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2995" windowHeight="18465"/>
  </bookViews>
  <sheets>
    <sheet name="Sheet1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G25" i="1" l="1"/>
  <c r="D41" i="1"/>
  <c r="E41" i="1"/>
  <c r="C43" i="1"/>
  <c r="B43" i="1"/>
  <c r="C41" i="1"/>
  <c r="B41" i="1"/>
  <c r="J39" i="1"/>
  <c r="G39" i="1"/>
  <c r="J7" i="1"/>
  <c r="J5" i="1"/>
  <c r="J23" i="1"/>
  <c r="J25" i="1"/>
  <c r="J33" i="1"/>
  <c r="J31" i="1"/>
  <c r="G23" i="1"/>
  <c r="H33" i="1"/>
  <c r="H31" i="1"/>
  <c r="H5" i="1"/>
  <c r="H39" i="1" s="1"/>
  <c r="H7" i="1"/>
  <c r="H25" i="1" s="1"/>
  <c r="D9" i="1"/>
  <c r="F9" i="1"/>
  <c r="F7" i="1"/>
  <c r="E27" i="1"/>
  <c r="E25" i="1"/>
  <c r="D27" i="1"/>
  <c r="D25" i="1"/>
  <c r="D35" i="1"/>
  <c r="D33" i="1"/>
  <c r="C7" i="1"/>
  <c r="D7" i="1"/>
  <c r="E7" i="1"/>
  <c r="B7" i="1"/>
  <c r="C25" i="1"/>
  <c r="B25" i="1"/>
  <c r="B33" i="1"/>
  <c r="C33" i="1"/>
  <c r="E33" i="1"/>
  <c r="F33" i="1"/>
  <c r="F35" i="1"/>
  <c r="E35" i="1"/>
  <c r="C35" i="1"/>
  <c r="B35" i="1"/>
  <c r="B27" i="1"/>
  <c r="C27" i="1"/>
  <c r="F17" i="1"/>
  <c r="F15" i="1" s="1"/>
  <c r="E17" i="1"/>
  <c r="E15" i="1" s="1"/>
  <c r="D17" i="1"/>
  <c r="D15" i="1" s="1"/>
  <c r="C17" i="1"/>
  <c r="C15" i="1" s="1"/>
  <c r="B17" i="1"/>
  <c r="B15" i="1" s="1"/>
  <c r="C9" i="1"/>
  <c r="E9" i="1"/>
  <c r="H8" i="1"/>
  <c r="L13" i="1"/>
  <c r="I31" i="1" l="1"/>
  <c r="G41" i="1"/>
  <c r="H41" i="1" s="1"/>
  <c r="J41" i="1"/>
  <c r="H23" i="1"/>
  <c r="L14" i="1"/>
  <c r="I33" i="1"/>
  <c r="H13" i="1" l="1"/>
  <c r="I13" i="1" s="1"/>
  <c r="H15" i="1" l="1"/>
  <c r="I15" i="1" s="1"/>
  <c r="H16" i="1"/>
  <c r="I16" i="1" s="1"/>
</calcChain>
</file>

<file path=xl/sharedStrings.xml><?xml version="1.0" encoding="utf-8"?>
<sst xmlns="http://schemas.openxmlformats.org/spreadsheetml/2006/main" count="101" uniqueCount="26">
  <si>
    <t>Density [lb/in3]</t>
  </si>
  <si>
    <t>Volume [in^3]</t>
  </si>
  <si>
    <t>Mass [lb]</t>
  </si>
  <si>
    <t>Material</t>
  </si>
  <si>
    <t>6061-T6</t>
  </si>
  <si>
    <t>Mass in Water [lb]</t>
  </si>
  <si>
    <t>Density of Seawater [lb/in3]</t>
  </si>
  <si>
    <t>ResonRxMountTab2</t>
  </si>
  <si>
    <t>Delrin</t>
  </si>
  <si>
    <t>Mixed</t>
  </si>
  <si>
    <t>Receiver</t>
  </si>
  <si>
    <t>Total</t>
  </si>
  <si>
    <t>Remaining</t>
  </si>
  <si>
    <t xml:space="preserve"> T50 Plate Mount</t>
  </si>
  <si>
    <t>T50 Mount Tab</t>
  </si>
  <si>
    <t>Support Tab</t>
  </si>
  <si>
    <t>Spacer</t>
  </si>
  <si>
    <t>Mass as water [lb]</t>
  </si>
  <si>
    <t>Mass as Water [lb]</t>
  </si>
  <si>
    <t>Combined Tab</t>
  </si>
  <si>
    <t>Seperated Tab</t>
  </si>
  <si>
    <t>Original</t>
  </si>
  <si>
    <t>Mounting Bracket</t>
  </si>
  <si>
    <t>MB Receiver Mount Plate</t>
  </si>
  <si>
    <t>MB Receiver Mount to Kearfott</t>
  </si>
  <si>
    <t>Combined Tab + Raised Delrin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</si>
</sst>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6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166" fontId="0" fillId="0" borderId="0" xfId="0" applyNumberFormat="1"/>
    <xf numFmtId="166" fontId="0" fillId="2" borderId="0" xfId="0" applyNumberFormat="1" applyFill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166" fontId="0" fillId="3" borderId="0" xfId="0" applyNumberFormat="1" applyFill="1"/>
    <xf numFmtId="164" fontId="0" fillId="3" borderId="0" xfId="0" applyNumberFormat="1" applyFill="1"/>
    <xf numFmtId="0" fontId="0" fillId="3" borderId="0" xfId="0" applyFill="1"/>
    <xf numFmtId="0" fontId="1" fillId="0" borderId="1" xfId="0" applyFont="1" applyBorder="1"/>
    <xf numFmtId="0" fontId="0" fillId="0" borderId="2" xfId="0" applyBorder="1"/>
    <xf numFmtId="166" fontId="0" fillId="0" borderId="2" xfId="0" applyNumberFormat="1" applyBorder="1"/>
    <xf numFmtId="166" fontId="0" fillId="3" borderId="2" xfId="0" applyNumberFormat="1" applyFill="1" applyBorder="1"/>
    <xf numFmtId="166" fontId="0" fillId="0" borderId="3" xfId="0" applyNumberFormat="1" applyBorder="1"/>
    <xf numFmtId="166" fontId="0" fillId="2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52</xdr:row>
      <xdr:rowOff>0</xdr:rowOff>
    </xdr:from>
    <xdr:to>
      <xdr:col>4</xdr:col>
      <xdr:colOff>661036</xdr:colOff>
      <xdr:row>68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9715500"/>
          <a:ext cx="7252336" cy="308610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49</xdr:row>
      <xdr:rowOff>171451</xdr:rowOff>
    </xdr:from>
    <xdr:to>
      <xdr:col>17</xdr:col>
      <xdr:colOff>556493</xdr:colOff>
      <xdr:row>67</xdr:row>
      <xdr:rowOff>76201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34326" y="7791451"/>
          <a:ext cx="7071592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M24" sqref="M24"/>
    </sheetView>
  </sheetViews>
  <sheetFormatPr defaultRowHeight="15" x14ac:dyDescent="0.25"/>
  <cols>
    <col min="1" max="1" width="17.5703125" bestFit="1" customWidth="1"/>
    <col min="2" max="2" width="26.42578125" bestFit="1" customWidth="1"/>
    <col min="3" max="4" width="28.85546875" bestFit="1" customWidth="1"/>
    <col min="5" max="6" width="18.85546875" bestFit="1" customWidth="1"/>
    <col min="7" max="7" width="8.7109375" bestFit="1" customWidth="1"/>
    <col min="8" max="9" width="10.42578125" bestFit="1" customWidth="1"/>
    <col min="11" max="11" width="7.7109375" bestFit="1" customWidth="1"/>
    <col min="12" max="12" width="5.5703125" bestFit="1" customWidth="1"/>
  </cols>
  <sheetData>
    <row r="1" spans="1:13" x14ac:dyDescent="0.25">
      <c r="B1" s="5" t="s">
        <v>6</v>
      </c>
      <c r="C1" s="5">
        <v>3.7100000000000001E-2</v>
      </c>
    </row>
    <row r="2" spans="1:13" ht="15.75" thickBot="1" x14ac:dyDescent="0.3"/>
    <row r="3" spans="1:13" x14ac:dyDescent="0.25">
      <c r="A3" s="5" t="s">
        <v>21</v>
      </c>
      <c r="B3" s="4" t="s">
        <v>23</v>
      </c>
      <c r="C3" s="4" t="s">
        <v>24</v>
      </c>
      <c r="D3" s="4" t="s">
        <v>24</v>
      </c>
      <c r="E3" s="4" t="s">
        <v>7</v>
      </c>
      <c r="F3" s="4" t="s">
        <v>7</v>
      </c>
      <c r="G3" s="10" t="s">
        <v>10</v>
      </c>
      <c r="H3" s="4" t="s">
        <v>11</v>
      </c>
      <c r="J3" t="s">
        <v>22</v>
      </c>
    </row>
    <row r="4" spans="1:13" x14ac:dyDescent="0.25">
      <c r="A4" t="s">
        <v>3</v>
      </c>
      <c r="B4" t="s">
        <v>4</v>
      </c>
      <c r="C4" t="s">
        <v>4</v>
      </c>
      <c r="D4" t="s">
        <v>4</v>
      </c>
      <c r="E4" t="s">
        <v>8</v>
      </c>
      <c r="F4" t="s">
        <v>8</v>
      </c>
      <c r="G4" s="11" t="s">
        <v>9</v>
      </c>
      <c r="M4">
        <v>21.384799999999998</v>
      </c>
    </row>
    <row r="5" spans="1:13" x14ac:dyDescent="0.25">
      <c r="A5" t="s">
        <v>2</v>
      </c>
      <c r="B5" s="2">
        <v>3.403</v>
      </c>
      <c r="C5" s="2">
        <v>0.59475999999999996</v>
      </c>
      <c r="D5" s="2">
        <v>0.59475999999999996</v>
      </c>
      <c r="E5" s="2">
        <v>0.23400000000000001</v>
      </c>
      <c r="F5" s="2">
        <v>0.23400000000000001</v>
      </c>
      <c r="G5">
        <v>21.384799999999998</v>
      </c>
      <c r="H5" s="1">
        <f>SUM(B5:G5)</f>
        <v>26.445319999999999</v>
      </c>
      <c r="J5" s="2">
        <f>SUM(B5:F5)</f>
        <v>5.0605200000000004</v>
      </c>
      <c r="M5" s="15">
        <v>23.6</v>
      </c>
    </row>
    <row r="6" spans="1:13" x14ac:dyDescent="0.25">
      <c r="A6" t="s">
        <v>18</v>
      </c>
      <c r="B6">
        <v>1.26</v>
      </c>
      <c r="C6">
        <v>0.22</v>
      </c>
      <c r="D6">
        <v>0.22</v>
      </c>
      <c r="E6">
        <v>0.16600000000000001</v>
      </c>
      <c r="F6">
        <v>0.16600000000000001</v>
      </c>
      <c r="G6" s="11"/>
      <c r="J6" s="2"/>
      <c r="M6">
        <v>25.79</v>
      </c>
    </row>
    <row r="7" spans="1:13" x14ac:dyDescent="0.25">
      <c r="A7" s="9" t="s">
        <v>5</v>
      </c>
      <c r="B7" s="7">
        <f>B5-B6</f>
        <v>2.1429999999999998</v>
      </c>
      <c r="C7" s="7">
        <f t="shared" ref="C7:F7" si="0">C5-C6</f>
        <v>0.37475999999999998</v>
      </c>
      <c r="D7" s="7">
        <f t="shared" si="0"/>
        <v>0.37475999999999998</v>
      </c>
      <c r="E7" s="7">
        <f t="shared" si="0"/>
        <v>6.8000000000000005E-2</v>
      </c>
      <c r="F7" s="7">
        <f t="shared" si="0"/>
        <v>6.8000000000000005E-2</v>
      </c>
      <c r="G7">
        <v>10.361700000000001</v>
      </c>
      <c r="H7" s="8">
        <f>SUM(B7:G7)</f>
        <v>13.390220000000001</v>
      </c>
      <c r="J7" s="2">
        <f>SUM(B7:F7)</f>
        <v>3.0285200000000003</v>
      </c>
    </row>
    <row r="8" spans="1:13" x14ac:dyDescent="0.25">
      <c r="A8" t="s">
        <v>1</v>
      </c>
      <c r="B8" s="2">
        <v>34.887</v>
      </c>
      <c r="C8" s="2">
        <v>6.0973800000000002</v>
      </c>
      <c r="D8" s="2">
        <v>6.0973800000000002</v>
      </c>
      <c r="E8" s="2">
        <v>4.601</v>
      </c>
      <c r="F8" s="2">
        <v>4.601</v>
      </c>
      <c r="G8" s="12"/>
      <c r="H8" s="1">
        <f>SUM(B8:G8)</f>
        <v>56.283760000000001</v>
      </c>
      <c r="J8" s="2"/>
    </row>
    <row r="9" spans="1:13" ht="15.75" thickBot="1" x14ac:dyDescent="0.3">
      <c r="A9" t="s">
        <v>0</v>
      </c>
      <c r="B9" s="2">
        <v>9.8000000000000004E-2</v>
      </c>
      <c r="C9" s="2">
        <f t="shared" ref="B9:F9" si="1">C5/C8</f>
        <v>9.7543535092121519E-2</v>
      </c>
      <c r="D9" s="2">
        <f t="shared" si="1"/>
        <v>9.7543535092121519E-2</v>
      </c>
      <c r="E9" s="2">
        <f t="shared" si="1"/>
        <v>5.0858509019778314E-2</v>
      </c>
      <c r="F9" s="2">
        <f t="shared" si="1"/>
        <v>5.0858509019778314E-2</v>
      </c>
      <c r="G9" s="14"/>
      <c r="J9" s="2"/>
      <c r="M9">
        <v>10.361700000000001</v>
      </c>
    </row>
    <row r="10" spans="1:13" x14ac:dyDescent="0.25">
      <c r="J10" s="2"/>
      <c r="M10" s="15">
        <v>12.567</v>
      </c>
    </row>
    <row r="11" spans="1:13" hidden="1" x14ac:dyDescent="0.25">
      <c r="B11" t="s">
        <v>13</v>
      </c>
      <c r="C11" t="s">
        <v>14</v>
      </c>
      <c r="D11" t="s">
        <v>14</v>
      </c>
      <c r="E11" t="s">
        <v>15</v>
      </c>
      <c r="F11" t="s">
        <v>16</v>
      </c>
      <c r="G11" t="s">
        <v>10</v>
      </c>
      <c r="H11" t="s">
        <v>11</v>
      </c>
      <c r="I11" t="s">
        <v>12</v>
      </c>
      <c r="J11" s="2"/>
    </row>
    <row r="12" spans="1:13" hidden="1" x14ac:dyDescent="0.25">
      <c r="A12" t="s">
        <v>3</v>
      </c>
      <c r="B12" t="s">
        <v>4</v>
      </c>
      <c r="C12" t="s">
        <v>4</v>
      </c>
      <c r="D12" t="s">
        <v>4</v>
      </c>
      <c r="E12" t="s">
        <v>4</v>
      </c>
      <c r="F12" t="s">
        <v>8</v>
      </c>
      <c r="G12" t="s">
        <v>9</v>
      </c>
      <c r="J12" s="2"/>
    </row>
    <row r="13" spans="1:13" hidden="1" x14ac:dyDescent="0.25">
      <c r="A13" t="s">
        <v>2</v>
      </c>
      <c r="B13" s="2">
        <v>3.26295</v>
      </c>
      <c r="C13" s="2">
        <v>0.42942999999999998</v>
      </c>
      <c r="D13" s="2">
        <v>0.42942999999999998</v>
      </c>
      <c r="E13" s="2">
        <v>2.7478600000000002</v>
      </c>
      <c r="F13" s="2">
        <v>0.19281000000000001</v>
      </c>
      <c r="G13" s="3">
        <v>18.100000000000001</v>
      </c>
      <c r="H13" s="1">
        <f>SUM(B13:G13)</f>
        <v>25.162480000000002</v>
      </c>
      <c r="I13" s="1">
        <f>H5-H13</f>
        <v>1.2828399999999966</v>
      </c>
      <c r="J13" s="2"/>
      <c r="K13" s="2"/>
      <c r="L13" s="2">
        <f>SUM(B13:F13)</f>
        <v>7.0624799999999999</v>
      </c>
    </row>
    <row r="14" spans="1:13" hidden="1" x14ac:dyDescent="0.25">
      <c r="A14" t="s">
        <v>17</v>
      </c>
      <c r="J14" s="2"/>
      <c r="K14" s="2"/>
      <c r="L14" s="2">
        <f>SUM(B15:F15)</f>
        <v>4.3092326080000003</v>
      </c>
    </row>
    <row r="15" spans="1:13" hidden="1" x14ac:dyDescent="0.25">
      <c r="A15" t="s">
        <v>5</v>
      </c>
      <c r="B15" s="2">
        <f>B13-(($C$1*B13)/B17)</f>
        <v>2.0219123350000001</v>
      </c>
      <c r="C15" s="2">
        <f>C13-(($C$1*C13)/C17)</f>
        <v>0.26610095999999994</v>
      </c>
      <c r="D15" s="2">
        <f>D13-(($C$1*D13)/D17)</f>
        <v>0.26610095999999994</v>
      </c>
      <c r="E15" s="2">
        <f>E13-(($C$1*E13)/E17)</f>
        <v>1.7027314820000001</v>
      </c>
      <c r="F15" s="2">
        <f>F13-(($C$1*F13)/F17)</f>
        <v>5.2386871000000002E-2</v>
      </c>
      <c r="G15" s="3">
        <v>8.6</v>
      </c>
      <c r="H15" s="1">
        <f>SUM(B15:G15)</f>
        <v>12.909232608</v>
      </c>
      <c r="I15" s="1">
        <f>H7-H15</f>
        <v>0.48098739200000118</v>
      </c>
      <c r="J15" s="2"/>
      <c r="K15" s="2"/>
    </row>
    <row r="16" spans="1:13" hidden="1" x14ac:dyDescent="0.25">
      <c r="A16" t="s">
        <v>1</v>
      </c>
      <c r="B16" s="2">
        <v>33.451149999999998</v>
      </c>
      <c r="C16" s="2">
        <v>4.4024000000000001</v>
      </c>
      <c r="D16" s="2">
        <v>4.4024000000000001</v>
      </c>
      <c r="E16" s="2">
        <v>28.170580000000001</v>
      </c>
      <c r="F16" s="2">
        <v>3.7849900000000001</v>
      </c>
      <c r="G16" s="2"/>
      <c r="H16" s="2">
        <f>SUM(B16:G16)</f>
        <v>74.211519999999993</v>
      </c>
      <c r="I16" s="2">
        <f>H8-H16</f>
        <v>-17.927759999999992</v>
      </c>
      <c r="J16" s="2"/>
    </row>
    <row r="17" spans="1:13" hidden="1" x14ac:dyDescent="0.25">
      <c r="A17" t="s">
        <v>0</v>
      </c>
      <c r="B17" s="2">
        <f>B13/B16</f>
        <v>9.7543731680375723E-2</v>
      </c>
      <c r="C17" s="2">
        <f>C13/C16</f>
        <v>9.7544521170270751E-2</v>
      </c>
      <c r="D17" s="2">
        <f>D13/D16</f>
        <v>9.7544521170270751E-2</v>
      </c>
      <c r="E17" s="2">
        <f>E13/E16</f>
        <v>9.7543607550856254E-2</v>
      </c>
      <c r="F17" s="2">
        <f>F13/F16</f>
        <v>5.0940689407369635E-2</v>
      </c>
      <c r="G17" s="2"/>
      <c r="J17" s="2"/>
    </row>
    <row r="18" spans="1:13" hidden="1" x14ac:dyDescent="0.25">
      <c r="J18" s="2"/>
    </row>
    <row r="19" spans="1:13" hidden="1" x14ac:dyDescent="0.25">
      <c r="J19" s="2"/>
    </row>
    <row r="20" spans="1:13" ht="15.75" thickBot="1" x14ac:dyDescent="0.3">
      <c r="J20" s="2"/>
      <c r="M20">
        <v>14.77</v>
      </c>
    </row>
    <row r="21" spans="1:13" x14ac:dyDescent="0.25">
      <c r="A21" s="5" t="s">
        <v>19</v>
      </c>
      <c r="B21" s="4" t="s">
        <v>13</v>
      </c>
      <c r="C21" s="4" t="s">
        <v>14</v>
      </c>
      <c r="D21" s="4" t="s">
        <v>15</v>
      </c>
      <c r="E21" s="4" t="s">
        <v>16</v>
      </c>
      <c r="F21" s="10" t="s">
        <v>10</v>
      </c>
      <c r="G21" s="4" t="s">
        <v>11</v>
      </c>
      <c r="H21" s="4" t="s">
        <v>12</v>
      </c>
      <c r="J21" s="2"/>
    </row>
    <row r="22" spans="1:13" x14ac:dyDescent="0.25">
      <c r="A22" s="4" t="s">
        <v>3</v>
      </c>
      <c r="B22" t="s">
        <v>4</v>
      </c>
      <c r="C22" t="s">
        <v>4</v>
      </c>
      <c r="D22" t="s">
        <v>4</v>
      </c>
      <c r="E22" t="s">
        <v>8</v>
      </c>
      <c r="F22" s="11" t="s">
        <v>9</v>
      </c>
      <c r="J22" s="2"/>
    </row>
    <row r="23" spans="1:13" x14ac:dyDescent="0.25">
      <c r="A23" s="4" t="s">
        <v>2</v>
      </c>
      <c r="B23" s="2">
        <v>3.26295</v>
      </c>
      <c r="C23" s="2">
        <v>2.8159999999999998</v>
      </c>
      <c r="D23" s="2">
        <v>2.7478600000000002</v>
      </c>
      <c r="E23" s="2">
        <v>0.193</v>
      </c>
      <c r="F23" s="12">
        <v>18.100000000000001</v>
      </c>
      <c r="G23" s="1">
        <f>SUM(B23:F23)</f>
        <v>27.119810000000001</v>
      </c>
      <c r="H23" s="1">
        <f>H5-G23</f>
        <v>-0.67449000000000225</v>
      </c>
      <c r="J23" s="2">
        <f>SUM(B23:E23)</f>
        <v>9.0198099999999997</v>
      </c>
    </row>
    <row r="24" spans="1:13" x14ac:dyDescent="0.25">
      <c r="A24" s="4" t="s">
        <v>17</v>
      </c>
      <c r="B24" s="2">
        <v>1.208</v>
      </c>
      <c r="C24" s="2">
        <v>1.0429999999999999</v>
      </c>
      <c r="D24" s="2">
        <v>1.02</v>
      </c>
      <c r="E24" s="2">
        <v>0.13700000000000001</v>
      </c>
      <c r="F24" s="11"/>
      <c r="J24" s="2"/>
    </row>
    <row r="25" spans="1:13" x14ac:dyDescent="0.25">
      <c r="A25" s="6" t="s">
        <v>5</v>
      </c>
      <c r="B25" s="7">
        <f>B23-B24</f>
        <v>2.0549499999999998</v>
      </c>
      <c r="C25" s="7">
        <f t="shared" ref="C25:E25" si="2">C23-C24</f>
        <v>1.7729999999999999</v>
      </c>
      <c r="D25" s="7">
        <f>D23-D24</f>
        <v>1.7278600000000002</v>
      </c>
      <c r="E25" s="7">
        <f>E23-E24</f>
        <v>5.5999999999999994E-2</v>
      </c>
      <c r="F25" s="13">
        <v>8.6</v>
      </c>
      <c r="G25" s="8">
        <f>SUM(B25:F25)</f>
        <v>14.21181</v>
      </c>
      <c r="H25" s="8">
        <f>H7-G25</f>
        <v>-0.82158999999999871</v>
      </c>
      <c r="J25" s="2">
        <f>SUM(B25:E25)</f>
        <v>5.6118099999999993</v>
      </c>
    </row>
    <row r="26" spans="1:13" x14ac:dyDescent="0.25">
      <c r="A26" s="4" t="s">
        <v>1</v>
      </c>
      <c r="B26" s="2">
        <v>33.451149999999998</v>
      </c>
      <c r="C26" s="2">
        <v>28.873999999999999</v>
      </c>
      <c r="D26" s="2">
        <v>28.170580000000001</v>
      </c>
      <c r="E26" s="2">
        <v>3.7849900000000001</v>
      </c>
      <c r="F26" s="12"/>
      <c r="G26" s="2"/>
      <c r="H26" s="2"/>
      <c r="J26" s="2"/>
    </row>
    <row r="27" spans="1:13" ht="15.75" thickBot="1" x14ac:dyDescent="0.3">
      <c r="A27" s="4" t="s">
        <v>0</v>
      </c>
      <c r="B27" s="2">
        <f>B23/B26</f>
        <v>9.7543731680375723E-2</v>
      </c>
      <c r="C27" s="2">
        <f>C23/C26</f>
        <v>9.7527187088730344E-2</v>
      </c>
      <c r="D27" s="2">
        <f>D23/D26</f>
        <v>9.7543607550856254E-2</v>
      </c>
      <c r="E27" s="2">
        <f>E23/E26</f>
        <v>5.0990887690588349E-2</v>
      </c>
      <c r="F27" s="14"/>
      <c r="J27" s="2"/>
    </row>
    <row r="28" spans="1:13" ht="15.75" thickBot="1" x14ac:dyDescent="0.3">
      <c r="E28" s="2"/>
      <c r="J28" s="2"/>
    </row>
    <row r="29" spans="1:13" x14ac:dyDescent="0.25">
      <c r="A29" s="5" t="s">
        <v>20</v>
      </c>
      <c r="B29" s="4" t="s">
        <v>13</v>
      </c>
      <c r="C29" s="4" t="s">
        <v>14</v>
      </c>
      <c r="D29" s="4" t="s">
        <v>14</v>
      </c>
      <c r="E29" s="4" t="s">
        <v>15</v>
      </c>
      <c r="F29" s="4" t="s">
        <v>16</v>
      </c>
      <c r="G29" s="10" t="s">
        <v>10</v>
      </c>
      <c r="H29" s="4" t="s">
        <v>11</v>
      </c>
      <c r="I29" s="4" t="s">
        <v>12</v>
      </c>
      <c r="J29" s="2"/>
    </row>
    <row r="30" spans="1:13" x14ac:dyDescent="0.25">
      <c r="A30" s="4" t="s">
        <v>3</v>
      </c>
      <c r="B30" t="s">
        <v>4</v>
      </c>
      <c r="C30" t="s">
        <v>4</v>
      </c>
      <c r="D30" t="s">
        <v>4</v>
      </c>
      <c r="E30" t="s">
        <v>4</v>
      </c>
      <c r="F30" t="s">
        <v>8</v>
      </c>
      <c r="G30" s="11" t="s">
        <v>9</v>
      </c>
      <c r="J30" s="2"/>
    </row>
    <row r="31" spans="1:13" x14ac:dyDescent="0.25">
      <c r="A31" s="4" t="s">
        <v>2</v>
      </c>
      <c r="B31" s="2">
        <v>3.26295</v>
      </c>
      <c r="C31" s="2">
        <v>0.42899999999999999</v>
      </c>
      <c r="D31" s="2">
        <v>0.42899999999999999</v>
      </c>
      <c r="E31" s="2">
        <v>2.7478600000000002</v>
      </c>
      <c r="F31" s="2">
        <v>0.193</v>
      </c>
      <c r="G31" s="12">
        <v>18.100000000000001</v>
      </c>
      <c r="H31" s="1">
        <f>SUM(B31:G31)</f>
        <v>25.161810000000003</v>
      </c>
      <c r="I31" s="1">
        <f>H5-H31</f>
        <v>1.2835099999999962</v>
      </c>
      <c r="J31" s="2">
        <f>SUM(B31:F31)</f>
        <v>7.0618099999999995</v>
      </c>
    </row>
    <row r="32" spans="1:13" x14ac:dyDescent="0.25">
      <c r="A32" s="4" t="s">
        <v>17</v>
      </c>
      <c r="B32" s="2">
        <v>1.208</v>
      </c>
      <c r="C32" s="2">
        <v>0.159</v>
      </c>
      <c r="D32" s="2">
        <v>0.159</v>
      </c>
      <c r="E32" s="2">
        <v>1.02</v>
      </c>
      <c r="F32" s="2">
        <v>0.13700000000000001</v>
      </c>
      <c r="G32" s="11"/>
      <c r="I32" s="1"/>
      <c r="J32" s="2"/>
    </row>
    <row r="33" spans="1:10" x14ac:dyDescent="0.25">
      <c r="A33" s="6" t="s">
        <v>5</v>
      </c>
      <c r="B33" s="7">
        <f t="shared" ref="B33:E33" si="3">B31-B32</f>
        <v>2.0549499999999998</v>
      </c>
      <c r="C33" s="7">
        <f t="shared" si="3"/>
        <v>0.27</v>
      </c>
      <c r="D33" s="7">
        <f t="shared" si="3"/>
        <v>0.27</v>
      </c>
      <c r="E33" s="7">
        <f>E31-E32</f>
        <v>1.7278600000000002</v>
      </c>
      <c r="F33" s="7">
        <f>F31-F32</f>
        <v>5.5999999999999994E-2</v>
      </c>
      <c r="G33" s="13">
        <v>8.6</v>
      </c>
      <c r="H33" s="8">
        <f>SUM(B33:G33)</f>
        <v>12.978809999999999</v>
      </c>
      <c r="I33" s="8">
        <f t="shared" ref="I32:I35" si="4">H7-H33</f>
        <v>0.41141000000000183</v>
      </c>
      <c r="J33" s="2">
        <f t="shared" ref="J32:J33" si="5">SUM(B33:F33)</f>
        <v>4.3788100000000005</v>
      </c>
    </row>
    <row r="34" spans="1:10" x14ac:dyDescent="0.25">
      <c r="A34" s="4" t="s">
        <v>1</v>
      </c>
      <c r="B34" s="2">
        <v>33.451149999999998</v>
      </c>
      <c r="C34" s="2">
        <v>4.4020000000000001</v>
      </c>
      <c r="D34" s="2">
        <v>4.4020000000000001</v>
      </c>
      <c r="E34" s="2">
        <v>28.170580000000001</v>
      </c>
      <c r="F34" s="2">
        <v>3.7849900000000001</v>
      </c>
      <c r="G34" s="12"/>
      <c r="H34" s="2"/>
      <c r="I34" s="1"/>
      <c r="J34" s="2"/>
    </row>
    <row r="35" spans="1:10" ht="15.75" thickBot="1" x14ac:dyDescent="0.3">
      <c r="A35" s="4" t="s">
        <v>0</v>
      </c>
      <c r="B35" s="2">
        <f>B31/B34</f>
        <v>9.7543731680375723E-2</v>
      </c>
      <c r="C35" s="2">
        <f>C31/C34</f>
        <v>9.7455701953657423E-2</v>
      </c>
      <c r="D35" s="2">
        <f>D31/D34</f>
        <v>9.7455701953657423E-2</v>
      </c>
      <c r="E35" s="2">
        <f>E31/E34</f>
        <v>9.7543607550856254E-2</v>
      </c>
      <c r="F35" s="2">
        <f>F31/F34</f>
        <v>5.0990887690588349E-2</v>
      </c>
      <c r="G35" s="14"/>
      <c r="I35" s="1"/>
      <c r="J35" s="2"/>
    </row>
    <row r="36" spans="1:10" ht="15.75" thickBot="1" x14ac:dyDescent="0.3"/>
    <row r="37" spans="1:10" x14ac:dyDescent="0.25">
      <c r="A37" s="5" t="s">
        <v>25</v>
      </c>
      <c r="B37" s="4" t="s">
        <v>13</v>
      </c>
      <c r="C37" s="4" t="s">
        <v>14</v>
      </c>
      <c r="D37" s="4" t="s">
        <v>15</v>
      </c>
      <c r="E37" s="4" t="s">
        <v>16</v>
      </c>
      <c r="F37" s="10" t="s">
        <v>10</v>
      </c>
      <c r="G37" s="4" t="s">
        <v>11</v>
      </c>
      <c r="H37" s="4" t="s">
        <v>12</v>
      </c>
      <c r="J37" s="2"/>
    </row>
    <row r="38" spans="1:10" x14ac:dyDescent="0.25">
      <c r="A38" s="4" t="s">
        <v>3</v>
      </c>
      <c r="B38" t="s">
        <v>4</v>
      </c>
      <c r="C38" t="s">
        <v>4</v>
      </c>
      <c r="D38" t="s">
        <v>4</v>
      </c>
      <c r="E38" t="s">
        <v>8</v>
      </c>
      <c r="F38" s="11" t="s">
        <v>9</v>
      </c>
      <c r="J38" s="2"/>
    </row>
    <row r="39" spans="1:10" x14ac:dyDescent="0.25">
      <c r="A39" s="4" t="s">
        <v>2</v>
      </c>
      <c r="B39" s="2">
        <v>3.26295</v>
      </c>
      <c r="C39" s="2">
        <v>2.9740000000000002</v>
      </c>
      <c r="D39" s="2">
        <v>2.8534000000000002</v>
      </c>
      <c r="E39" s="2">
        <v>0.38561000000000001</v>
      </c>
      <c r="F39" s="12">
        <v>18.100000000000001</v>
      </c>
      <c r="G39" s="1">
        <f>SUM(B39:F39)</f>
        <v>27.575960000000002</v>
      </c>
      <c r="H39" s="1">
        <f>H5-G39</f>
        <v>-1.1306400000000032</v>
      </c>
      <c r="J39" s="2">
        <f>SUM(B39:E39)</f>
        <v>9.4759600000000006</v>
      </c>
    </row>
    <row r="40" spans="1:10" x14ac:dyDescent="0.25">
      <c r="A40" s="4" t="s">
        <v>17</v>
      </c>
      <c r="B40" s="2">
        <v>1.208</v>
      </c>
      <c r="C40" s="2">
        <v>1.101</v>
      </c>
      <c r="D40" s="2">
        <v>1.05681</v>
      </c>
      <c r="E40" s="2">
        <v>0.27348</v>
      </c>
      <c r="F40" s="11"/>
      <c r="J40" s="2"/>
    </row>
    <row r="41" spans="1:10" x14ac:dyDescent="0.25">
      <c r="A41" s="6" t="s">
        <v>5</v>
      </c>
      <c r="B41" s="7">
        <f>B39-B40</f>
        <v>2.0549499999999998</v>
      </c>
      <c r="C41" s="7">
        <f t="shared" ref="C41" si="6">C39-C40</f>
        <v>1.8730000000000002</v>
      </c>
      <c r="D41" s="7">
        <f>D39-D40</f>
        <v>1.7965900000000001</v>
      </c>
      <c r="E41" s="7">
        <f>E39-E40</f>
        <v>0.11213000000000001</v>
      </c>
      <c r="F41" s="13">
        <v>8.6</v>
      </c>
      <c r="G41" s="8">
        <f>SUM(B41:F41)</f>
        <v>14.436669999999999</v>
      </c>
      <c r="H41" s="8">
        <f>H7-G41</f>
        <v>-1.0464499999999983</v>
      </c>
      <c r="J41" s="2">
        <f>SUM(B41:E41)</f>
        <v>5.8366699999999998</v>
      </c>
    </row>
    <row r="42" spans="1:10" x14ac:dyDescent="0.25">
      <c r="A42" s="4" t="s">
        <v>1</v>
      </c>
      <c r="B42" s="2">
        <v>33.451149999999998</v>
      </c>
      <c r="C42" s="2">
        <v>30.486000000000001</v>
      </c>
      <c r="D42" s="2">
        <v>29.251999999999999</v>
      </c>
      <c r="E42" s="2">
        <v>7.57</v>
      </c>
      <c r="F42" s="12"/>
      <c r="G42" s="2"/>
      <c r="H42" s="2"/>
      <c r="J42" s="2"/>
    </row>
    <row r="43" spans="1:10" ht="15.75" thickBot="1" x14ac:dyDescent="0.3">
      <c r="A43" s="4" t="s">
        <v>0</v>
      </c>
      <c r="B43" s="2">
        <f>B39/B42</f>
        <v>9.7543731680375723E-2</v>
      </c>
      <c r="C43" s="2">
        <f>C39/C42</f>
        <v>9.7552975136128067E-2</v>
      </c>
      <c r="D43" s="2">
        <v>9.7540000000000002E-2</v>
      </c>
      <c r="E43" s="2">
        <v>5.9400000000000001E-2</v>
      </c>
      <c r="F43" s="14"/>
      <c r="J43" s="2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dcterms:created xsi:type="dcterms:W3CDTF">2019-03-05T17:48:13Z</dcterms:created>
  <dcterms:modified xsi:type="dcterms:W3CDTF">2019-03-12T14:33:52Z</dcterms:modified>
</cp:coreProperties>
</file>