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2995" windowHeight="952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38" i="1" l="1"/>
  <c r="E38" i="1" s="1"/>
  <c r="C10" i="1"/>
  <c r="C32" i="1"/>
  <c r="E32" i="1" s="1"/>
  <c r="C18" i="1"/>
  <c r="E18" i="1" l="1"/>
</calcChain>
</file>

<file path=xl/sharedStrings.xml><?xml version="1.0" encoding="utf-8"?>
<sst xmlns="http://schemas.openxmlformats.org/spreadsheetml/2006/main" count="87" uniqueCount="60">
  <si>
    <t xml:space="preserve">FIELD </t>
  </si>
  <si>
    <t>CHARS</t>
  </si>
  <si>
    <t>EXAMPLE</t>
  </si>
  <si>
    <t>HEADER</t>
  </si>
  <si>
    <t>SAN</t>
  </si>
  <si>
    <t>1-F</t>
  </si>
  <si>
    <t>TIME_S</t>
  </si>
  <si>
    <t>TIME_MS</t>
  </si>
  <si>
    <t>wfTime</t>
  </si>
  <si>
    <t>wfLat</t>
  </si>
  <si>
    <t>wfLong</t>
  </si>
  <si>
    <t>wfSlant</t>
  </si>
  <si>
    <t>-90.00000</t>
  </si>
  <si>
    <t>-121.95652</t>
  </si>
  <si>
    <t>TOTAL MSG LENGTH</t>
  </si>
  <si>
    <t>Summary</t>
  </si>
  <si>
    <t>auvLat</t>
  </si>
  <si>
    <t>auvLong</t>
  </si>
  <si>
    <t>auvHeading</t>
  </si>
  <si>
    <t>auvDepth</t>
  </si>
  <si>
    <t>5000.00</t>
  </si>
  <si>
    <t>auvAlt</t>
  </si>
  <si>
    <t>auvHUMID</t>
  </si>
  <si>
    <t>STAT</t>
  </si>
  <si>
    <t>CMD</t>
  </si>
  <si>
    <t>TALKERID</t>
  </si>
  <si>
    <t>START $</t>
  </si>
  <si>
    <t>$</t>
  </si>
  <si>
    <t>TYPE</t>
  </si>
  <si>
    <t>SAN, STA, or CMD</t>
  </si>
  <si>
    <t>MB</t>
  </si>
  <si>
    <t>PROTOCOL VERS</t>
  </si>
  <si>
    <t>CmdType</t>
  </si>
  <si>
    <t>See CmdType Enum (0-F)</t>
  </si>
  <si>
    <t>auvVoltage</t>
  </si>
  <si>
    <t>auvBehavior</t>
  </si>
  <si>
    <t>Enum of behavior type</t>
  </si>
  <si>
    <t>auvAbort</t>
  </si>
  <si>
    <t>Command String</t>
  </si>
  <si>
    <t>Firmware Version</t>
  </si>
  <si>
    <t>Bootloader Version</t>
  </si>
  <si>
    <t>Configuration Status</t>
  </si>
  <si>
    <t>Fixed Status</t>
  </si>
  <si>
    <t>Volatile Status</t>
  </si>
  <si>
    <t>Encoding Supporte</t>
  </si>
  <si>
    <t>Decoding Supported</t>
  </si>
  <si>
    <t>Measure Range</t>
  </si>
  <si>
    <t>Measure Slant Range</t>
  </si>
  <si>
    <t>No</t>
  </si>
  <si>
    <t>Yes</t>
  </si>
  <si>
    <t>Sonardyne Messaging</t>
  </si>
  <si>
    <t>SMS</t>
  </si>
  <si>
    <t>MSR</t>
  </si>
  <si>
    <t>MR</t>
  </si>
  <si>
    <t>VS</t>
  </si>
  <si>
    <t>FS</t>
  </si>
  <si>
    <t>CS</t>
  </si>
  <si>
    <t>BV</t>
  </si>
  <si>
    <t>FV</t>
  </si>
  <si>
    <t>Messages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</si>
</sst>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quotePrefix="1" applyAlignment="1">
      <alignment horizontal="right"/>
    </xf>
  </cellXfs>
  <cellStyles count="1">
    <cellStyle name="Normal" xfId="0" builtinId="0"/>
  </cellStyles>
  <dxfs count="12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B3:D10" totalsRowCount="1">
  <autoFilter ref="B3:D9"/>
  <tableColumns count="3">
    <tableColumn id="1" name="FIELD "/>
    <tableColumn id="2" name="CHARS" totalsRowFunction="custom">
      <totalsRowFormula>SUM(Table1[CHARS])+COUNT(Table1[CHARS])-1</totalsRowFormula>
    </tableColumn>
    <tableColumn id="3" name="EXAMPLE" dataDxfId="11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B13:E18" totalsRowCount="1">
  <autoFilter ref="B13:E17"/>
  <tableColumns count="4">
    <tableColumn id="1" name="FIELD "/>
    <tableColumn id="2" name="CHARS" totalsRowFunction="custom">
      <totalsRowFormula>SUM(Table13[CHARS])+ COUNT(Table13[CHARS])</totalsRowFormula>
    </tableColumn>
    <tableColumn id="3" name="EXAMPLE" totalsRowLabel="TOTAL MSG LENGTH" dataDxfId="10" totalsRowDxfId="6"/>
    <tableColumn id="4" name="Summary" totalsRowFunction="custom" dataDxfId="9">
      <totalsRowFormula>Table13[[#Totals],[CHARS]]+Table1[[#Totals],[CHARS]]+3</totalsRow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3" name="Table134" displayName="Table134" ref="B22:E32" totalsRowCount="1">
  <autoFilter ref="B22:E31"/>
  <tableColumns count="4">
    <tableColumn id="1" name="FIELD "/>
    <tableColumn id="2" name="CHARS" totalsRowFunction="custom">
      <totalsRowFormula>SUM(Table134[CHARS])+COUNT(Table134[CHARS])</totalsRowFormula>
    </tableColumn>
    <tableColumn id="3" name="EXAMPLE" totalsRowLabel="TOTAL MSG LENGTH" dataDxfId="8" totalsRowDxfId="2"/>
    <tableColumn id="4" name="Summary" totalsRowFunction="custom" dataDxfId="7">
      <totalsRowFormula>Table134[[#Totals],[CHARS]]+Table1[[#Totals],[CHARS]]+3</totalsRowFormula>
    </tableColumn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5" name="Table1346" displayName="Table1346" ref="B36:E38" totalsRowCount="1">
  <autoFilter ref="B36:E37"/>
  <tableColumns count="4">
    <tableColumn id="1" name="FIELD "/>
    <tableColumn id="2" name="CHARS" totalsRowFunction="custom">
      <totalsRowFormula>SUM(Table1346[CHARS])+COUNT(Table1346[CHARS])</totalsRowFormula>
    </tableColumn>
    <tableColumn id="3" name="EXAMPLE" totalsRowLabel="TOTAL MSG LENGTH" dataDxfId="5" totalsRowDxfId="3"/>
    <tableColumn id="4" name="Summary" totalsRowFunction="custom" dataDxfId="4">
      <totalsRowFormula>Table1346[[#Totals],[CHARS]]+Table1[[#Totals],[CHARS]]+3</totalsRowFormula>
    </tableColumn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id="6" name="Table6" displayName="Table6" ref="G2:J10" totalsRowShown="0">
  <autoFilter ref="G2:J10"/>
  <tableColumns count="4">
    <tableColumn id="1" name="Messages"/>
    <tableColumn id="2" name="Command String"/>
    <tableColumn id="3" name="Encoding Supporte" dataDxfId="1"/>
    <tableColumn id="4" name="Decoding Supported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8"/>
  <sheetViews>
    <sheetView tabSelected="1" workbookViewId="0">
      <selection activeCell="G2" sqref="G2:J10"/>
    </sheetView>
  </sheetViews>
  <sheetFormatPr defaultRowHeight="15" x14ac:dyDescent="0.25"/>
  <cols>
    <col min="2" max="2" width="15.7109375" customWidth="1"/>
    <col min="3" max="3" width="9" customWidth="1"/>
    <col min="4" max="4" width="36.28515625" customWidth="1"/>
    <col min="5" max="5" width="11.42578125" customWidth="1"/>
    <col min="7" max="7" width="21.85546875" customWidth="1"/>
    <col min="8" max="8" width="17.7109375" customWidth="1"/>
    <col min="9" max="9" width="19.7109375" customWidth="1"/>
    <col min="10" max="10" width="21.140625" customWidth="1"/>
  </cols>
  <sheetData>
    <row r="2" spans="1:10" x14ac:dyDescent="0.25">
      <c r="A2" t="s">
        <v>3</v>
      </c>
      <c r="G2" t="s">
        <v>59</v>
      </c>
      <c r="H2" t="s">
        <v>38</v>
      </c>
      <c r="I2" t="s">
        <v>44</v>
      </c>
      <c r="J2" t="s">
        <v>45</v>
      </c>
    </row>
    <row r="3" spans="1:10" x14ac:dyDescent="0.25">
      <c r="B3" t="s">
        <v>0</v>
      </c>
      <c r="C3" t="s">
        <v>1</v>
      </c>
      <c r="D3" t="s">
        <v>2</v>
      </c>
      <c r="G3" t="s">
        <v>39</v>
      </c>
      <c r="H3" t="s">
        <v>58</v>
      </c>
      <c r="I3" s="2" t="s">
        <v>49</v>
      </c>
      <c r="J3" s="2" t="s">
        <v>48</v>
      </c>
    </row>
    <row r="4" spans="1:10" x14ac:dyDescent="0.25">
      <c r="B4" t="s">
        <v>26</v>
      </c>
      <c r="C4">
        <v>1</v>
      </c>
      <c r="D4" s="1" t="s">
        <v>27</v>
      </c>
      <c r="G4" t="s">
        <v>40</v>
      </c>
      <c r="H4" t="s">
        <v>57</v>
      </c>
      <c r="I4" s="2" t="s">
        <v>49</v>
      </c>
      <c r="J4" s="2" t="s">
        <v>48</v>
      </c>
    </row>
    <row r="5" spans="1:10" x14ac:dyDescent="0.25">
      <c r="B5" t="s">
        <v>25</v>
      </c>
      <c r="C5">
        <v>2</v>
      </c>
      <c r="D5" s="1" t="s">
        <v>30</v>
      </c>
      <c r="G5" t="s">
        <v>41</v>
      </c>
      <c r="H5" t="s">
        <v>56</v>
      </c>
      <c r="I5" s="2" t="s">
        <v>49</v>
      </c>
      <c r="J5" s="2" t="s">
        <v>48</v>
      </c>
    </row>
    <row r="6" spans="1:10" x14ac:dyDescent="0.25">
      <c r="B6" t="s">
        <v>28</v>
      </c>
      <c r="C6">
        <v>3</v>
      </c>
      <c r="D6" s="1" t="s">
        <v>29</v>
      </c>
      <c r="G6" t="s">
        <v>42</v>
      </c>
      <c r="H6" t="s">
        <v>55</v>
      </c>
      <c r="I6" s="2" t="s">
        <v>49</v>
      </c>
      <c r="J6" s="2" t="s">
        <v>48</v>
      </c>
    </row>
    <row r="7" spans="1:10" x14ac:dyDescent="0.25">
      <c r="B7" t="s">
        <v>31</v>
      </c>
      <c r="C7">
        <v>1</v>
      </c>
      <c r="D7" s="1" t="s">
        <v>5</v>
      </c>
      <c r="G7" t="s">
        <v>43</v>
      </c>
      <c r="H7" t="s">
        <v>54</v>
      </c>
      <c r="I7" s="2" t="s">
        <v>49</v>
      </c>
      <c r="J7" s="2" t="s">
        <v>48</v>
      </c>
    </row>
    <row r="8" spans="1:10" x14ac:dyDescent="0.25">
      <c r="B8" t="s">
        <v>6</v>
      </c>
      <c r="C8">
        <v>10</v>
      </c>
      <c r="D8" s="1">
        <v>1421953941</v>
      </c>
      <c r="G8" t="s">
        <v>46</v>
      </c>
      <c r="H8" t="s">
        <v>53</v>
      </c>
      <c r="I8" s="2" t="s">
        <v>49</v>
      </c>
      <c r="J8" s="2" t="s">
        <v>48</v>
      </c>
    </row>
    <row r="9" spans="1:10" x14ac:dyDescent="0.25">
      <c r="B9" t="s">
        <v>7</v>
      </c>
      <c r="C9">
        <v>3</v>
      </c>
      <c r="D9" s="1">
        <v>999</v>
      </c>
      <c r="G9" t="s">
        <v>47</v>
      </c>
      <c r="H9" t="s">
        <v>52</v>
      </c>
      <c r="I9" s="2" t="s">
        <v>48</v>
      </c>
      <c r="J9" s="2" t="s">
        <v>48</v>
      </c>
    </row>
    <row r="10" spans="1:10" x14ac:dyDescent="0.25">
      <c r="C10">
        <f>SUM(Table1[CHARS])+COUNT(Table1[CHARS])-1</f>
        <v>25</v>
      </c>
      <c r="G10" t="s">
        <v>50</v>
      </c>
      <c r="H10" t="s">
        <v>51</v>
      </c>
      <c r="I10" s="2" t="s">
        <v>49</v>
      </c>
      <c r="J10" s="2" t="s">
        <v>49</v>
      </c>
    </row>
    <row r="12" spans="1:10" x14ac:dyDescent="0.25">
      <c r="A12" t="s">
        <v>4</v>
      </c>
    </row>
    <row r="13" spans="1:10" x14ac:dyDescent="0.25">
      <c r="B13" t="s">
        <v>0</v>
      </c>
      <c r="C13" t="s">
        <v>1</v>
      </c>
      <c r="D13" t="s">
        <v>2</v>
      </c>
      <c r="E13" t="s">
        <v>15</v>
      </c>
    </row>
    <row r="14" spans="1:10" x14ac:dyDescent="0.25">
      <c r="B14" t="s">
        <v>8</v>
      </c>
      <c r="C14">
        <v>10</v>
      </c>
      <c r="D14" s="1"/>
      <c r="E14" s="1"/>
    </row>
    <row r="15" spans="1:10" x14ac:dyDescent="0.25">
      <c r="B15" t="s">
        <v>9</v>
      </c>
      <c r="C15">
        <v>8</v>
      </c>
      <c r="D15" s="3" t="s">
        <v>12</v>
      </c>
      <c r="E15" s="3"/>
    </row>
    <row r="16" spans="1:10" x14ac:dyDescent="0.25">
      <c r="B16" t="s">
        <v>10</v>
      </c>
      <c r="C16">
        <v>9</v>
      </c>
      <c r="D16" s="3" t="s">
        <v>13</v>
      </c>
      <c r="E16" s="3"/>
    </row>
    <row r="17" spans="1:5" x14ac:dyDescent="0.25">
      <c r="B17" t="s">
        <v>11</v>
      </c>
      <c r="C17">
        <v>7</v>
      </c>
      <c r="D17" s="1">
        <v>5000</v>
      </c>
      <c r="E17" s="1"/>
    </row>
    <row r="18" spans="1:5" x14ac:dyDescent="0.25">
      <c r="C18">
        <f>SUM(Table13[CHARS])+ COUNT(Table13[CHARS])</f>
        <v>38</v>
      </c>
      <c r="D18" s="1" t="s">
        <v>14</v>
      </c>
      <c r="E18">
        <f>Table13[[#Totals],[CHARS]]+Table1[[#Totals],[CHARS]]+3</f>
        <v>66</v>
      </c>
    </row>
    <row r="21" spans="1:5" x14ac:dyDescent="0.25">
      <c r="A21" t="s">
        <v>23</v>
      </c>
    </row>
    <row r="22" spans="1:5" x14ac:dyDescent="0.25">
      <c r="B22" t="s">
        <v>0</v>
      </c>
      <c r="C22" t="s">
        <v>1</v>
      </c>
      <c r="D22" t="s">
        <v>2</v>
      </c>
      <c r="E22" t="s">
        <v>15</v>
      </c>
    </row>
    <row r="23" spans="1:5" x14ac:dyDescent="0.25">
      <c r="B23" t="s">
        <v>16</v>
      </c>
      <c r="C23">
        <v>8</v>
      </c>
      <c r="D23" s="1"/>
      <c r="E23" s="1"/>
    </row>
    <row r="24" spans="1:5" x14ac:dyDescent="0.25">
      <c r="B24" t="s">
        <v>17</v>
      </c>
      <c r="C24">
        <v>9</v>
      </c>
      <c r="D24" s="3"/>
      <c r="E24" s="3"/>
    </row>
    <row r="25" spans="1:5" x14ac:dyDescent="0.25">
      <c r="B25" t="s">
        <v>18</v>
      </c>
      <c r="C25">
        <v>6</v>
      </c>
      <c r="D25" s="3">
        <v>359</v>
      </c>
      <c r="E25" s="3"/>
    </row>
    <row r="26" spans="1:5" x14ac:dyDescent="0.25">
      <c r="B26" t="s">
        <v>19</v>
      </c>
      <c r="C26">
        <v>7</v>
      </c>
      <c r="D26" s="3" t="s">
        <v>20</v>
      </c>
      <c r="E26" s="1"/>
    </row>
    <row r="27" spans="1:5" x14ac:dyDescent="0.25">
      <c r="B27" t="s">
        <v>21</v>
      </c>
      <c r="C27">
        <v>7</v>
      </c>
      <c r="D27" s="1"/>
      <c r="E27" s="1"/>
    </row>
    <row r="28" spans="1:5" x14ac:dyDescent="0.25">
      <c r="B28" t="s">
        <v>34</v>
      </c>
      <c r="C28">
        <v>5</v>
      </c>
      <c r="D28" s="1">
        <v>28.75</v>
      </c>
      <c r="E28" s="1"/>
    </row>
    <row r="29" spans="1:5" x14ac:dyDescent="0.25">
      <c r="B29" t="s">
        <v>22</v>
      </c>
      <c r="C29">
        <v>5</v>
      </c>
      <c r="D29" s="1">
        <v>75.790000000000006</v>
      </c>
      <c r="E29" s="1"/>
    </row>
    <row r="30" spans="1:5" x14ac:dyDescent="0.25">
      <c r="B30" t="s">
        <v>35</v>
      </c>
      <c r="C30">
        <v>1</v>
      </c>
      <c r="D30" s="1" t="s">
        <v>36</v>
      </c>
      <c r="E30" s="1"/>
    </row>
    <row r="31" spans="1:5" x14ac:dyDescent="0.25">
      <c r="B31" t="s">
        <v>37</v>
      </c>
      <c r="C31">
        <v>1</v>
      </c>
      <c r="D31" s="1"/>
      <c r="E31" s="1"/>
    </row>
    <row r="32" spans="1:5" x14ac:dyDescent="0.25">
      <c r="C32">
        <f>SUM(Table134[CHARS])+COUNT(Table134[CHARS])</f>
        <v>58</v>
      </c>
      <c r="D32" s="1" t="s">
        <v>14</v>
      </c>
      <c r="E32">
        <f>Table134[[#Totals],[CHARS]]+Table1[[#Totals],[CHARS]]+3</f>
        <v>86</v>
      </c>
    </row>
    <row r="35" spans="1:5" x14ac:dyDescent="0.25">
      <c r="A35" t="s">
        <v>24</v>
      </c>
    </row>
    <row r="36" spans="1:5" x14ac:dyDescent="0.25">
      <c r="B36" t="s">
        <v>0</v>
      </c>
      <c r="C36" t="s">
        <v>1</v>
      </c>
      <c r="D36" t="s">
        <v>2</v>
      </c>
      <c r="E36" t="s">
        <v>15</v>
      </c>
    </row>
    <row r="37" spans="1:5" x14ac:dyDescent="0.25">
      <c r="B37" t="s">
        <v>32</v>
      </c>
      <c r="C37">
        <v>1</v>
      </c>
      <c r="D37" s="1" t="s">
        <v>33</v>
      </c>
      <c r="E37" s="1"/>
    </row>
    <row r="38" spans="1:5" x14ac:dyDescent="0.25">
      <c r="C38">
        <f>SUM(Table1346[CHARS])+COUNT(Table1346[CHARS])</f>
        <v>2</v>
      </c>
      <c r="D38" s="1" t="s">
        <v>14</v>
      </c>
      <c r="E38">
        <f>Table1346[[#Totals],[CHARS]]+Table1[[#Totals],[CHARS]]+3</f>
        <v>30</v>
      </c>
    </row>
  </sheetData>
  <pageMargins left="0.7" right="0.7" top="0.75" bottom="0.75" header="0.3" footer="0.3"/>
  <pageSetup orientation="portrait" r:id="rId1"/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2015-01-22T19:10:44Z</dcterms:created>
  <dcterms:modified xsi:type="dcterms:W3CDTF">2015-02-05T01:02:53Z</dcterms:modified>
</cp:coreProperties>
</file>