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V:\Project.Documents\Operations\Great Lakes 2022\"/>
    </mc:Choice>
  </mc:AlternateContent>
  <xr:revisionPtr revIDLastSave="0" documentId="13_ncr:1_{208D2033-34D1-4105-A420-FF4EBFD705C3}" xr6:coauthVersionLast="36" xr6:coauthVersionMax="36" xr10:uidLastSave="{00000000-0000-0000-0000-000000000000}"/>
  <bookViews>
    <workbookView xWindow="0" yWindow="0" windowWidth="28800" windowHeight="11160" xr2:uid="{00000000-000D-0000-FFFF-FFFF00000000}"/>
  </bookViews>
  <sheets>
    <sheet name="Calendar" sheetId="1" r:id="rId1"/>
    <sheet name="Sheet1" sheetId="2" r:id="rId2"/>
  </sheets>
  <definedNames>
    <definedName name="calendar" localSheetId="0">daygrid+Calendar!firstdate-WEEKDAY(Calendar!firstdate)-weekday_option</definedName>
    <definedName name="daygrid">days+weeks*7</definedName>
    <definedName name="daypattern">{1,1,2,2,3,3,4,4,5,5,6,6,7}</definedName>
    <definedName name="days">{0,1,2,3,4,5,6}</definedName>
    <definedName name="DayToStart">Calendar!$E$1</definedName>
    <definedName name="firstdate" localSheetId="0">DATE(Calendar!YearToDisplay,Calendar!month,1)</definedName>
    <definedName name="month" localSheetId="0">MATCH(Calendar!MonthToDisplay,months,0)</definedName>
    <definedName name="months">{"January","February","March","April","May","June","July","August","September","October","November","December"}</definedName>
    <definedName name="MonthToDisplay" localSheetId="0">Calendar!$C$1</definedName>
    <definedName name="MonthToDisplayNumber" localSheetId="0">MATCH(Calendar!MonthToDisplay,months,0)</definedName>
    <definedName name="ndx" localSheetId="0">ROUNDUP(MATCH(2,1/FREQUENCY(DATE(Calendar!YearToDisplay,Calendar!MonthToDisplayNumber,1),Calendar!calendar))/7,0)</definedName>
    <definedName name="_xlnm.Print_Titles" localSheetId="0">Calendar!$3:$3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Calendar!$B$1</definedName>
  </definedNames>
  <calcPr calcId="191029"/>
</workbook>
</file>

<file path=xl/calcChain.xml><?xml version="1.0" encoding="utf-8"?>
<calcChain xmlns="http://schemas.openxmlformats.org/spreadsheetml/2006/main">
  <c r="B1" i="1" l="1"/>
  <c r="B14" i="1" s="1" a="1"/>
  <c r="B14" i="1" s="1"/>
  <c r="B12" i="1" l="1" a="1"/>
  <c r="D12" i="1" s="1"/>
  <c r="B3" i="1" a="1"/>
  <c r="D3" i="1" s="1"/>
  <c r="B4" i="1" a="1"/>
  <c r="F4" i="1" s="1"/>
  <c r="B6" i="1" a="1"/>
  <c r="G6" i="1" s="1"/>
  <c r="B8" i="1" a="1"/>
  <c r="C8" i="1" s="1"/>
  <c r="B10" i="1" a="1"/>
  <c r="F10" i="1" s="1"/>
  <c r="C14" i="1"/>
  <c r="H14" i="1"/>
  <c r="D14" i="1"/>
  <c r="E14" i="1"/>
  <c r="F14" i="1"/>
  <c r="G14" i="1"/>
  <c r="F3" i="1" l="1"/>
  <c r="C4" i="1"/>
  <c r="D8" i="1"/>
  <c r="E10" i="1"/>
  <c r="H8" i="1"/>
  <c r="H12" i="1"/>
  <c r="F6" i="1"/>
  <c r="E6" i="1"/>
  <c r="C12" i="1"/>
  <c r="B12" i="1"/>
  <c r="E3" i="1"/>
  <c r="D4" i="1"/>
  <c r="G4" i="1"/>
  <c r="H4" i="1"/>
  <c r="G12" i="1"/>
  <c r="C10" i="1"/>
  <c r="F12" i="1"/>
  <c r="E4" i="1"/>
  <c r="C3" i="1"/>
  <c r="E12" i="1"/>
  <c r="F8" i="1"/>
  <c r="B4" i="1"/>
  <c r="D10" i="1"/>
  <c r="G3" i="1"/>
  <c r="C6" i="1"/>
  <c r="B6" i="1"/>
  <c r="H6" i="1"/>
  <c r="B10" i="1"/>
  <c r="G10" i="1"/>
  <c r="E8" i="1"/>
  <c r="G8" i="1"/>
  <c r="B3" i="1"/>
  <c r="H3" i="1"/>
  <c r="B8" i="1"/>
  <c r="D6" i="1"/>
  <c r="H10" i="1"/>
</calcChain>
</file>

<file path=xl/sharedStrings.xml><?xml version="1.0" encoding="utf-8"?>
<sst xmlns="http://schemas.openxmlformats.org/spreadsheetml/2006/main" count="92" uniqueCount="63">
  <si>
    <t>MONDAY</t>
  </si>
  <si>
    <t>FIRST DAY OF WEEK</t>
  </si>
  <si>
    <t xml:space="preserve">  CALENDAR YEAR</t>
  </si>
  <si>
    <t>CALENDAR MONTH</t>
  </si>
  <si>
    <t>AUGUST</t>
  </si>
  <si>
    <t>BH, BK, CP at GLRL</t>
  </si>
  <si>
    <t>BH</t>
  </si>
  <si>
    <t>BH + USGS_boat recovers Makai; drives to Ludington and meets USGS_Trailer/Triton; charge overnight</t>
  </si>
  <si>
    <t>BH+USGS_trailer recover Triton;  BH flies to Grand Rapids at 2:15 DL 4723 ($500) overnights at Muskegon</t>
  </si>
  <si>
    <t>BK flies SFO Traverse City</t>
  </si>
  <si>
    <t>BK+USBS_Boat&amp;Trailer recover Makai and Triton out of Charlivoix; BK drives with USGS to Ann Arbor?</t>
  </si>
  <si>
    <t>BK + USGS breaks down vehicles and ESP, then packs up</t>
  </si>
  <si>
    <t>BK Finished packing and heads home</t>
  </si>
  <si>
    <t>Container ready for pickup; Pete handles forklift loading</t>
  </si>
  <si>
    <t>BH and BK in Ashland</t>
  </si>
  <si>
    <t>Recover Triton at Cornucopia, drive to Ashland; charge overnight</t>
  </si>
  <si>
    <t>Media event; launch Triton at Bayfield; start AI survey</t>
  </si>
  <si>
    <t>BH, BK Makai+ESP to Holland; CP home; Triton drives to Ashland; BH/BK fly GRR-DLH at 6:34 UA 1923 ($330)</t>
  </si>
  <si>
    <t>BH/BK meet USGS_trailer at Cornucopia and launch Triton; move into AB&amp;B</t>
  </si>
  <si>
    <t>BH+USGS_Boat deploy Makai and Triton;  BH goes home, Traverse city to Detroit at 10:25, then Detroit-SFO 12:40</t>
  </si>
  <si>
    <t>Flights</t>
  </si>
  <si>
    <t>SFO-DTW</t>
  </si>
  <si>
    <t>outgoing</t>
  </si>
  <si>
    <t>Return</t>
  </si>
  <si>
    <t>11:59 DL</t>
  </si>
  <si>
    <t>DUL-SFO</t>
  </si>
  <si>
    <t>TVC-DTW</t>
  </si>
  <si>
    <t>Hotels</t>
  </si>
  <si>
    <t>Ann Arbor</t>
  </si>
  <si>
    <t>Holland</t>
  </si>
  <si>
    <t>Duluth</t>
  </si>
  <si>
    <t>Muskegon</t>
  </si>
  <si>
    <t>Ludington</t>
  </si>
  <si>
    <t>Charlevoix</t>
  </si>
  <si>
    <t>BK</t>
  </si>
  <si>
    <t>Ashland</t>
  </si>
  <si>
    <t>BH/BK</t>
  </si>
  <si>
    <t>BH/BK/CP</t>
  </si>
  <si>
    <t>nights</t>
  </si>
  <si>
    <t>$/night</t>
  </si>
  <si>
    <t>CityFlats</t>
  </si>
  <si>
    <t>Shoreline inn</t>
  </si>
  <si>
    <t>Pier House</t>
  </si>
  <si>
    <t>Holiday Inn Express airport</t>
  </si>
  <si>
    <t>Air B&amp;B</t>
  </si>
  <si>
    <t>6:34 UA</t>
  </si>
  <si>
    <t>BH flies to Duluth, 3:50 FL SFO</t>
  </si>
  <si>
    <t>8:00 DL</t>
  </si>
  <si>
    <t>3:50 DL</t>
  </si>
  <si>
    <t>CP</t>
  </si>
  <si>
    <t>DLH</t>
  </si>
  <si>
    <t>GRR-DLH</t>
  </si>
  <si>
    <t>DLH-SFO</t>
  </si>
  <si>
    <t>DTW-TVC</t>
  </si>
  <si>
    <t>Rental Cars</t>
  </si>
  <si>
    <t>Grand Rapids</t>
  </si>
  <si>
    <t>GRR</t>
  </si>
  <si>
    <t>TVC</t>
  </si>
  <si>
    <t>DTW</t>
  </si>
  <si>
    <t>TVC/DTW</t>
  </si>
  <si>
    <t>BH, BK, CP at GLRL  load trailer and boat in afternoon</t>
  </si>
  <si>
    <t xml:space="preserve">BK fly  home 8 am DL </t>
  </si>
  <si>
    <t xml:space="preserve">BH fly  home 8 am DL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</si>
</sst>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aaaa"/>
    <numFmt numFmtId="165" formatCode="dd"/>
  </numFmts>
  <fonts count="8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0"/>
      <color theme="1"/>
      <name val="Calibri Light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</cellStyleXfs>
  <cellXfs count="15">
    <xf numFmtId="0" fontId="0" fillId="0" borderId="0" xfId="0">
      <alignment vertical="top"/>
    </xf>
    <xf numFmtId="0" fontId="4" fillId="0" borderId="0" xfId="1">
      <alignment vertical="top"/>
    </xf>
    <xf numFmtId="164" fontId="6" fillId="0" borderId="4" xfId="5">
      <alignment horizontal="center" vertical="center"/>
    </xf>
    <xf numFmtId="165" fontId="5" fillId="0" borderId="1" xfId="6" applyBorder="1">
      <alignment horizontal="right" vertical="center" indent="1"/>
    </xf>
    <xf numFmtId="165" fontId="5" fillId="0" borderId="3" xfId="6" applyBorder="1">
      <alignment horizontal="right" vertical="center" indent="1"/>
    </xf>
    <xf numFmtId="0" fontId="2" fillId="0" borderId="2" xfId="7">
      <alignment vertical="top" wrapText="1"/>
    </xf>
    <xf numFmtId="0" fontId="0" fillId="0" borderId="2" xfId="7" applyFont="1">
      <alignment vertical="top" wrapText="1"/>
    </xf>
    <xf numFmtId="0" fontId="3" fillId="0" borderId="0" xfId="3">
      <alignment horizontal="left"/>
    </xf>
    <xf numFmtId="0" fontId="5" fillId="0" borderId="0" xfId="4">
      <alignment horizontal="right"/>
    </xf>
    <xf numFmtId="0" fontId="4" fillId="0" borderId="0" xfId="8">
      <alignment horizontal="right" vertical="top"/>
    </xf>
    <xf numFmtId="0" fontId="7" fillId="0" borderId="2" xfId="7" applyFont="1">
      <alignment vertical="top" wrapText="1"/>
    </xf>
    <xf numFmtId="16" fontId="0" fillId="0" borderId="0" xfId="0" applyNumberFormat="1">
      <alignment vertical="top"/>
    </xf>
    <xf numFmtId="20" fontId="0" fillId="0" borderId="0" xfId="0" applyNumberFormat="1">
      <alignment vertical="top"/>
    </xf>
    <xf numFmtId="0" fontId="1" fillId="0" borderId="0" xfId="2">
      <alignment horizontal="left"/>
    </xf>
    <xf numFmtId="0" fontId="4" fillId="0" borderId="0" xfId="1">
      <alignment vertical="top"/>
    </xf>
  </cellXfs>
  <cellStyles count="9">
    <cellStyle name="DayDescriptions" xfId="7" xr:uid="{00000000-0005-0000-0000-000000000000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 xr:uid="{00000000-0005-0000-0000-000005000000}"/>
    <cellStyle name="Input Label Right aligned" xfId="8" xr:uid="{00000000-0005-0000-0000-000006000000}"/>
    <cellStyle name="Normal" xfId="0" builtinId="0" customBuiltin="1"/>
    <cellStyle name="Title" xfId="2" builtinId="15" customBuiltin="1"/>
  </cellStyles>
  <dxfs count="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fitToPage="1"/>
  </sheetPr>
  <dimension ref="B1:H15"/>
  <sheetViews>
    <sheetView showGridLines="0" tabSelected="1" showRuler="0" zoomScaleNormal="100" workbookViewId="0">
      <selection activeCell="D7" sqref="D7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7">
        <f ca="1">YEAR(TODAY())</f>
        <v>2022</v>
      </c>
      <c r="C1" s="13" t="s">
        <v>4</v>
      </c>
      <c r="D1" s="13"/>
      <c r="E1" s="8" t="s">
        <v>0</v>
      </c>
    </row>
    <row r="2" spans="2:8" ht="30" customHeight="1" x14ac:dyDescent="0.25">
      <c r="B2" s="1" t="s">
        <v>2</v>
      </c>
      <c r="C2" s="14" t="s">
        <v>3</v>
      </c>
      <c r="D2" s="14"/>
      <c r="E2" s="9" t="s">
        <v>1</v>
      </c>
    </row>
    <row r="3" spans="2:8" ht="19.5" customHeight="1" thickBot="1" x14ac:dyDescent="0.3">
      <c r="B3" s="2">
        <f t="array" aca="1" ref="B3:H3" ca="1">calendar</f>
        <v>44767</v>
      </c>
      <c r="C3" s="2">
        <f ca="1"/>
        <v>44768</v>
      </c>
      <c r="D3" s="2">
        <f ca="1"/>
        <v>44769</v>
      </c>
      <c r="E3" s="2">
        <f ca="1"/>
        <v>44770</v>
      </c>
      <c r="F3" s="2">
        <f ca="1"/>
        <v>44771</v>
      </c>
      <c r="G3" s="2">
        <f ca="1"/>
        <v>44772</v>
      </c>
      <c r="H3" s="2">
        <f ca="1"/>
        <v>44773</v>
      </c>
    </row>
    <row r="4" spans="2:8" ht="24" customHeight="1" thickTop="1" x14ac:dyDescent="0.25">
      <c r="B4" s="3">
        <f t="array" aca="1" ref="B4:H4" ca="1">INDEX(calendar,ndx+0)</f>
        <v>44774</v>
      </c>
      <c r="C4" s="3">
        <f ca="1"/>
        <v>44775</v>
      </c>
      <c r="D4" s="3">
        <f ca="1"/>
        <v>44776</v>
      </c>
      <c r="E4" s="3">
        <f ca="1"/>
        <v>44777</v>
      </c>
      <c r="F4" s="3">
        <f ca="1"/>
        <v>44778</v>
      </c>
      <c r="G4" s="3">
        <f ca="1"/>
        <v>44779</v>
      </c>
      <c r="H4" s="3">
        <f ca="1"/>
        <v>44780</v>
      </c>
    </row>
    <row r="5" spans="2:8" ht="51" customHeight="1" x14ac:dyDescent="0.25">
      <c r="B5" s="6" t="s">
        <v>5</v>
      </c>
      <c r="C5" s="6" t="s">
        <v>5</v>
      </c>
      <c r="D5" s="6" t="s">
        <v>60</v>
      </c>
      <c r="E5" s="10" t="s">
        <v>17</v>
      </c>
      <c r="F5" s="10" t="s">
        <v>18</v>
      </c>
      <c r="G5" s="6" t="s">
        <v>14</v>
      </c>
      <c r="H5" s="6" t="s">
        <v>14</v>
      </c>
    </row>
    <row r="6" spans="2:8" ht="24" customHeight="1" x14ac:dyDescent="0.25">
      <c r="B6" s="4">
        <f t="array" aca="1" ref="B6:H6" ca="1">INDEX(calendar,ndx+1)</f>
        <v>44781</v>
      </c>
      <c r="C6" s="4">
        <f ca="1"/>
        <v>44782</v>
      </c>
      <c r="D6" s="4">
        <f ca="1"/>
        <v>44783</v>
      </c>
      <c r="E6" s="4">
        <f ca="1"/>
        <v>44784</v>
      </c>
      <c r="F6" s="4">
        <f ca="1"/>
        <v>44785</v>
      </c>
      <c r="G6" s="4">
        <f ca="1"/>
        <v>44786</v>
      </c>
      <c r="H6" s="4">
        <f ca="1"/>
        <v>44787</v>
      </c>
    </row>
    <row r="7" spans="2:8" ht="51" customHeight="1" x14ac:dyDescent="0.25">
      <c r="B7" s="6" t="s">
        <v>15</v>
      </c>
      <c r="C7" s="5" t="s">
        <v>16</v>
      </c>
      <c r="D7" s="5" t="s">
        <v>62</v>
      </c>
      <c r="E7" s="5" t="s">
        <v>61</v>
      </c>
      <c r="F7" s="5"/>
      <c r="G7" s="5"/>
      <c r="H7" s="5"/>
    </row>
    <row r="8" spans="2:8" ht="24" customHeight="1" x14ac:dyDescent="0.25">
      <c r="B8" s="4">
        <f t="array" aca="1" ref="B8:H8" ca="1">INDEX(calendar,ndx+2)</f>
        <v>44788</v>
      </c>
      <c r="C8" s="4">
        <f ca="1"/>
        <v>44789</v>
      </c>
      <c r="D8" s="4">
        <f ca="1"/>
        <v>44790</v>
      </c>
      <c r="E8" s="4">
        <f ca="1"/>
        <v>44791</v>
      </c>
      <c r="F8" s="4">
        <f ca="1"/>
        <v>44792</v>
      </c>
      <c r="G8" s="4">
        <f ca="1"/>
        <v>44793</v>
      </c>
      <c r="H8" s="4">
        <f ca="1"/>
        <v>44794</v>
      </c>
    </row>
    <row r="9" spans="2:8" ht="51" customHeight="1" x14ac:dyDescent="0.25">
      <c r="B9" s="6"/>
      <c r="C9" s="5"/>
      <c r="D9" s="5" t="s">
        <v>46</v>
      </c>
      <c r="E9" s="5" t="s">
        <v>8</v>
      </c>
      <c r="F9" s="5" t="s">
        <v>7</v>
      </c>
      <c r="G9" s="5" t="s">
        <v>19</v>
      </c>
      <c r="H9" s="5"/>
    </row>
    <row r="10" spans="2:8" ht="24" customHeight="1" x14ac:dyDescent="0.25">
      <c r="B10" s="4">
        <f t="array" aca="1" ref="B10:H10" ca="1">INDEX(calendar,ndx+3)</f>
        <v>44795</v>
      </c>
      <c r="C10" s="4">
        <f ca="1"/>
        <v>44796</v>
      </c>
      <c r="D10" s="4">
        <f ca="1"/>
        <v>44797</v>
      </c>
      <c r="E10" s="4">
        <f ca="1"/>
        <v>44798</v>
      </c>
      <c r="F10" s="4">
        <f ca="1"/>
        <v>44799</v>
      </c>
      <c r="G10" s="4">
        <f ca="1"/>
        <v>44800</v>
      </c>
      <c r="H10" s="4">
        <f ca="1"/>
        <v>44801</v>
      </c>
    </row>
    <row r="11" spans="2:8" ht="51" customHeight="1" x14ac:dyDescent="0.25">
      <c r="B11" s="5"/>
      <c r="C11" s="5"/>
      <c r="D11" s="5"/>
      <c r="E11" s="5"/>
      <c r="F11" s="5"/>
      <c r="G11" s="5"/>
      <c r="H11" s="5" t="s">
        <v>9</v>
      </c>
    </row>
    <row r="12" spans="2:8" ht="24" customHeight="1" x14ac:dyDescent="0.25">
      <c r="B12" s="4">
        <f t="array" aca="1" ref="B12:H12" ca="1">INDEX(calendar,ndx+4)</f>
        <v>44802</v>
      </c>
      <c r="C12" s="4">
        <f ca="1"/>
        <v>44803</v>
      </c>
      <c r="D12" s="4">
        <f ca="1"/>
        <v>44804</v>
      </c>
      <c r="E12" s="4">
        <f ca="1"/>
        <v>44805</v>
      </c>
      <c r="F12" s="4">
        <f ca="1"/>
        <v>44806</v>
      </c>
      <c r="G12" s="4">
        <f ca="1"/>
        <v>44807</v>
      </c>
      <c r="H12" s="4">
        <f ca="1"/>
        <v>44808</v>
      </c>
    </row>
    <row r="13" spans="2:8" ht="51" customHeight="1" x14ac:dyDescent="0.25">
      <c r="B13" s="5" t="s">
        <v>10</v>
      </c>
      <c r="C13" s="5" t="s">
        <v>11</v>
      </c>
      <c r="D13" s="6" t="s">
        <v>12</v>
      </c>
      <c r="E13" s="6" t="s">
        <v>13</v>
      </c>
      <c r="F13" s="5"/>
      <c r="G13" s="5"/>
      <c r="H13" s="5"/>
    </row>
    <row r="14" spans="2:8" ht="23.25" customHeight="1" x14ac:dyDescent="0.25">
      <c r="B14" s="4">
        <f t="array" aca="1" ref="B14:H14" ca="1">INDEX(calendar,ndx+5)</f>
        <v>44809</v>
      </c>
      <c r="C14" s="4">
        <f ca="1"/>
        <v>44810</v>
      </c>
      <c r="D14" s="4">
        <f ca="1"/>
        <v>44811</v>
      </c>
      <c r="E14" s="4">
        <f ca="1"/>
        <v>44812</v>
      </c>
      <c r="F14" s="4">
        <f ca="1"/>
        <v>44813</v>
      </c>
      <c r="G14" s="4">
        <f ca="1"/>
        <v>44814</v>
      </c>
      <c r="H14" s="4">
        <f ca="1"/>
        <v>44815</v>
      </c>
    </row>
    <row r="15" spans="2:8" ht="51" customHeight="1" x14ac:dyDescent="0.25">
      <c r="B15" s="5"/>
      <c r="C15" s="5"/>
      <c r="D15" s="5"/>
      <c r="E15" s="6"/>
      <c r="F15" s="5"/>
      <c r="G15" s="5"/>
      <c r="H15" s="5"/>
    </row>
  </sheetData>
  <mergeCells count="2">
    <mergeCell ref="C1:D1"/>
    <mergeCell ref="C2:D2"/>
  </mergeCells>
  <conditionalFormatting sqref="B6:H6">
    <cfRule type="expression" dxfId="5" priority="6">
      <formula>MonthToDisplayNumber&lt;&gt;MONTH(B6)</formula>
    </cfRule>
  </conditionalFormatting>
  <conditionalFormatting sqref="B8:H8">
    <cfRule type="expression" dxfId="4" priority="5">
      <formula>MonthToDisplayNumber&lt;&gt;MONTH(B8)</formula>
    </cfRule>
  </conditionalFormatting>
  <conditionalFormatting sqref="B10:H10">
    <cfRule type="expression" dxfId="3" priority="4">
      <formula>MonthToDisplayNumber&lt;&gt;MONTH(B10)</formula>
    </cfRule>
  </conditionalFormatting>
  <conditionalFormatting sqref="B12:H12">
    <cfRule type="expression" dxfId="2" priority="3">
      <formula>MonthToDisplayNumber&lt;&gt;MONTH(B12)</formula>
    </cfRule>
  </conditionalFormatting>
  <conditionalFormatting sqref="B14:H14">
    <cfRule type="expression" dxfId="1" priority="2">
      <formula>MonthToDisplayNumber&lt;&gt;MONTH(B14)</formula>
    </cfRule>
  </conditionalFormatting>
  <conditionalFormatting sqref="B4:H4">
    <cfRule type="expression" dxfId="0" priority="1">
      <formula>MonthToDisplayNumber&lt;&gt;MONTH(B4)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1" xr:uid="{00000000-0002-0000-0000-000000000000}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000-000001000000}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000-000002000000}"/>
    <dataValidation allowBlank="1" showInputMessage="1" showErrorMessage="1" prompt="Enter the year for this calendar month" sqref="B1" xr:uid="{00000000-0002-0000-0000-000003000000}"/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000-000004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000-000005000000}"/>
    <dataValidation allowBlank="1" showInputMessage="1" showErrorMessage="1" prompt="Enter daily notes in this cell. Rows 5, 7, 9, 11, 13 and 15 have cells beneath the day of the week for daily notes" sqref="B5" xr:uid="{00000000-0002-0000-0000-000006000000}"/>
    <dataValidation allowBlank="1" showInputMessage="1" showErrorMessage="1" prompt="Rows 12 and 14 may contain dates for the following month if the end of this month concludes in either row" sqref="B12" xr:uid="{00000000-0002-0000-0000-000007000000}"/>
  </dataValidations>
  <printOptions horizontalCentered="1"/>
  <pageMargins left="0.45" right="0.45" top="0.4" bottom="0.5" header="0.3" footer="0.3"/>
  <pageSetup scale="87" fitToHeight="0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A1CA-1B07-468B-814D-3FED110D3EE1}">
  <dimension ref="A2:Q36"/>
  <sheetViews>
    <sheetView workbookViewId="0">
      <selection activeCell="G36" sqref="G36"/>
    </sheetView>
  </sheetViews>
  <sheetFormatPr defaultRowHeight="15" x14ac:dyDescent="0.25"/>
  <sheetData>
    <row r="2" spans="1:17" x14ac:dyDescent="0.25">
      <c r="A2" t="s">
        <v>20</v>
      </c>
      <c r="D2" t="s">
        <v>22</v>
      </c>
      <c r="F2" t="s">
        <v>23</v>
      </c>
      <c r="K2" t="s">
        <v>27</v>
      </c>
      <c r="N2" t="s">
        <v>38</v>
      </c>
      <c r="O2" t="s">
        <v>39</v>
      </c>
    </row>
    <row r="3" spans="1:17" x14ac:dyDescent="0.25">
      <c r="B3" t="s">
        <v>6</v>
      </c>
      <c r="C3" t="s">
        <v>21</v>
      </c>
      <c r="D3" s="11">
        <v>44773</v>
      </c>
      <c r="E3" t="s">
        <v>24</v>
      </c>
      <c r="F3" s="11">
        <v>44793</v>
      </c>
      <c r="G3" s="12">
        <v>0.52777777777777779</v>
      </c>
      <c r="H3">
        <v>1148</v>
      </c>
      <c r="L3" t="s">
        <v>28</v>
      </c>
      <c r="M3" t="s">
        <v>37</v>
      </c>
      <c r="N3">
        <v>4</v>
      </c>
    </row>
    <row r="4" spans="1:17" x14ac:dyDescent="0.25">
      <c r="C4" t="s">
        <v>51</v>
      </c>
      <c r="D4" s="11">
        <v>44777</v>
      </c>
      <c r="E4" t="s">
        <v>45</v>
      </c>
      <c r="H4">
        <v>340</v>
      </c>
      <c r="L4" t="s">
        <v>29</v>
      </c>
      <c r="M4" t="s">
        <v>36</v>
      </c>
      <c r="N4">
        <v>1</v>
      </c>
      <c r="O4">
        <v>266</v>
      </c>
      <c r="P4">
        <v>532</v>
      </c>
      <c r="Q4" t="s">
        <v>40</v>
      </c>
    </row>
    <row r="5" spans="1:17" x14ac:dyDescent="0.25">
      <c r="C5" t="s">
        <v>25</v>
      </c>
      <c r="D5" s="11">
        <v>44783</v>
      </c>
      <c r="E5" t="s">
        <v>47</v>
      </c>
      <c r="F5" s="11">
        <v>44790</v>
      </c>
      <c r="G5" t="s">
        <v>48</v>
      </c>
      <c r="H5">
        <v>918</v>
      </c>
      <c r="L5" t="s">
        <v>30</v>
      </c>
      <c r="M5" t="s">
        <v>36</v>
      </c>
      <c r="N5">
        <v>1</v>
      </c>
      <c r="O5">
        <v>187</v>
      </c>
      <c r="P5">
        <v>312</v>
      </c>
      <c r="Q5" t="s">
        <v>43</v>
      </c>
    </row>
    <row r="6" spans="1:17" x14ac:dyDescent="0.25">
      <c r="C6" t="s">
        <v>26</v>
      </c>
      <c r="H6">
        <v>344</v>
      </c>
      <c r="L6" t="s">
        <v>35</v>
      </c>
      <c r="M6" t="s">
        <v>36</v>
      </c>
      <c r="N6">
        <v>6</v>
      </c>
      <c r="O6">
        <v>339</v>
      </c>
      <c r="P6">
        <v>2321</v>
      </c>
      <c r="Q6" t="s">
        <v>44</v>
      </c>
    </row>
    <row r="7" spans="1:17" x14ac:dyDescent="0.25">
      <c r="L7" t="s">
        <v>30</v>
      </c>
      <c r="M7" t="s">
        <v>6</v>
      </c>
      <c r="N7">
        <v>1</v>
      </c>
      <c r="O7">
        <v>156</v>
      </c>
      <c r="Q7" t="s">
        <v>43</v>
      </c>
    </row>
    <row r="8" spans="1:17" x14ac:dyDescent="0.25">
      <c r="B8" t="s">
        <v>34</v>
      </c>
      <c r="C8" t="s">
        <v>21</v>
      </c>
      <c r="D8" s="11">
        <v>44773</v>
      </c>
      <c r="E8" t="s">
        <v>24</v>
      </c>
      <c r="L8" t="s">
        <v>31</v>
      </c>
      <c r="M8" t="s">
        <v>6</v>
      </c>
      <c r="N8">
        <v>1</v>
      </c>
      <c r="O8">
        <v>161</v>
      </c>
      <c r="Q8" t="s">
        <v>41</v>
      </c>
    </row>
    <row r="9" spans="1:17" x14ac:dyDescent="0.25">
      <c r="C9" t="s">
        <v>51</v>
      </c>
      <c r="D9" s="11">
        <v>44777</v>
      </c>
      <c r="E9" t="s">
        <v>45</v>
      </c>
      <c r="H9">
        <v>340</v>
      </c>
      <c r="L9" t="s">
        <v>32</v>
      </c>
      <c r="M9" t="s">
        <v>6</v>
      </c>
      <c r="N9">
        <v>1</v>
      </c>
      <c r="O9">
        <v>140</v>
      </c>
      <c r="Q9" t="s">
        <v>42</v>
      </c>
    </row>
    <row r="10" spans="1:17" x14ac:dyDescent="0.25">
      <c r="C10" t="s">
        <v>50</v>
      </c>
      <c r="L10" t="s">
        <v>33</v>
      </c>
      <c r="M10" t="s">
        <v>34</v>
      </c>
    </row>
    <row r="11" spans="1:17" x14ac:dyDescent="0.25">
      <c r="L11" t="s">
        <v>28</v>
      </c>
      <c r="M11" t="s">
        <v>34</v>
      </c>
    </row>
    <row r="19" spans="1:8" x14ac:dyDescent="0.25">
      <c r="B19" t="s">
        <v>49</v>
      </c>
      <c r="C19" t="s">
        <v>21</v>
      </c>
      <c r="D19" s="11">
        <v>44773</v>
      </c>
    </row>
    <row r="20" spans="1:8" x14ac:dyDescent="0.25">
      <c r="C20" t="s">
        <v>52</v>
      </c>
      <c r="D20" s="11">
        <v>44783</v>
      </c>
      <c r="E20" t="s">
        <v>47</v>
      </c>
      <c r="H20">
        <v>459</v>
      </c>
    </row>
    <row r="21" spans="1:8" x14ac:dyDescent="0.25">
      <c r="C21" t="s">
        <v>21</v>
      </c>
      <c r="D21" s="11">
        <v>44800</v>
      </c>
      <c r="F21" s="11">
        <v>44803</v>
      </c>
    </row>
    <row r="22" spans="1:8" x14ac:dyDescent="0.25">
      <c r="C22" t="s">
        <v>53</v>
      </c>
      <c r="D22" s="11">
        <v>44800</v>
      </c>
    </row>
    <row r="31" spans="1:8" x14ac:dyDescent="0.25">
      <c r="A31" t="s">
        <v>54</v>
      </c>
    </row>
    <row r="32" spans="1:8" x14ac:dyDescent="0.25">
      <c r="B32" t="s">
        <v>37</v>
      </c>
      <c r="C32" t="s">
        <v>58</v>
      </c>
      <c r="D32" s="11">
        <v>44773</v>
      </c>
      <c r="F32" t="s">
        <v>55</v>
      </c>
      <c r="G32" s="11">
        <v>44777</v>
      </c>
      <c r="H32">
        <v>4</v>
      </c>
    </row>
    <row r="33" spans="2:8" x14ac:dyDescent="0.25">
      <c r="B33" t="s">
        <v>6</v>
      </c>
      <c r="C33" t="s">
        <v>50</v>
      </c>
      <c r="D33" s="11">
        <v>44777</v>
      </c>
      <c r="F33" t="s">
        <v>50</v>
      </c>
      <c r="G33" s="11">
        <v>44783</v>
      </c>
      <c r="H33">
        <v>6</v>
      </c>
    </row>
    <row r="34" spans="2:8" x14ac:dyDescent="0.25">
      <c r="B34" t="s">
        <v>6</v>
      </c>
      <c r="C34" t="s">
        <v>50</v>
      </c>
      <c r="D34" s="11">
        <v>44790</v>
      </c>
      <c r="F34" t="s">
        <v>50</v>
      </c>
      <c r="G34" s="11">
        <v>44791</v>
      </c>
      <c r="H34">
        <v>1</v>
      </c>
    </row>
    <row r="35" spans="2:8" x14ac:dyDescent="0.25">
      <c r="B35" t="s">
        <v>6</v>
      </c>
      <c r="C35" t="s">
        <v>56</v>
      </c>
      <c r="D35" s="11">
        <v>44791</v>
      </c>
      <c r="F35" t="s">
        <v>57</v>
      </c>
      <c r="G35" s="11">
        <v>44793</v>
      </c>
      <c r="H35">
        <v>3</v>
      </c>
    </row>
    <row r="36" spans="2:8" x14ac:dyDescent="0.25">
      <c r="B36" t="s">
        <v>34</v>
      </c>
      <c r="C36" t="s">
        <v>57</v>
      </c>
      <c r="D36" s="11">
        <v>44800</v>
      </c>
      <c r="F36" t="s">
        <v>59</v>
      </c>
      <c r="G36" s="11">
        <v>44803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Calendar</vt:lpstr>
      <vt:lpstr>Sheet1</vt:lpstr>
      <vt:lpstr>DayToStart</vt:lpstr>
      <vt:lpstr>Calendar!MonthToDisplay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Brett Hobson</dc:creator>
  <cp:lastModifiedBy>Brett Hobson</cp:lastModifiedBy>
  <dcterms:created xsi:type="dcterms:W3CDTF">2016-09-14T22:55:59Z</dcterms:created>
  <dcterms:modified xsi:type="dcterms:W3CDTF">2022-06-30T00:22:17Z</dcterms:modified>
</cp:coreProperties>
</file>