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" i="1" l="1"/>
  <c r="F4" i="1" s="1"/>
  <c r="I2" i="1"/>
  <c r="I3" i="1" l="1"/>
  <c r="F5" i="1"/>
  <c r="I5" i="1" s="1"/>
  <c r="I4" i="1"/>
  <c r="F6" i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E3" i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J2" i="1"/>
  <c r="I6" i="1" l="1"/>
  <c r="F7" i="1"/>
  <c r="J3" i="1"/>
  <c r="N3" i="1" s="1"/>
  <c r="K2" i="1"/>
  <c r="L2" i="1" s="1"/>
  <c r="N2" i="1"/>
  <c r="E4" i="1"/>
  <c r="E5" i="1" s="1"/>
  <c r="J5" i="1" s="1"/>
  <c r="E6" i="1"/>
  <c r="F8" i="1" l="1"/>
  <c r="I7" i="1"/>
  <c r="J4" i="1"/>
  <c r="K4" i="1" s="1"/>
  <c r="L4" i="1" s="1"/>
  <c r="K3" i="1"/>
  <c r="L3" i="1" s="1"/>
  <c r="M3" i="1" s="1"/>
  <c r="K5" i="1"/>
  <c r="L5" i="1" s="1"/>
  <c r="N5" i="1"/>
  <c r="E7" i="1"/>
  <c r="J6" i="1"/>
  <c r="N4" i="1" l="1"/>
  <c r="F9" i="1"/>
  <c r="I8" i="1"/>
  <c r="M5" i="1"/>
  <c r="K6" i="1"/>
  <c r="L6" i="1" s="1"/>
  <c r="N6" i="1"/>
  <c r="M4" i="1"/>
  <c r="E8" i="1"/>
  <c r="J7" i="1"/>
  <c r="F10" i="1" l="1"/>
  <c r="I9" i="1"/>
  <c r="K7" i="1"/>
  <c r="L7" i="1" s="1"/>
  <c r="N7" i="1"/>
  <c r="M6" i="1"/>
  <c r="E9" i="1"/>
  <c r="J8" i="1"/>
  <c r="I10" i="1" l="1"/>
  <c r="F11" i="1"/>
  <c r="M7" i="1"/>
  <c r="K8" i="1"/>
  <c r="L8" i="1" s="1"/>
  <c r="N8" i="1"/>
  <c r="E10" i="1"/>
  <c r="J9" i="1"/>
  <c r="F12" i="1" l="1"/>
  <c r="I11" i="1"/>
  <c r="K9" i="1"/>
  <c r="L9" i="1" s="1"/>
  <c r="N9" i="1"/>
  <c r="M8" i="1"/>
  <c r="J10" i="1"/>
  <c r="E11" i="1"/>
  <c r="F13" i="1" l="1"/>
  <c r="I12" i="1"/>
  <c r="K10" i="1"/>
  <c r="L10" i="1" s="1"/>
  <c r="N10" i="1"/>
  <c r="M9" i="1"/>
  <c r="E12" i="1"/>
  <c r="J11" i="1"/>
  <c r="F14" i="1" l="1"/>
  <c r="I13" i="1"/>
  <c r="K11" i="1"/>
  <c r="L11" i="1" s="1"/>
  <c r="N11" i="1"/>
  <c r="M10" i="1"/>
  <c r="E13" i="1"/>
  <c r="J12" i="1"/>
  <c r="I14" i="1" l="1"/>
  <c r="F15" i="1"/>
  <c r="K12" i="1"/>
  <c r="L12" i="1" s="1"/>
  <c r="M12" i="1" s="1"/>
  <c r="N12" i="1"/>
  <c r="M11" i="1"/>
  <c r="E14" i="1"/>
  <c r="J13" i="1"/>
  <c r="F16" i="1" l="1"/>
  <c r="I15" i="1"/>
  <c r="K13" i="1"/>
  <c r="L13" i="1" s="1"/>
  <c r="M13" i="1" s="1"/>
  <c r="N13" i="1"/>
  <c r="E15" i="1"/>
  <c r="J14" i="1"/>
  <c r="F17" i="1" l="1"/>
  <c r="I16" i="1"/>
  <c r="K14" i="1"/>
  <c r="L14" i="1" s="1"/>
  <c r="M14" i="1" s="1"/>
  <c r="N14" i="1"/>
  <c r="E16" i="1"/>
  <c r="J15" i="1"/>
  <c r="F18" i="1" l="1"/>
  <c r="I17" i="1"/>
  <c r="K15" i="1"/>
  <c r="L15" i="1" s="1"/>
  <c r="M15" i="1" s="1"/>
  <c r="N15" i="1"/>
  <c r="E17" i="1"/>
  <c r="J16" i="1"/>
  <c r="I18" i="1" l="1"/>
  <c r="F19" i="1"/>
  <c r="K16" i="1"/>
  <c r="L16" i="1" s="1"/>
  <c r="M16" i="1" s="1"/>
  <c r="N16" i="1"/>
  <c r="E18" i="1"/>
  <c r="J17" i="1"/>
  <c r="F20" i="1" l="1"/>
  <c r="I19" i="1"/>
  <c r="K17" i="1"/>
  <c r="L17" i="1" s="1"/>
  <c r="M17" i="1" s="1"/>
  <c r="N17" i="1"/>
  <c r="E19" i="1"/>
  <c r="J18" i="1"/>
  <c r="F21" i="1" l="1"/>
  <c r="I20" i="1"/>
  <c r="K18" i="1"/>
  <c r="L18" i="1" s="1"/>
  <c r="M18" i="1" s="1"/>
  <c r="N18" i="1"/>
  <c r="J19" i="1"/>
  <c r="E20" i="1"/>
  <c r="F22" i="1" l="1"/>
  <c r="I21" i="1"/>
  <c r="K19" i="1"/>
  <c r="L19" i="1" s="1"/>
  <c r="M19" i="1" s="1"/>
  <c r="N19" i="1"/>
  <c r="E21" i="1"/>
  <c r="J20" i="1"/>
  <c r="I22" i="1" l="1"/>
  <c r="F23" i="1"/>
  <c r="K20" i="1"/>
  <c r="L20" i="1" s="1"/>
  <c r="M20" i="1" s="1"/>
  <c r="N20" i="1"/>
  <c r="E22" i="1"/>
  <c r="J21" i="1"/>
  <c r="F24" i="1" l="1"/>
  <c r="I23" i="1"/>
  <c r="K21" i="1"/>
  <c r="L21" i="1" s="1"/>
  <c r="M21" i="1" s="1"/>
  <c r="N21" i="1"/>
  <c r="E23" i="1"/>
  <c r="J22" i="1"/>
  <c r="F25" i="1" l="1"/>
  <c r="I24" i="1"/>
  <c r="K22" i="1"/>
  <c r="L22" i="1" s="1"/>
  <c r="M22" i="1" s="1"/>
  <c r="N22" i="1"/>
  <c r="E24" i="1"/>
  <c r="J23" i="1"/>
  <c r="F26" i="1" l="1"/>
  <c r="I26" i="1" s="1"/>
  <c r="I25" i="1"/>
  <c r="K23" i="1"/>
  <c r="L23" i="1" s="1"/>
  <c r="M23" i="1" s="1"/>
  <c r="N23" i="1"/>
  <c r="E25" i="1"/>
  <c r="J24" i="1"/>
  <c r="K24" i="1" l="1"/>
  <c r="L24" i="1" s="1"/>
  <c r="M24" i="1" s="1"/>
  <c r="N24" i="1"/>
  <c r="E26" i="1"/>
  <c r="J25" i="1"/>
  <c r="K25" i="1" l="1"/>
  <c r="L25" i="1" s="1"/>
  <c r="M25" i="1" s="1"/>
  <c r="N25" i="1"/>
  <c r="J26" i="1"/>
  <c r="K26" i="1" l="1"/>
  <c r="L26" i="1" s="1"/>
  <c r="M26" i="1" s="1"/>
  <c r="N26" i="1"/>
</calcChain>
</file>

<file path=xl/sharedStrings.xml><?xml version="1.0" encoding="utf-8"?>
<sst xmlns="http://schemas.openxmlformats.org/spreadsheetml/2006/main" count="26" uniqueCount="26">
  <si>
    <t>R1, Ohm</t>
  </si>
  <si>
    <t>R2, Ohm</t>
  </si>
  <si>
    <t>R3, Ohm</t>
  </si>
  <si>
    <t>R 4, Ohm</t>
  </si>
  <si>
    <t>N (R opto)</t>
  </si>
  <si>
    <t>R ext comb, Ohm</t>
  </si>
  <si>
    <t>V (R2), V</t>
  </si>
  <si>
    <t>V (R3), V</t>
  </si>
  <si>
    <t xml:space="preserve"> R low comb, Ohm</t>
  </si>
  <si>
    <t>V (R1), V</t>
  </si>
  <si>
    <t>gray cells: calculated values</t>
  </si>
  <si>
    <t>white cells: user input and constants</t>
  </si>
  <si>
    <t xml:space="preserve">Legend </t>
  </si>
  <si>
    <t>Step voltage, mV</t>
  </si>
  <si>
    <t>15V power, mW</t>
  </si>
  <si>
    <t xml:space="preserve">comment </t>
  </si>
  <si>
    <t>all FETs as off</t>
  </si>
  <si>
    <t>1 FET is ON</t>
  </si>
  <si>
    <t xml:space="preserve">24 FETs are ON </t>
  </si>
  <si>
    <t>2 FETs are ON</t>
  </si>
  <si>
    <t xml:space="preserve">Yellow cells: voltage on the input of Boost Controller (0-10V scale) </t>
  </si>
  <si>
    <t>N (R opto): number of FETs in active (conductive, ON) state</t>
  </si>
  <si>
    <t>R ext comb: combined resistance of signal path consisting of number N FETs in active state with additional resistor R4</t>
  </si>
  <si>
    <t>R low comb: combined resistance of R ext comb and resistors R2, R3</t>
  </si>
  <si>
    <t>R opto ON, Ohm</t>
  </si>
  <si>
    <t>R opto OFF, 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</si>
</sst>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E+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Sheet1!$L$1</c:f>
              <c:strCache>
                <c:ptCount val="1"/>
                <c:pt idx="0">
                  <c:v>V (R3), V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Sheet1!$H$2:$H$34</c:f>
              <c:numCache>
                <c:formatCode>General</c:formatCode>
                <c:ptCount val="33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Sheet1!$L$2:$L$34</c:f>
              <c:numCache>
                <c:formatCode>0.000</c:formatCode>
                <c:ptCount val="33"/>
                <c:pt idx="0">
                  <c:v>2.7687654685268002</c:v>
                </c:pt>
                <c:pt idx="1">
                  <c:v>1.7519100760885631</c:v>
                </c:pt>
                <c:pt idx="2">
                  <c:v>1.2813296156133402</c:v>
                </c:pt>
                <c:pt idx="3">
                  <c:v>1.0100264669087697</c:v>
                </c:pt>
                <c:pt idx="4">
                  <c:v>0.83353697947502747</c:v>
                </c:pt>
                <c:pt idx="5">
                  <c:v>0.70955169826055287</c:v>
                </c:pt>
                <c:pt idx="6">
                  <c:v>0.61767501773127353</c:v>
                </c:pt>
                <c:pt idx="7">
                  <c:v>0.54686403601796496</c:v>
                </c:pt>
                <c:pt idx="8">
                  <c:v>0.49061891369830474</c:v>
                </c:pt>
                <c:pt idx="9">
                  <c:v>0.444864475332021</c:v>
                </c:pt>
                <c:pt idx="10">
                  <c:v>0.4069160497818326</c:v>
                </c:pt>
                <c:pt idx="11">
                  <c:v>0.37493301164820586</c:v>
                </c:pt>
                <c:pt idx="12">
                  <c:v>0.34761124876632477</c:v>
                </c:pt>
                <c:pt idx="13">
                  <c:v>0.32400095818627406</c:v>
                </c:pt>
                <c:pt idx="14">
                  <c:v>0.30339397297614323</c:v>
                </c:pt>
                <c:pt idx="15">
                  <c:v>0.2852515150503534</c:v>
                </c:pt>
                <c:pt idx="16">
                  <c:v>0.26915640696088394</c:v>
                </c:pt>
                <c:pt idx="17">
                  <c:v>0.25478059807385817</c:v>
                </c:pt>
                <c:pt idx="18">
                  <c:v>0.24186256978180481</c:v>
                </c:pt>
                <c:pt idx="19">
                  <c:v>0.23019128270183506</c:v>
                </c:pt>
                <c:pt idx="20">
                  <c:v>0.21959455776349948</c:v>
                </c:pt>
                <c:pt idx="21">
                  <c:v>0.20993052528372311</c:v>
                </c:pt>
                <c:pt idx="22">
                  <c:v>0.20108123674589509</c:v>
                </c:pt>
                <c:pt idx="23">
                  <c:v>0.19294782693799062</c:v>
                </c:pt>
                <c:pt idx="24">
                  <c:v>0.18544680454839538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10240"/>
        <c:axId val="94408704"/>
      </c:scatterChart>
      <c:valAx>
        <c:axId val="944102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94408704"/>
        <c:crosses val="autoZero"/>
        <c:crossBetween val="midCat"/>
      </c:valAx>
      <c:valAx>
        <c:axId val="9440870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944102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34</xdr:row>
      <xdr:rowOff>28575</xdr:rowOff>
    </xdr:from>
    <xdr:to>
      <xdr:col>15</xdr:col>
      <xdr:colOff>900</xdr:colOff>
      <xdr:row>73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886575"/>
          <a:ext cx="9859275" cy="753427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609599</xdr:colOff>
      <xdr:row>0</xdr:row>
      <xdr:rowOff>57150</xdr:rowOff>
    </xdr:from>
    <xdr:to>
      <xdr:col>29</xdr:col>
      <xdr:colOff>323850</xdr:colOff>
      <xdr:row>26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workbookViewId="0">
      <selection activeCell="L2" sqref="L2"/>
    </sheetView>
  </sheetViews>
  <sheetFormatPr defaultRowHeight="15" x14ac:dyDescent="0.25"/>
  <cols>
    <col min="1" max="1" width="7.42578125" customWidth="1"/>
    <col min="2" max="2" width="7" customWidth="1"/>
    <col min="3" max="3" width="7.42578125" customWidth="1"/>
    <col min="4" max="4" width="7.5703125" customWidth="1"/>
    <col min="5" max="5" width="10.5703125" customWidth="1"/>
    <col min="6" max="6" width="11" customWidth="1"/>
    <col min="7" max="7" width="8.140625" customWidth="1"/>
    <col min="8" max="8" width="10.42578125" customWidth="1"/>
    <col min="9" max="9" width="11.28515625" customWidth="1"/>
    <col min="10" max="10" width="11.5703125" style="1" customWidth="1"/>
    <col min="11" max="12" width="8.85546875" style="1" customWidth="1"/>
    <col min="13" max="13" width="13.140625" customWidth="1"/>
    <col min="14" max="14" width="10.85546875" customWidth="1"/>
    <col min="15" max="15" width="14.140625" customWidth="1"/>
  </cols>
  <sheetData>
    <row r="1" spans="1:15" s="7" customFormat="1" ht="45" x14ac:dyDescent="0.25">
      <c r="A1" s="8" t="s">
        <v>9</v>
      </c>
      <c r="B1" s="8" t="s">
        <v>0</v>
      </c>
      <c r="C1" s="8" t="s">
        <v>1</v>
      </c>
      <c r="D1" s="8" t="s">
        <v>2</v>
      </c>
      <c r="E1" s="8" t="s">
        <v>24</v>
      </c>
      <c r="F1" s="8" t="s">
        <v>25</v>
      </c>
      <c r="G1" s="8" t="s">
        <v>3</v>
      </c>
      <c r="H1" s="8" t="s">
        <v>4</v>
      </c>
      <c r="I1" s="8" t="s">
        <v>5</v>
      </c>
      <c r="J1" s="9" t="s">
        <v>8</v>
      </c>
      <c r="K1" s="9" t="s">
        <v>6</v>
      </c>
      <c r="L1" s="9" t="s">
        <v>7</v>
      </c>
      <c r="M1" s="9" t="s">
        <v>13</v>
      </c>
      <c r="N1" s="9" t="s">
        <v>14</v>
      </c>
      <c r="O1" s="9" t="s">
        <v>15</v>
      </c>
    </row>
    <row r="2" spans="1:15" x14ac:dyDescent="0.25">
      <c r="A2" s="2">
        <v>15</v>
      </c>
      <c r="B2" s="2">
        <v>10000</v>
      </c>
      <c r="C2" s="2">
        <v>10000</v>
      </c>
      <c r="D2" s="2">
        <v>4530</v>
      </c>
      <c r="E2" s="2">
        <v>200</v>
      </c>
      <c r="F2" s="3">
        <v>300000000</v>
      </c>
      <c r="G2" s="2">
        <v>10000</v>
      </c>
      <c r="H2" s="12">
        <v>0</v>
      </c>
      <c r="I2" s="11">
        <f>1/( H2 / (G2+E2) + (24-H2) / (F2+G2))</f>
        <v>12500416.666666666</v>
      </c>
      <c r="J2" s="5">
        <f>1/(1/I2 + 1/(C2+D2))</f>
        <v>14513.130499424153</v>
      </c>
      <c r="K2" s="6">
        <f>15 * J2 / (B2+ J2)</f>
        <v>8.8808305204623412</v>
      </c>
      <c r="L2" s="5">
        <f>K2 * D2 / ( C2+D2)</f>
        <v>2.7687654685268002</v>
      </c>
      <c r="M2" s="4"/>
      <c r="N2" s="5">
        <f>A2/(B2+J2)*A2 * 1000</f>
        <v>9.178754219306489</v>
      </c>
      <c r="O2" s="2" t="s">
        <v>16</v>
      </c>
    </row>
    <row r="3" spans="1:15" x14ac:dyDescent="0.25">
      <c r="A3" s="2">
        <f t="shared" ref="A3:G3" si="0">A2</f>
        <v>15</v>
      </c>
      <c r="B3" s="2">
        <f t="shared" si="0"/>
        <v>10000</v>
      </c>
      <c r="C3" s="2">
        <f t="shared" si="0"/>
        <v>10000</v>
      </c>
      <c r="D3" s="2">
        <f t="shared" si="0"/>
        <v>4530</v>
      </c>
      <c r="E3" s="2">
        <f t="shared" si="0"/>
        <v>200</v>
      </c>
      <c r="F3" s="3">
        <f>F2</f>
        <v>300000000</v>
      </c>
      <c r="G3" s="2">
        <f t="shared" si="0"/>
        <v>10000</v>
      </c>
      <c r="H3" s="2">
        <v>1</v>
      </c>
      <c r="I3" s="10">
        <f>1/( H3 / (G3+E3) + (24-H3) / (F3+G3))</f>
        <v>10192.030098126661</v>
      </c>
      <c r="J3" s="5">
        <f>1/(1/I3 + 1/(C3+D3))</f>
        <v>5990.2118368912625</v>
      </c>
      <c r="K3" s="6">
        <f>15 * J3 / (B3+ J3)</f>
        <v>5.6192612374319699</v>
      </c>
      <c r="L3" s="5">
        <f>K3 * D3 / ( C3+D3)</f>
        <v>1.7519100760885631</v>
      </c>
      <c r="M3" s="5">
        <f>(L2-L3) * 1000</f>
        <v>1016.8553924382371</v>
      </c>
      <c r="N3" s="5">
        <f t="shared" ref="N3:N26" si="1">A3/(B3+J3)*A3 * 1000</f>
        <v>14.071108143852044</v>
      </c>
      <c r="O3" s="2" t="s">
        <v>17</v>
      </c>
    </row>
    <row r="4" spans="1:15" x14ac:dyDescent="0.25">
      <c r="A4" s="2">
        <f t="shared" ref="A4:A26" si="2">A3</f>
        <v>15</v>
      </c>
      <c r="B4" s="2">
        <f t="shared" ref="B4:B26" si="3">B3</f>
        <v>10000</v>
      </c>
      <c r="C4" s="2">
        <f t="shared" ref="C4:C26" si="4">C3</f>
        <v>10000</v>
      </c>
      <c r="D4" s="2">
        <f t="shared" ref="D4:D26" si="5">D3</f>
        <v>4530</v>
      </c>
      <c r="E4" s="2">
        <f t="shared" ref="E4:F26" si="6">E3</f>
        <v>200</v>
      </c>
      <c r="F4" s="3">
        <f t="shared" si="6"/>
        <v>300000000</v>
      </c>
      <c r="G4" s="2">
        <f t="shared" ref="G4:G26" si="7">G3</f>
        <v>10000</v>
      </c>
      <c r="H4" s="2">
        <f t="shared" ref="H4:H26" si="8">H3+1</f>
        <v>2</v>
      </c>
      <c r="I4" s="10">
        <f t="shared" ref="I4:I26" si="9">1/( H4 / (G4+E4) + (24-H4) / (F4+G4))</f>
        <v>5098.0933766312528</v>
      </c>
      <c r="J4" s="5">
        <f t="shared" ref="J4:J26" si="10">1/(1/I4 + 1/(C4+D4))</f>
        <v>3773.9425496438898</v>
      </c>
      <c r="K4" s="6">
        <f t="shared" ref="K4:K26" si="11">15 * J4 / (B4+ J4)</f>
        <v>4.1098718134352836</v>
      </c>
      <c r="L4" s="5">
        <f t="shared" ref="L4:L26" si="12">K4 * D4 / ( C4+D4)</f>
        <v>1.2813296156133402</v>
      </c>
      <c r="M4" s="5">
        <f t="shared" ref="M4:M26" si="13">(L3-L4) * 1000</f>
        <v>470.58046047522282</v>
      </c>
      <c r="N4" s="5">
        <f t="shared" si="1"/>
        <v>16.335192279847075</v>
      </c>
      <c r="O4" s="2" t="s">
        <v>19</v>
      </c>
    </row>
    <row r="5" spans="1:15" x14ac:dyDescent="0.25">
      <c r="A5" s="2">
        <f t="shared" si="2"/>
        <v>15</v>
      </c>
      <c r="B5" s="2">
        <f t="shared" si="3"/>
        <v>10000</v>
      </c>
      <c r="C5" s="2">
        <f t="shared" si="4"/>
        <v>10000</v>
      </c>
      <c r="D5" s="2">
        <f t="shared" si="5"/>
        <v>4530</v>
      </c>
      <c r="E5" s="2">
        <f t="shared" si="6"/>
        <v>200</v>
      </c>
      <c r="F5" s="3">
        <f t="shared" si="6"/>
        <v>300000000</v>
      </c>
      <c r="G5" s="2">
        <f t="shared" si="7"/>
        <v>10000</v>
      </c>
      <c r="H5" s="2">
        <f t="shared" si="8"/>
        <v>3</v>
      </c>
      <c r="I5" s="10">
        <f t="shared" si="9"/>
        <v>3399.1910195033747</v>
      </c>
      <c r="J5" s="5">
        <f t="shared" si="10"/>
        <v>2754.7392104672945</v>
      </c>
      <c r="K5" s="6">
        <f t="shared" si="11"/>
        <v>3.2396654667073781</v>
      </c>
      <c r="L5" s="5">
        <f t="shared" si="12"/>
        <v>1.0100264669087697</v>
      </c>
      <c r="M5" s="5">
        <f t="shared" si="13"/>
        <v>271.3031487045705</v>
      </c>
      <c r="N5" s="5">
        <f t="shared" si="1"/>
        <v>17.640501799938935</v>
      </c>
      <c r="O5" s="2"/>
    </row>
    <row r="6" spans="1:15" x14ac:dyDescent="0.25">
      <c r="A6" s="2">
        <f t="shared" si="2"/>
        <v>15</v>
      </c>
      <c r="B6" s="2">
        <f t="shared" si="3"/>
        <v>10000</v>
      </c>
      <c r="C6" s="2">
        <f t="shared" si="4"/>
        <v>10000</v>
      </c>
      <c r="D6" s="2">
        <f t="shared" si="5"/>
        <v>4530</v>
      </c>
      <c r="E6" s="2">
        <f t="shared" si="6"/>
        <v>200</v>
      </c>
      <c r="F6" s="3">
        <f t="shared" si="6"/>
        <v>300000000</v>
      </c>
      <c r="G6" s="2">
        <f t="shared" si="7"/>
        <v>10000</v>
      </c>
      <c r="H6" s="2">
        <f t="shared" si="8"/>
        <v>4</v>
      </c>
      <c r="I6" s="10">
        <f t="shared" si="9"/>
        <v>2549.5665881270811</v>
      </c>
      <c r="J6" s="5">
        <f t="shared" si="10"/>
        <v>2168.9779031769217</v>
      </c>
      <c r="K6" s="6">
        <f t="shared" si="11"/>
        <v>2.6735744617598565</v>
      </c>
      <c r="L6" s="5">
        <f t="shared" si="12"/>
        <v>0.83353697947502747</v>
      </c>
      <c r="M6" s="5">
        <f t="shared" si="13"/>
        <v>176.48948743374226</v>
      </c>
      <c r="N6" s="5">
        <f t="shared" si="1"/>
        <v>18.489638307360217</v>
      </c>
      <c r="O6" s="2"/>
    </row>
    <row r="7" spans="1:15" x14ac:dyDescent="0.25">
      <c r="A7" s="2">
        <f t="shared" si="2"/>
        <v>15</v>
      </c>
      <c r="B7" s="2">
        <f t="shared" si="3"/>
        <v>10000</v>
      </c>
      <c r="C7" s="2">
        <f t="shared" si="4"/>
        <v>10000</v>
      </c>
      <c r="D7" s="2">
        <f t="shared" si="5"/>
        <v>4530</v>
      </c>
      <c r="E7" s="2">
        <f t="shared" si="6"/>
        <v>200</v>
      </c>
      <c r="F7" s="3">
        <f t="shared" si="6"/>
        <v>300000000</v>
      </c>
      <c r="G7" s="2">
        <f t="shared" si="7"/>
        <v>10000</v>
      </c>
      <c r="H7" s="2">
        <f t="shared" si="8"/>
        <v>5</v>
      </c>
      <c r="I7" s="10">
        <f t="shared" si="9"/>
        <v>2039.7364748316243</v>
      </c>
      <c r="J7" s="5">
        <f t="shared" si="10"/>
        <v>1788.6446790702303</v>
      </c>
      <c r="K7" s="6">
        <f t="shared" si="11"/>
        <v>2.2758909880189475</v>
      </c>
      <c r="L7" s="5">
        <f t="shared" si="12"/>
        <v>0.70955169826055287</v>
      </c>
      <c r="M7" s="5">
        <f t="shared" si="13"/>
        <v>123.98528121447461</v>
      </c>
      <c r="N7" s="5">
        <f t="shared" si="1"/>
        <v>19.086163517971578</v>
      </c>
      <c r="O7" s="2"/>
    </row>
    <row r="8" spans="1:15" x14ac:dyDescent="0.25">
      <c r="A8" s="2">
        <f t="shared" si="2"/>
        <v>15</v>
      </c>
      <c r="B8" s="2">
        <f t="shared" si="3"/>
        <v>10000</v>
      </c>
      <c r="C8" s="2">
        <f t="shared" si="4"/>
        <v>10000</v>
      </c>
      <c r="D8" s="2">
        <f t="shared" si="5"/>
        <v>4530</v>
      </c>
      <c r="E8" s="2">
        <f t="shared" si="6"/>
        <v>200</v>
      </c>
      <c r="F8" s="3">
        <f t="shared" si="6"/>
        <v>300000000</v>
      </c>
      <c r="G8" s="2">
        <f t="shared" si="7"/>
        <v>10000</v>
      </c>
      <c r="H8" s="2">
        <f t="shared" si="8"/>
        <v>6</v>
      </c>
      <c r="I8" s="10">
        <f t="shared" si="9"/>
        <v>1699.8266234636249</v>
      </c>
      <c r="J8" s="5">
        <f t="shared" si="10"/>
        <v>1521.7957290572422</v>
      </c>
      <c r="K8" s="6">
        <f t="shared" si="11"/>
        <v>1.9811960281755858</v>
      </c>
      <c r="L8" s="5">
        <f t="shared" si="12"/>
        <v>0.61767501773127353</v>
      </c>
      <c r="M8" s="5">
        <f t="shared" si="13"/>
        <v>91.876680529279326</v>
      </c>
      <c r="N8" s="5">
        <f t="shared" si="1"/>
        <v>19.528205957736624</v>
      </c>
      <c r="O8" s="2"/>
    </row>
    <row r="9" spans="1:15" x14ac:dyDescent="0.25">
      <c r="A9" s="2">
        <f t="shared" si="2"/>
        <v>15</v>
      </c>
      <c r="B9" s="2">
        <f t="shared" si="3"/>
        <v>10000</v>
      </c>
      <c r="C9" s="2">
        <f t="shared" si="4"/>
        <v>10000</v>
      </c>
      <c r="D9" s="2">
        <f t="shared" si="5"/>
        <v>4530</v>
      </c>
      <c r="E9" s="2">
        <f t="shared" si="6"/>
        <v>200</v>
      </c>
      <c r="F9" s="3">
        <f t="shared" si="6"/>
        <v>300000000</v>
      </c>
      <c r="G9" s="2">
        <f t="shared" si="7"/>
        <v>10000</v>
      </c>
      <c r="H9" s="2">
        <f t="shared" si="8"/>
        <v>7</v>
      </c>
      <c r="I9" s="10">
        <f t="shared" si="9"/>
        <v>1457.0225527193656</v>
      </c>
      <c r="J9" s="5">
        <f t="shared" si="10"/>
        <v>1324.2326781737922</v>
      </c>
      <c r="K9" s="6">
        <f t="shared" si="11"/>
        <v>1.7540694135410664</v>
      </c>
      <c r="L9" s="5">
        <f t="shared" si="12"/>
        <v>0.54686403601796496</v>
      </c>
      <c r="M9" s="5">
        <f t="shared" si="13"/>
        <v>70.810981713308578</v>
      </c>
      <c r="N9" s="5">
        <f t="shared" si="1"/>
        <v>19.868895879688402</v>
      </c>
      <c r="O9" s="2"/>
    </row>
    <row r="10" spans="1:15" x14ac:dyDescent="0.25">
      <c r="A10" s="2">
        <f t="shared" si="2"/>
        <v>15</v>
      </c>
      <c r="B10" s="2">
        <f t="shared" si="3"/>
        <v>10000</v>
      </c>
      <c r="C10" s="2">
        <f t="shared" si="4"/>
        <v>10000</v>
      </c>
      <c r="D10" s="2">
        <f t="shared" si="5"/>
        <v>4530</v>
      </c>
      <c r="E10" s="2">
        <f t="shared" si="6"/>
        <v>200</v>
      </c>
      <c r="F10" s="3">
        <f t="shared" si="6"/>
        <v>300000000</v>
      </c>
      <c r="G10" s="2">
        <f t="shared" si="7"/>
        <v>10000</v>
      </c>
      <c r="H10" s="2">
        <f t="shared" si="8"/>
        <v>8</v>
      </c>
      <c r="I10" s="10">
        <f t="shared" si="9"/>
        <v>1274.9133087847099</v>
      </c>
      <c r="J10" s="5">
        <f t="shared" si="10"/>
        <v>1172.0716219522399</v>
      </c>
      <c r="K10" s="6">
        <f t="shared" si="11"/>
        <v>1.5736628732972113</v>
      </c>
      <c r="L10" s="5">
        <f t="shared" si="12"/>
        <v>0.49061891369830474</v>
      </c>
      <c r="M10" s="5">
        <f t="shared" si="13"/>
        <v>56.245122319660226</v>
      </c>
      <c r="N10" s="5">
        <f t="shared" si="1"/>
        <v>20.139505690054182</v>
      </c>
      <c r="O10" s="2"/>
    </row>
    <row r="11" spans="1:15" x14ac:dyDescent="0.25">
      <c r="A11" s="2">
        <f t="shared" si="2"/>
        <v>15</v>
      </c>
      <c r="B11" s="2">
        <f t="shared" si="3"/>
        <v>10000</v>
      </c>
      <c r="C11" s="2">
        <f t="shared" si="4"/>
        <v>10000</v>
      </c>
      <c r="D11" s="2">
        <f t="shared" si="5"/>
        <v>4530</v>
      </c>
      <c r="E11" s="2">
        <f t="shared" si="6"/>
        <v>200</v>
      </c>
      <c r="F11" s="3">
        <f t="shared" si="6"/>
        <v>300000000</v>
      </c>
      <c r="G11" s="2">
        <f t="shared" si="7"/>
        <v>10000</v>
      </c>
      <c r="H11" s="2">
        <f t="shared" si="8"/>
        <v>9</v>
      </c>
      <c r="I11" s="10">
        <f t="shared" si="9"/>
        <v>1133.269116890591</v>
      </c>
      <c r="J11" s="5">
        <f t="shared" si="10"/>
        <v>1051.2748102287046</v>
      </c>
      <c r="K11" s="6">
        <f t="shared" si="11"/>
        <v>1.4269052597294185</v>
      </c>
      <c r="L11" s="5">
        <f t="shared" si="12"/>
        <v>0.444864475332021</v>
      </c>
      <c r="M11" s="5">
        <f t="shared" si="13"/>
        <v>45.754438366283736</v>
      </c>
      <c r="N11" s="5">
        <f t="shared" si="1"/>
        <v>20.359642110405872</v>
      </c>
      <c r="O11" s="2"/>
    </row>
    <row r="12" spans="1:15" x14ac:dyDescent="0.25">
      <c r="A12" s="2">
        <f t="shared" si="2"/>
        <v>15</v>
      </c>
      <c r="B12" s="2">
        <f t="shared" si="3"/>
        <v>10000</v>
      </c>
      <c r="C12" s="2">
        <f t="shared" si="4"/>
        <v>10000</v>
      </c>
      <c r="D12" s="2">
        <f t="shared" si="5"/>
        <v>4530</v>
      </c>
      <c r="E12" s="2">
        <f t="shared" si="6"/>
        <v>200</v>
      </c>
      <c r="F12" s="3">
        <f t="shared" si="6"/>
        <v>300000000</v>
      </c>
      <c r="G12" s="2">
        <f t="shared" si="7"/>
        <v>10000</v>
      </c>
      <c r="H12" s="2">
        <f t="shared" si="8"/>
        <v>10</v>
      </c>
      <c r="I12" s="10">
        <f t="shared" si="9"/>
        <v>1019.9514519291571</v>
      </c>
      <c r="J12" s="5">
        <f t="shared" si="10"/>
        <v>953.05085950554962</v>
      </c>
      <c r="K12" s="6">
        <f t="shared" si="11"/>
        <v>1.3051854753487919</v>
      </c>
      <c r="L12" s="5">
        <f t="shared" si="12"/>
        <v>0.4069160497818326</v>
      </c>
      <c r="M12" s="5">
        <f t="shared" si="13"/>
        <v>37.948425550188404</v>
      </c>
      <c r="N12" s="5">
        <f t="shared" si="1"/>
        <v>20.542221786976814</v>
      </c>
      <c r="O12" s="2"/>
    </row>
    <row r="13" spans="1:15" x14ac:dyDescent="0.25">
      <c r="A13" s="2">
        <f t="shared" si="2"/>
        <v>15</v>
      </c>
      <c r="B13" s="2">
        <f t="shared" si="3"/>
        <v>10000</v>
      </c>
      <c r="C13" s="2">
        <f t="shared" si="4"/>
        <v>10000</v>
      </c>
      <c r="D13" s="2">
        <f t="shared" si="5"/>
        <v>4530</v>
      </c>
      <c r="E13" s="2">
        <f t="shared" si="6"/>
        <v>200</v>
      </c>
      <c r="F13" s="3">
        <f t="shared" si="6"/>
        <v>300000000</v>
      </c>
      <c r="G13" s="2">
        <f t="shared" si="7"/>
        <v>10000</v>
      </c>
      <c r="H13" s="2">
        <f t="shared" si="8"/>
        <v>11</v>
      </c>
      <c r="I13" s="10">
        <f t="shared" si="9"/>
        <v>927.23547050753177</v>
      </c>
      <c r="J13" s="5">
        <f t="shared" si="10"/>
        <v>871.61325918728892</v>
      </c>
      <c r="K13" s="6">
        <f t="shared" si="11"/>
        <v>1.2025997040283514</v>
      </c>
      <c r="L13" s="5">
        <f t="shared" si="12"/>
        <v>0.37493301164820586</v>
      </c>
      <c r="M13" s="5">
        <f t="shared" si="13"/>
        <v>31.983038133626739</v>
      </c>
      <c r="N13" s="5">
        <f t="shared" si="1"/>
        <v>20.696100443957473</v>
      </c>
      <c r="O13" s="2"/>
    </row>
    <row r="14" spans="1:15" x14ac:dyDescent="0.25">
      <c r="A14" s="2">
        <f t="shared" si="2"/>
        <v>15</v>
      </c>
      <c r="B14" s="2">
        <f t="shared" si="3"/>
        <v>10000</v>
      </c>
      <c r="C14" s="2">
        <f t="shared" si="4"/>
        <v>10000</v>
      </c>
      <c r="D14" s="2">
        <f t="shared" si="5"/>
        <v>4530</v>
      </c>
      <c r="E14" s="2">
        <f t="shared" si="6"/>
        <v>200</v>
      </c>
      <c r="F14" s="3">
        <f t="shared" si="6"/>
        <v>300000000</v>
      </c>
      <c r="G14" s="2">
        <f t="shared" si="7"/>
        <v>10000</v>
      </c>
      <c r="H14" s="2">
        <f t="shared" si="8"/>
        <v>12</v>
      </c>
      <c r="I14" s="10">
        <f t="shared" si="9"/>
        <v>849.9711019458025</v>
      </c>
      <c r="J14" s="5">
        <f t="shared" si="10"/>
        <v>802.99761484662577</v>
      </c>
      <c r="K14" s="6">
        <f t="shared" si="11"/>
        <v>1.1149649988023618</v>
      </c>
      <c r="L14" s="5">
        <f t="shared" si="12"/>
        <v>0.34761124876632477</v>
      </c>
      <c r="M14" s="5">
        <f t="shared" si="13"/>
        <v>27.321762881881096</v>
      </c>
      <c r="N14" s="5">
        <f t="shared" si="1"/>
        <v>20.827552501796454</v>
      </c>
      <c r="O14" s="2"/>
    </row>
    <row r="15" spans="1:15" x14ac:dyDescent="0.25">
      <c r="A15" s="2">
        <f t="shared" si="2"/>
        <v>15</v>
      </c>
      <c r="B15" s="2">
        <f t="shared" si="3"/>
        <v>10000</v>
      </c>
      <c r="C15" s="2">
        <f t="shared" si="4"/>
        <v>10000</v>
      </c>
      <c r="D15" s="2">
        <f t="shared" si="5"/>
        <v>4530</v>
      </c>
      <c r="E15" s="2">
        <f t="shared" si="6"/>
        <v>200</v>
      </c>
      <c r="F15" s="3">
        <f t="shared" si="6"/>
        <v>300000000</v>
      </c>
      <c r="G15" s="2">
        <f t="shared" si="7"/>
        <v>10000</v>
      </c>
      <c r="H15" s="2">
        <f t="shared" si="8"/>
        <v>13</v>
      </c>
      <c r="I15" s="10">
        <f t="shared" si="9"/>
        <v>784.59281323606001</v>
      </c>
      <c r="J15" s="5">
        <f t="shared" si="10"/>
        <v>744.39677994357589</v>
      </c>
      <c r="K15" s="6">
        <f t="shared" si="11"/>
        <v>1.0392348614672322</v>
      </c>
      <c r="L15" s="5">
        <f t="shared" si="12"/>
        <v>0.32400095818627406</v>
      </c>
      <c r="M15" s="5">
        <f t="shared" si="13"/>
        <v>23.610290580050709</v>
      </c>
      <c r="N15" s="5">
        <f t="shared" si="1"/>
        <v>20.941147707799153</v>
      </c>
      <c r="O15" s="2"/>
    </row>
    <row r="16" spans="1:15" x14ac:dyDescent="0.25">
      <c r="A16" s="2">
        <f t="shared" si="2"/>
        <v>15</v>
      </c>
      <c r="B16" s="2">
        <f t="shared" si="3"/>
        <v>10000</v>
      </c>
      <c r="C16" s="2">
        <f t="shared" si="4"/>
        <v>10000</v>
      </c>
      <c r="D16" s="2">
        <f t="shared" si="5"/>
        <v>4530</v>
      </c>
      <c r="E16" s="2">
        <f t="shared" si="6"/>
        <v>200</v>
      </c>
      <c r="F16" s="3">
        <f t="shared" si="6"/>
        <v>300000000</v>
      </c>
      <c r="G16" s="2">
        <f t="shared" si="7"/>
        <v>10000</v>
      </c>
      <c r="H16" s="2">
        <f t="shared" si="8"/>
        <v>14</v>
      </c>
      <c r="I16" s="10">
        <f t="shared" si="9"/>
        <v>728.55373571332314</v>
      </c>
      <c r="J16" s="5">
        <f t="shared" si="10"/>
        <v>693.76731001299618</v>
      </c>
      <c r="K16" s="6">
        <f t="shared" si="11"/>
        <v>0.97313784268065362</v>
      </c>
      <c r="L16" s="5">
        <f t="shared" si="12"/>
        <v>0.30339397297614323</v>
      </c>
      <c r="M16" s="5">
        <f t="shared" si="13"/>
        <v>20.606985210130823</v>
      </c>
      <c r="N16" s="5">
        <f t="shared" si="1"/>
        <v>21.040293235979018</v>
      </c>
      <c r="O16" s="2"/>
    </row>
    <row r="17" spans="1:15" x14ac:dyDescent="0.25">
      <c r="A17" s="2">
        <f t="shared" si="2"/>
        <v>15</v>
      </c>
      <c r="B17" s="2">
        <f t="shared" si="3"/>
        <v>10000</v>
      </c>
      <c r="C17" s="2">
        <f t="shared" si="4"/>
        <v>10000</v>
      </c>
      <c r="D17" s="2">
        <f t="shared" si="5"/>
        <v>4530</v>
      </c>
      <c r="E17" s="2">
        <f t="shared" si="6"/>
        <v>200</v>
      </c>
      <c r="F17" s="3">
        <f t="shared" si="6"/>
        <v>300000000</v>
      </c>
      <c r="G17" s="2">
        <f t="shared" si="7"/>
        <v>10000</v>
      </c>
      <c r="H17" s="2">
        <f t="shared" si="8"/>
        <v>15</v>
      </c>
      <c r="I17" s="10">
        <f t="shared" si="9"/>
        <v>679.98612874534876</v>
      </c>
      <c r="J17" s="5">
        <f t="shared" si="10"/>
        <v>649.58628936533569</v>
      </c>
      <c r="K17" s="6">
        <f t="shared" si="11"/>
        <v>0.91494580875974274</v>
      </c>
      <c r="L17" s="5">
        <f t="shared" si="12"/>
        <v>0.2852515150503534</v>
      </c>
      <c r="M17" s="5">
        <f t="shared" si="13"/>
        <v>18.142457925789834</v>
      </c>
      <c r="N17" s="5">
        <f t="shared" si="1"/>
        <v>21.127581286860387</v>
      </c>
      <c r="O17" s="2"/>
    </row>
    <row r="18" spans="1:15" x14ac:dyDescent="0.25">
      <c r="A18" s="2">
        <f t="shared" si="2"/>
        <v>15</v>
      </c>
      <c r="B18" s="2">
        <f t="shared" si="3"/>
        <v>10000</v>
      </c>
      <c r="C18" s="2">
        <f t="shared" si="4"/>
        <v>10000</v>
      </c>
      <c r="D18" s="2">
        <f t="shared" si="5"/>
        <v>4530</v>
      </c>
      <c r="E18" s="2">
        <f t="shared" si="6"/>
        <v>200</v>
      </c>
      <c r="F18" s="3">
        <f t="shared" si="6"/>
        <v>300000000</v>
      </c>
      <c r="G18" s="2">
        <f t="shared" si="7"/>
        <v>10000</v>
      </c>
      <c r="H18" s="2">
        <f t="shared" si="8"/>
        <v>16</v>
      </c>
      <c r="I18" s="10">
        <f t="shared" si="9"/>
        <v>637.48916304546003</v>
      </c>
      <c r="J18" s="5">
        <f t="shared" si="10"/>
        <v>610.69551060689105</v>
      </c>
      <c r="K18" s="6">
        <f t="shared" si="11"/>
        <v>0.86332066073766967</v>
      </c>
      <c r="L18" s="5">
        <f t="shared" si="12"/>
        <v>0.26915640696088394</v>
      </c>
      <c r="M18" s="5">
        <f t="shared" si="13"/>
        <v>16.095108089469456</v>
      </c>
      <c r="N18" s="5">
        <f t="shared" si="1"/>
        <v>21.205019008893494</v>
      </c>
      <c r="O18" s="2"/>
    </row>
    <row r="19" spans="1:15" x14ac:dyDescent="0.25">
      <c r="A19" s="2">
        <f t="shared" si="2"/>
        <v>15</v>
      </c>
      <c r="B19" s="2">
        <f t="shared" si="3"/>
        <v>10000</v>
      </c>
      <c r="C19" s="2">
        <f t="shared" si="4"/>
        <v>10000</v>
      </c>
      <c r="D19" s="2">
        <f t="shared" si="5"/>
        <v>4530</v>
      </c>
      <c r="E19" s="2">
        <f t="shared" si="6"/>
        <v>200</v>
      </c>
      <c r="F19" s="3">
        <f t="shared" si="6"/>
        <v>300000000</v>
      </c>
      <c r="G19" s="2">
        <f t="shared" si="7"/>
        <v>10000</v>
      </c>
      <c r="H19" s="2">
        <f t="shared" si="8"/>
        <v>17</v>
      </c>
      <c r="I19" s="10">
        <f t="shared" si="9"/>
        <v>599.99160039758112</v>
      </c>
      <c r="J19" s="5">
        <f t="shared" si="10"/>
        <v>576.19846620058718</v>
      </c>
      <c r="K19" s="6">
        <f t="shared" si="11"/>
        <v>0.81721017439584098</v>
      </c>
      <c r="L19" s="5">
        <f t="shared" si="12"/>
        <v>0.25478059807385817</v>
      </c>
      <c r="M19" s="5">
        <f t="shared" si="13"/>
        <v>14.375808887025777</v>
      </c>
      <c r="N19" s="5">
        <f t="shared" si="1"/>
        <v>21.274184738406237</v>
      </c>
      <c r="O19" s="2"/>
    </row>
    <row r="20" spans="1:15" x14ac:dyDescent="0.25">
      <c r="A20" s="2">
        <f t="shared" si="2"/>
        <v>15</v>
      </c>
      <c r="B20" s="2">
        <f t="shared" si="3"/>
        <v>10000</v>
      </c>
      <c r="C20" s="2">
        <f t="shared" si="4"/>
        <v>10000</v>
      </c>
      <c r="D20" s="2">
        <f t="shared" si="5"/>
        <v>4530</v>
      </c>
      <c r="E20" s="2">
        <f t="shared" si="6"/>
        <v>200</v>
      </c>
      <c r="F20" s="3">
        <f t="shared" si="6"/>
        <v>300000000</v>
      </c>
      <c r="G20" s="2">
        <f t="shared" si="7"/>
        <v>10000</v>
      </c>
      <c r="H20" s="2">
        <f t="shared" si="8"/>
        <v>18</v>
      </c>
      <c r="I20" s="10">
        <f t="shared" si="9"/>
        <v>566.66024473129085</v>
      </c>
      <c r="J20" s="5">
        <f t="shared" si="10"/>
        <v>545.390385851676</v>
      </c>
      <c r="K20" s="6">
        <f t="shared" si="11"/>
        <v>0.77577552735753286</v>
      </c>
      <c r="L20" s="5">
        <f t="shared" si="12"/>
        <v>0.24186256978180481</v>
      </c>
      <c r="M20" s="5">
        <f t="shared" si="13"/>
        <v>12.918028292053352</v>
      </c>
      <c r="N20" s="5">
        <f t="shared" si="1"/>
        <v>21.336336708963703</v>
      </c>
      <c r="O20" s="2"/>
    </row>
    <row r="21" spans="1:15" x14ac:dyDescent="0.25">
      <c r="A21" s="2">
        <f t="shared" si="2"/>
        <v>15</v>
      </c>
      <c r="B21" s="2">
        <f t="shared" si="3"/>
        <v>10000</v>
      </c>
      <c r="C21" s="2">
        <f t="shared" si="4"/>
        <v>10000</v>
      </c>
      <c r="D21" s="2">
        <f t="shared" si="5"/>
        <v>4530</v>
      </c>
      <c r="E21" s="2">
        <f t="shared" si="6"/>
        <v>200</v>
      </c>
      <c r="F21" s="3">
        <f t="shared" si="6"/>
        <v>300000000</v>
      </c>
      <c r="G21" s="2">
        <f t="shared" si="7"/>
        <v>10000</v>
      </c>
      <c r="H21" s="2">
        <f t="shared" si="8"/>
        <v>19</v>
      </c>
      <c r="I21" s="10">
        <f t="shared" si="9"/>
        <v>536.83730214213745</v>
      </c>
      <c r="J21" s="5">
        <f t="shared" si="10"/>
        <v>517.70957923706067</v>
      </c>
      <c r="K21" s="6">
        <f t="shared" si="11"/>
        <v>0.73833980963745327</v>
      </c>
      <c r="L21" s="5">
        <f t="shared" si="12"/>
        <v>0.23019128270183506</v>
      </c>
      <c r="M21" s="5">
        <f t="shared" si="13"/>
        <v>11.671287079969755</v>
      </c>
      <c r="N21" s="5">
        <f t="shared" si="1"/>
        <v>21.392490285543822</v>
      </c>
      <c r="O21" s="2"/>
    </row>
    <row r="22" spans="1:15" x14ac:dyDescent="0.25">
      <c r="A22" s="2">
        <f t="shared" si="2"/>
        <v>15</v>
      </c>
      <c r="B22" s="2">
        <f t="shared" si="3"/>
        <v>10000</v>
      </c>
      <c r="C22" s="2">
        <f t="shared" si="4"/>
        <v>10000</v>
      </c>
      <c r="D22" s="2">
        <f t="shared" si="5"/>
        <v>4530</v>
      </c>
      <c r="E22" s="2">
        <f t="shared" si="6"/>
        <v>200</v>
      </c>
      <c r="F22" s="3">
        <f t="shared" si="6"/>
        <v>300000000</v>
      </c>
      <c r="G22" s="2">
        <f t="shared" si="7"/>
        <v>10000</v>
      </c>
      <c r="H22" s="2">
        <f t="shared" si="8"/>
        <v>20</v>
      </c>
      <c r="I22" s="10">
        <f t="shared" si="9"/>
        <v>509.99653213917685</v>
      </c>
      <c r="J22" s="5">
        <f t="shared" si="10"/>
        <v>492.70288035952501</v>
      </c>
      <c r="K22" s="6">
        <f t="shared" si="11"/>
        <v>0.70435075591691998</v>
      </c>
      <c r="L22" s="5">
        <f t="shared" si="12"/>
        <v>0.21959455776349948</v>
      </c>
      <c r="M22" s="5">
        <f t="shared" si="13"/>
        <v>10.596724938335578</v>
      </c>
      <c r="N22" s="5">
        <f t="shared" si="1"/>
        <v>21.443473866124616</v>
      </c>
      <c r="O22" s="2"/>
    </row>
    <row r="23" spans="1:15" x14ac:dyDescent="0.25">
      <c r="A23" s="2">
        <f t="shared" si="2"/>
        <v>15</v>
      </c>
      <c r="B23" s="2">
        <f t="shared" si="3"/>
        <v>10000</v>
      </c>
      <c r="C23" s="2">
        <f t="shared" si="4"/>
        <v>10000</v>
      </c>
      <c r="D23" s="2">
        <f t="shared" si="5"/>
        <v>4530</v>
      </c>
      <c r="E23" s="2">
        <f t="shared" si="6"/>
        <v>200</v>
      </c>
      <c r="F23" s="3">
        <f t="shared" si="6"/>
        <v>300000000</v>
      </c>
      <c r="G23" s="2">
        <f t="shared" si="7"/>
        <v>10000</v>
      </c>
      <c r="H23" s="2">
        <f t="shared" si="8"/>
        <v>21</v>
      </c>
      <c r="I23" s="10">
        <f t="shared" si="9"/>
        <v>485.71192662070717</v>
      </c>
      <c r="J23" s="5">
        <f t="shared" si="10"/>
        <v>470.00064520997677</v>
      </c>
      <c r="K23" s="6">
        <f t="shared" si="11"/>
        <v>0.67335331840452461</v>
      </c>
      <c r="L23" s="5">
        <f t="shared" si="12"/>
        <v>0.20993052528372311</v>
      </c>
      <c r="M23" s="5">
        <f t="shared" si="13"/>
        <v>9.6640324797763739</v>
      </c>
      <c r="N23" s="5">
        <f t="shared" si="1"/>
        <v>21.489970022393212</v>
      </c>
      <c r="O23" s="2"/>
    </row>
    <row r="24" spans="1:15" x14ac:dyDescent="0.25">
      <c r="A24" s="2">
        <f t="shared" si="2"/>
        <v>15</v>
      </c>
      <c r="B24" s="2">
        <f t="shared" si="3"/>
        <v>10000</v>
      </c>
      <c r="C24" s="2">
        <f t="shared" si="4"/>
        <v>10000</v>
      </c>
      <c r="D24" s="2">
        <f t="shared" si="5"/>
        <v>4530</v>
      </c>
      <c r="E24" s="2">
        <f t="shared" si="6"/>
        <v>200</v>
      </c>
      <c r="F24" s="3">
        <f t="shared" si="6"/>
        <v>300000000</v>
      </c>
      <c r="G24" s="2">
        <f t="shared" si="7"/>
        <v>10000</v>
      </c>
      <c r="H24" s="2">
        <f t="shared" si="8"/>
        <v>22</v>
      </c>
      <c r="I24" s="10">
        <f t="shared" si="9"/>
        <v>463.63493063070854</v>
      </c>
      <c r="J24" s="5">
        <f t="shared" si="10"/>
        <v>449.29835715166496</v>
      </c>
      <c r="K24" s="6">
        <f t="shared" si="11"/>
        <v>0.64496917658230812</v>
      </c>
      <c r="L24" s="5">
        <f t="shared" si="12"/>
        <v>0.20108123674589509</v>
      </c>
      <c r="M24" s="5">
        <f t="shared" si="13"/>
        <v>8.8492885378280146</v>
      </c>
      <c r="N24" s="5">
        <f t="shared" si="1"/>
        <v>21.532546235126535</v>
      </c>
      <c r="O24" s="2"/>
    </row>
    <row r="25" spans="1:15" x14ac:dyDescent="0.25">
      <c r="A25" s="2">
        <f t="shared" si="2"/>
        <v>15</v>
      </c>
      <c r="B25" s="2">
        <f t="shared" si="3"/>
        <v>10000</v>
      </c>
      <c r="C25" s="2">
        <f t="shared" si="4"/>
        <v>10000</v>
      </c>
      <c r="D25" s="2">
        <f t="shared" si="5"/>
        <v>4530</v>
      </c>
      <c r="E25" s="2">
        <f t="shared" si="6"/>
        <v>200</v>
      </c>
      <c r="F25" s="3">
        <f t="shared" si="6"/>
        <v>300000000</v>
      </c>
      <c r="G25" s="2">
        <f t="shared" si="7"/>
        <v>10000</v>
      </c>
      <c r="H25" s="2">
        <f t="shared" si="8"/>
        <v>23</v>
      </c>
      <c r="I25" s="10">
        <f t="shared" si="9"/>
        <v>443.47760531582651</v>
      </c>
      <c r="J25" s="5">
        <f t="shared" si="10"/>
        <v>430.34288861201702</v>
      </c>
      <c r="K25" s="6">
        <f t="shared" si="11"/>
        <v>0.61888121973708687</v>
      </c>
      <c r="L25" s="5">
        <f t="shared" si="12"/>
        <v>0.19294782693799062</v>
      </c>
      <c r="M25" s="5">
        <f t="shared" si="13"/>
        <v>8.1334098079044743</v>
      </c>
      <c r="N25" s="5">
        <f t="shared" si="1"/>
        <v>21.571678170394367</v>
      </c>
      <c r="O25" s="2"/>
    </row>
    <row r="26" spans="1:15" x14ac:dyDescent="0.25">
      <c r="A26" s="2">
        <f t="shared" si="2"/>
        <v>15</v>
      </c>
      <c r="B26" s="2">
        <f t="shared" si="3"/>
        <v>10000</v>
      </c>
      <c r="C26" s="2">
        <f t="shared" si="4"/>
        <v>10000</v>
      </c>
      <c r="D26" s="2">
        <f t="shared" si="5"/>
        <v>4530</v>
      </c>
      <c r="E26" s="2">
        <f t="shared" si="6"/>
        <v>200</v>
      </c>
      <c r="F26" s="3">
        <f t="shared" si="6"/>
        <v>300000000</v>
      </c>
      <c r="G26" s="2">
        <f t="shared" si="7"/>
        <v>10000</v>
      </c>
      <c r="H26" s="2">
        <f t="shared" si="8"/>
        <v>24</v>
      </c>
      <c r="I26" s="10">
        <f t="shared" si="9"/>
        <v>425.00000000000006</v>
      </c>
      <c r="J26" s="5">
        <f t="shared" si="10"/>
        <v>412.92209963223007</v>
      </c>
      <c r="K26" s="6">
        <f t="shared" si="11"/>
        <v>0.59482164902608936</v>
      </c>
      <c r="L26" s="5">
        <f t="shared" si="12"/>
        <v>0.18544680454839538</v>
      </c>
      <c r="M26" s="5">
        <f t="shared" si="13"/>
        <v>7.5010223895952413</v>
      </c>
      <c r="N26" s="5">
        <f t="shared" si="1"/>
        <v>21.607767526460869</v>
      </c>
      <c r="O26" s="2" t="s">
        <v>18</v>
      </c>
    </row>
    <row r="28" spans="1:15" x14ac:dyDescent="0.25">
      <c r="A28" t="s">
        <v>12</v>
      </c>
    </row>
    <row r="29" spans="1:15" x14ac:dyDescent="0.25">
      <c r="A29" t="s">
        <v>10</v>
      </c>
    </row>
    <row r="30" spans="1:15" x14ac:dyDescent="0.25">
      <c r="A30" t="s">
        <v>11</v>
      </c>
    </row>
    <row r="31" spans="1:15" x14ac:dyDescent="0.25">
      <c r="A31" t="s">
        <v>20</v>
      </c>
    </row>
    <row r="32" spans="1:15" x14ac:dyDescent="0.25">
      <c r="A32" t="s">
        <v>21</v>
      </c>
    </row>
    <row r="33" spans="1:1" x14ac:dyDescent="0.25">
      <c r="A33" t="s">
        <v>22</v>
      </c>
    </row>
    <row r="34" spans="1:1" x14ac:dyDescent="0.25">
      <c r="A34" t="s">
        <v>23</v>
      </c>
    </row>
  </sheetData>
  <pageMargins left="0.25" right="0.25" top="0.75" bottom="0.75" header="0.3" footer="0.3"/>
  <pageSetup scale="6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2015-08-25T18:06:08Z</dcterms:modified>
</cp:coreProperties>
</file>