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707976_EPBuoyPrototypeAndTesting\EE.Drawings\Wiring\Power\"/>
    </mc:Choice>
  </mc:AlternateContent>
  <xr:revisionPtr revIDLastSave="0" documentId="13_ncr:1_{E8A295A9-2D0F-4D36-92CD-F749139D752C}" xr6:coauthVersionLast="36" xr6:coauthVersionMax="36" xr10:uidLastSave="{00000000-0000-0000-0000-000000000000}"/>
  <bookViews>
    <workbookView xWindow="0" yWindow="0" windowWidth="16170" windowHeight="13950" xr2:uid="{D2EDEBD1-3A41-4D82-84FD-C1E6F0FFD8F3}"/>
  </bookViews>
  <sheets>
    <sheet name="Sheet1" sheetId="1" r:id="rId1"/>
    <sheet name="RadarMeasurement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6" i="2"/>
  <c r="E7" i="2"/>
  <c r="E8" i="2"/>
  <c r="D6" i="2"/>
  <c r="D7" i="2"/>
  <c r="D8" i="2"/>
  <c r="E5" i="2"/>
  <c r="D5" i="2"/>
  <c r="C5" i="1"/>
  <c r="C15" i="1" s="1"/>
  <c r="C7" i="1"/>
  <c r="C14" i="1" l="1"/>
</calcChain>
</file>

<file path=xl/sharedStrings.xml><?xml version="1.0" encoding="utf-8"?>
<sst xmlns="http://schemas.openxmlformats.org/spreadsheetml/2006/main" count="35" uniqueCount="35">
  <si>
    <t>Buoy Controller Power Budget</t>
  </si>
  <si>
    <t>Item</t>
  </si>
  <si>
    <t>TS-7970</t>
  </si>
  <si>
    <t>Moxa G3470A</t>
  </si>
  <si>
    <t>Notes</t>
  </si>
  <si>
    <t>Load @ 24V (W)</t>
  </si>
  <si>
    <t>GL-Inet Wifi</t>
  </si>
  <si>
    <t>Web-Relay</t>
  </si>
  <si>
    <t>NAV440 IMU</t>
  </si>
  <si>
    <t>Spot Trace</t>
  </si>
  <si>
    <t>Through PQDE6W-Q24-S5-DIN DCDC</t>
  </si>
  <si>
    <t>IFCB</t>
  </si>
  <si>
    <t>Taken max( CPU 100%, CPU+ ETHERNET) https://docs.embeddedarm.com/TS-7970#Power_Consumption</t>
  </si>
  <si>
    <t>0.2A @ 48V and 0.7A @ 12V</t>
  </si>
  <si>
    <t xml:space="preserve">Taken from manual for 5 relays energized at 0.33A @24VDC </t>
  </si>
  <si>
    <t>From Datasheet</t>
  </si>
  <si>
    <t>Simrad Radar</t>
  </si>
  <si>
    <t>Core Component</t>
  </si>
  <si>
    <t>All systems Load:</t>
  </si>
  <si>
    <t>Hotel Load:</t>
  </si>
  <si>
    <t>Radar Power Measurements</t>
  </si>
  <si>
    <t>Hotel, radar off</t>
  </si>
  <si>
    <t>Loads Enabled</t>
  </si>
  <si>
    <t>Radar On, no transmission</t>
  </si>
  <si>
    <t>Avg Current @ 24VDC (A)</t>
  </si>
  <si>
    <t>Max Current (A)</t>
  </si>
  <si>
    <t>1 Channel On</t>
  </si>
  <si>
    <t>2 Channels On</t>
  </si>
  <si>
    <t>Radar Max Current (A)</t>
  </si>
  <si>
    <t>Radar Avg Current (A)</t>
  </si>
  <si>
    <t>Max Power (W)</t>
  </si>
  <si>
    <t>Average Power (W)</t>
  </si>
  <si>
    <t>Measured by EJM, see other sheet</t>
  </si>
  <si>
    <t>Measured by Denis, see email</t>
  </si>
  <si>
    <t>Bender IRDH275B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</si>
</sst>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AB0CAAA-7AE1-4877-844C-0DB816D2EEC0}" name="Table2" displayName="Table2" ref="A3:D12" totalsRowShown="0" headerRowDxfId="0">
  <autoFilter ref="A3:D12" xr:uid="{9F8C5E42-4D1E-4E98-95B2-45D4921419A9}"/>
  <tableColumns count="4">
    <tableColumn id="1" xr3:uid="{C9CBC3A7-4B1C-4141-95E6-B38350756B55}" name="Item"/>
    <tableColumn id="2" xr3:uid="{1B072B40-E266-427F-BDA0-744F3F48430A}" name="Core Component"/>
    <tableColumn id="3" xr3:uid="{85772280-D221-4697-BE4D-1217F0681E50}" name="Load @ 24V (W)"/>
    <tableColumn id="4" xr3:uid="{69408C2D-BE1E-4CF8-BFCD-8DA2891C4C5E}" name="Notes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4872F-E689-4A3A-BB1C-082014898ACD}">
  <sheetPr>
    <pageSetUpPr fitToPage="1"/>
  </sheetPr>
  <dimension ref="A1:D15"/>
  <sheetViews>
    <sheetView tabSelected="1" workbookViewId="0">
      <selection activeCell="C14" sqref="C14:C15"/>
    </sheetView>
  </sheetViews>
  <sheetFormatPr defaultRowHeight="15" x14ac:dyDescent="0.25"/>
  <cols>
    <col min="1" max="1" width="20.28515625" customWidth="1"/>
    <col min="2" max="2" width="15.85546875" bestFit="1" customWidth="1"/>
    <col min="3" max="3" width="17.140625" customWidth="1"/>
    <col min="4" max="4" width="101.28515625" bestFit="1" customWidth="1"/>
  </cols>
  <sheetData>
    <row r="1" spans="1:4" x14ac:dyDescent="0.25">
      <c r="A1" s="1" t="s">
        <v>0</v>
      </c>
    </row>
    <row r="3" spans="1:4" x14ac:dyDescent="0.25">
      <c r="A3" s="1" t="s">
        <v>1</v>
      </c>
      <c r="B3" s="1" t="s">
        <v>17</v>
      </c>
      <c r="C3" s="1" t="s">
        <v>5</v>
      </c>
      <c r="D3" s="1" t="s">
        <v>4</v>
      </c>
    </row>
    <row r="4" spans="1:4" x14ac:dyDescent="0.25">
      <c r="A4" t="s">
        <v>2</v>
      </c>
      <c r="B4" t="b">
        <v>1</v>
      </c>
      <c r="C4">
        <v>6.15</v>
      </c>
      <c r="D4" t="s">
        <v>12</v>
      </c>
    </row>
    <row r="5" spans="1:4" x14ac:dyDescent="0.25">
      <c r="A5" t="s">
        <v>3</v>
      </c>
      <c r="B5" t="b">
        <v>1</v>
      </c>
      <c r="C5">
        <f>AVERAGE(0.2*48,0.7*12)</f>
        <v>9</v>
      </c>
      <c r="D5" t="s">
        <v>13</v>
      </c>
    </row>
    <row r="6" spans="1:4" x14ac:dyDescent="0.25">
      <c r="A6" t="s">
        <v>6</v>
      </c>
      <c r="B6" t="b">
        <v>1</v>
      </c>
      <c r="C6">
        <v>2</v>
      </c>
    </row>
    <row r="7" spans="1:4" x14ac:dyDescent="0.25">
      <c r="A7" t="s">
        <v>7</v>
      </c>
      <c r="B7" t="b">
        <v>1</v>
      </c>
      <c r="C7">
        <f>24*0.33</f>
        <v>7.92</v>
      </c>
      <c r="D7" t="s">
        <v>14</v>
      </c>
    </row>
    <row r="8" spans="1:4" x14ac:dyDescent="0.25">
      <c r="A8" t="s">
        <v>8</v>
      </c>
      <c r="B8" t="b">
        <v>1</v>
      </c>
      <c r="C8">
        <v>4</v>
      </c>
      <c r="D8" t="s">
        <v>15</v>
      </c>
    </row>
    <row r="9" spans="1:4" x14ac:dyDescent="0.25">
      <c r="A9" t="s">
        <v>9</v>
      </c>
      <c r="B9" t="b">
        <v>1</v>
      </c>
      <c r="C9">
        <v>6</v>
      </c>
      <c r="D9" t="s">
        <v>10</v>
      </c>
    </row>
    <row r="10" spans="1:4" x14ac:dyDescent="0.25">
      <c r="A10" t="s">
        <v>16</v>
      </c>
      <c r="B10" t="b">
        <v>1</v>
      </c>
      <c r="C10">
        <v>22</v>
      </c>
      <c r="D10" t="s">
        <v>32</v>
      </c>
    </row>
    <row r="11" spans="1:4" x14ac:dyDescent="0.25">
      <c r="A11" t="s">
        <v>34</v>
      </c>
      <c r="B11" t="b">
        <v>1</v>
      </c>
      <c r="C11">
        <v>14</v>
      </c>
    </row>
    <row r="12" spans="1:4" x14ac:dyDescent="0.25">
      <c r="A12" t="s">
        <v>11</v>
      </c>
      <c r="B12" t="b">
        <v>0</v>
      </c>
      <c r="C12">
        <v>27</v>
      </c>
      <c r="D12" t="s">
        <v>33</v>
      </c>
    </row>
    <row r="14" spans="1:4" x14ac:dyDescent="0.25">
      <c r="B14" s="2" t="s">
        <v>19</v>
      </c>
      <c r="C14">
        <f>SUMIF(Table2[Core Component],TRUE,Table2[Load @ 24V (W)])</f>
        <v>71.069999999999993</v>
      </c>
    </row>
    <row r="15" spans="1:4" x14ac:dyDescent="0.25">
      <c r="B15" s="2" t="s">
        <v>18</v>
      </c>
      <c r="C15">
        <f>SUM(Table2[Load @ 24V (W)])</f>
        <v>98.07</v>
      </c>
    </row>
  </sheetData>
  <conditionalFormatting sqref="C14:C15">
    <cfRule type="colorScale" priority="1">
      <colorScale>
        <cfvo type="num" val="0"/>
        <cfvo type="num" val="38"/>
        <cfvo type="num" val="100"/>
        <color theme="9"/>
        <color rgb="FFFCFCFF"/>
        <color rgb="FFFF0000"/>
      </colorScale>
    </cfRule>
  </conditionalFormatting>
  <pageMargins left="0.7" right="0.7" top="0.75" bottom="0.75" header="0.3" footer="0.3"/>
  <pageSetup scale="77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A036-7056-4A87-94FD-8A1523822C28}">
  <dimension ref="A2:E11"/>
  <sheetViews>
    <sheetView workbookViewId="0">
      <selection activeCell="A45" sqref="A45"/>
    </sheetView>
  </sheetViews>
  <sheetFormatPr defaultRowHeight="15" x14ac:dyDescent="0.25"/>
  <cols>
    <col min="1" max="1" width="26.42578125" bestFit="1" customWidth="1"/>
    <col min="2" max="2" width="24.28515625" bestFit="1" customWidth="1"/>
    <col min="3" max="3" width="15.140625" bestFit="1" customWidth="1"/>
    <col min="4" max="4" width="20.28515625" bestFit="1" customWidth="1"/>
    <col min="5" max="5" width="20.7109375" bestFit="1" customWidth="1"/>
  </cols>
  <sheetData>
    <row r="2" spans="1:5" x14ac:dyDescent="0.25">
      <c r="A2" s="1" t="s">
        <v>20</v>
      </c>
      <c r="E2" s="3">
        <v>44336</v>
      </c>
    </row>
    <row r="4" spans="1:5" x14ac:dyDescent="0.25">
      <c r="A4" t="s">
        <v>22</v>
      </c>
      <c r="B4" t="s">
        <v>24</v>
      </c>
      <c r="C4" t="s">
        <v>25</v>
      </c>
      <c r="D4" t="s">
        <v>29</v>
      </c>
      <c r="E4" t="s">
        <v>28</v>
      </c>
    </row>
    <row r="5" spans="1:5" x14ac:dyDescent="0.25">
      <c r="A5" t="s">
        <v>21</v>
      </c>
      <c r="B5" s="4">
        <v>0.6</v>
      </c>
      <c r="C5" s="4">
        <v>0.7</v>
      </c>
      <c r="D5" s="4">
        <f>B5-$B$5</f>
        <v>0</v>
      </c>
      <c r="E5" s="4">
        <f>C5-$C$5</f>
        <v>0</v>
      </c>
    </row>
    <row r="6" spans="1:5" x14ac:dyDescent="0.25">
      <c r="A6" t="s">
        <v>23</v>
      </c>
      <c r="B6" s="4">
        <v>0.83</v>
      </c>
      <c r="C6" s="4">
        <v>0.88</v>
      </c>
      <c r="D6" s="4">
        <f t="shared" ref="D6:D8" si="0">B6-$B$5</f>
        <v>0.22999999999999998</v>
      </c>
      <c r="E6" s="4">
        <f t="shared" ref="E6:E8" si="1">C6-$C$5</f>
        <v>0.18000000000000005</v>
      </c>
    </row>
    <row r="7" spans="1:5" x14ac:dyDescent="0.25">
      <c r="A7" t="s">
        <v>26</v>
      </c>
      <c r="B7" s="4">
        <v>1.4119999999999999</v>
      </c>
      <c r="C7" s="4">
        <v>1.9</v>
      </c>
      <c r="D7" s="4">
        <f t="shared" si="0"/>
        <v>0.81199999999999994</v>
      </c>
      <c r="E7" s="4">
        <f t="shared" si="1"/>
        <v>1.2</v>
      </c>
    </row>
    <row r="8" spans="1:5" x14ac:dyDescent="0.25">
      <c r="A8" t="s">
        <v>27</v>
      </c>
      <c r="B8" s="4">
        <v>1.48</v>
      </c>
      <c r="C8" s="4">
        <v>1.59</v>
      </c>
      <c r="D8" s="4">
        <f t="shared" si="0"/>
        <v>0.88</v>
      </c>
      <c r="E8" s="4">
        <f t="shared" si="1"/>
        <v>0.89000000000000012</v>
      </c>
    </row>
    <row r="10" spans="1:5" x14ac:dyDescent="0.25">
      <c r="D10" t="s">
        <v>31</v>
      </c>
      <c r="E10" s="4">
        <f>24*MAX(D5:D8)</f>
        <v>21.12</v>
      </c>
    </row>
    <row r="11" spans="1:5" x14ac:dyDescent="0.25">
      <c r="D11" t="s">
        <v>30</v>
      </c>
      <c r="E11">
        <f>MAX(E5:E8)*24</f>
        <v>28.799999999999997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RadarMeasurements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2021-05-20T17:23:04Z</cp:lastPrinted>
  <dcterms:created xsi:type="dcterms:W3CDTF">2021-05-20T16:43:00Z</dcterms:created>
  <dcterms:modified xsi:type="dcterms:W3CDTF">2021-05-20T21:43:37Z</dcterms:modified>
</cp:coreProperties>
</file>