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680" windowHeight="18120"/>
  </bookViews>
  <sheets>
    <sheet name="Sheet1" sheetId="1" r:id="rId1"/>
  </sheets>
  <calcPr calcId="114210"/>
</workbook>
</file>

<file path=xl/calcChain.xml><?xml version="1.0" encoding="utf-8"?>
<calcChain xmlns="http://schemas.openxmlformats.org/spreadsheetml/2006/main">
  <c r="L11" i="1"/>
  <c r="L9"/>
  <c r="L30"/>
  <c r="L10"/>
  <c r="L12"/>
  <c r="L13"/>
  <c r="L14"/>
  <c r="L15"/>
  <c r="L16"/>
  <c r="L17"/>
  <c r="L18"/>
  <c r="L19"/>
  <c r="L20"/>
  <c r="L21"/>
  <c r="L22"/>
  <c r="L23"/>
  <c r="L24"/>
  <c r="L25"/>
  <c r="L26"/>
  <c r="L27"/>
  <c r="L28"/>
  <c r="K30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9"/>
</calcChain>
</file>

<file path=xl/sharedStrings.xml><?xml version="1.0" encoding="utf-8"?>
<sst xmlns="http://schemas.openxmlformats.org/spreadsheetml/2006/main" count="168" uniqueCount="145">
  <si>
    <t>Item Number</t>
  </si>
  <si>
    <t>Quantity</t>
  </si>
  <si>
    <t>Value</t>
  </si>
  <si>
    <t>Part Reference</t>
  </si>
  <si>
    <t>Description</t>
  </si>
  <si>
    <t>PCB Footprint</t>
  </si>
  <si>
    <t>56nF</t>
  </si>
  <si>
    <t>C1</t>
  </si>
  <si>
    <t/>
  </si>
  <si>
    <t>CAPC1608X87N</t>
  </si>
  <si>
    <t>Kemet</t>
  </si>
  <si>
    <t>DNI (0.10uF)</t>
  </si>
  <si>
    <t>C2 C3 C4 C6</t>
  </si>
  <si>
    <t>CAP .10UF 50V CERAMIC X7R 0805</t>
  </si>
  <si>
    <t>CAPC2012X100N</t>
  </si>
  <si>
    <t>1.0uF</t>
  </si>
  <si>
    <t>C5 C7</t>
  </si>
  <si>
    <t>CAP CER 1.0UF 50V X7R 1206</t>
  </si>
  <si>
    <t>CAPC3216X110N</t>
  </si>
  <si>
    <t>1N4148WX-TP</t>
  </si>
  <si>
    <t>D1</t>
  </si>
  <si>
    <t>DIODE SWITCH 75V 300MA SOD323</t>
  </si>
  <si>
    <t>SOD2513X115N</t>
  </si>
  <si>
    <t>Micro Commercial Co</t>
  </si>
  <si>
    <t>1N4148WXTPMSCT-ND</t>
  </si>
  <si>
    <t>70543-0005</t>
  </si>
  <si>
    <t>J1 J2</t>
  </si>
  <si>
    <t>CONN HEADER 6POS .100 VERT GOLD</t>
  </si>
  <si>
    <t>MOLEX_70543-6PIN</t>
  </si>
  <si>
    <t>Molex Inc</t>
  </si>
  <si>
    <t>WM4804-ND</t>
  </si>
  <si>
    <t>IXTN22N100</t>
  </si>
  <si>
    <t>Q1</t>
  </si>
  <si>
    <t>MOSFET N-CH 53A 500V SOT-227</t>
  </si>
  <si>
    <t>MODULE_IXTN60N50L2</t>
  </si>
  <si>
    <t>ZXMN3F30FHTA</t>
  </si>
  <si>
    <t>Q3</t>
  </si>
  <si>
    <t>MOSFET N-CHAN 30V SOT23-3</t>
  </si>
  <si>
    <t>SOT95P237X112R-3N_123</t>
  </si>
  <si>
    <t>Diodes/Zetex</t>
  </si>
  <si>
    <t>ZXMN3F30FHCT-ND</t>
  </si>
  <si>
    <t>3.99k</t>
  </si>
  <si>
    <t>R1 R3</t>
  </si>
  <si>
    <t>TO BE DETERMINED, HEIGHT 0.5mm</t>
  </si>
  <si>
    <t>RESC1608X50N</t>
  </si>
  <si>
    <t>PTFM04BF471Q2N34B0</t>
  </si>
  <si>
    <t>R2</t>
  </si>
  <si>
    <t>THERMISTOR</t>
  </si>
  <si>
    <t>XDCR_PTFM04xxxxxxxxxxB0</t>
  </si>
  <si>
    <t>Murata Electronics North America</t>
  </si>
  <si>
    <t>PTFM04BF471Q2N34B0-ND</t>
  </si>
  <si>
    <t>10.0K</t>
  </si>
  <si>
    <t>R4 R5 R7 R8 R10 R12</t>
  </si>
  <si>
    <t>RES 10.0K OHM 1/8W 1% 0805 SMD</t>
  </si>
  <si>
    <t>RESC2012X50N</t>
  </si>
  <si>
    <t>Vishay</t>
  </si>
  <si>
    <t>CRCW080510K0FKEA</t>
  </si>
  <si>
    <t>R6 R18</t>
  </si>
  <si>
    <t>RES 100K OHM 1/8W 1% 0805 SMD</t>
  </si>
  <si>
    <t>CRCW08051K00FKEA</t>
  </si>
  <si>
    <t>TBD</t>
  </si>
  <si>
    <t>R9 R15</t>
  </si>
  <si>
    <t>RES HV 1M OHM 1W 5% 2512</t>
  </si>
  <si>
    <t>RESC6436X75N</t>
  </si>
  <si>
    <t>Ohmite</t>
  </si>
  <si>
    <t>HVC2512T1004JET</t>
  </si>
  <si>
    <t>HVC2512T1004JETCT-ND</t>
  </si>
  <si>
    <t>15.0K</t>
  </si>
  <si>
    <t>R14</t>
  </si>
  <si>
    <t>CRCW080515K0FKEA</t>
  </si>
  <si>
    <t>9.09K</t>
  </si>
  <si>
    <t>R16</t>
  </si>
  <si>
    <t>RES 9.09K OHM 1/8W 1% 0805 SMD</t>
  </si>
  <si>
    <t>CRCW08059K09FKEA</t>
  </si>
  <si>
    <t>541-9.09KCTR-ND</t>
  </si>
  <si>
    <t>0.5</t>
  </si>
  <si>
    <t>R17</t>
  </si>
  <si>
    <t>RES .50 OHM 1/2W 1% 2010 SMD</t>
  </si>
  <si>
    <t>RESC5125X89N</t>
  </si>
  <si>
    <t>Vishay/Dale</t>
  </si>
  <si>
    <t>WSL2010R5000FEA</t>
  </si>
  <si>
    <t>WSLE-.50CT-ND</t>
  </si>
  <si>
    <t>0.25</t>
  </si>
  <si>
    <t>R19</t>
  </si>
  <si>
    <t>RES .25 OHM 1/2W 1% 2010 SMD</t>
  </si>
  <si>
    <t>WSL2010R2500FEA</t>
  </si>
  <si>
    <t>WSLE-.25CT-ND</t>
  </si>
  <si>
    <t>100K</t>
  </si>
  <si>
    <t>R20</t>
  </si>
  <si>
    <t>TRIMMER 100K OHM 0.5W TH</t>
  </si>
  <si>
    <t>TRIM_3296Y</t>
  </si>
  <si>
    <t>Bourns Inc.</t>
  </si>
  <si>
    <t>3296Y-1-104LF</t>
  </si>
  <si>
    <t>3296Y-104LF-ND</t>
  </si>
  <si>
    <t>30.1K</t>
  </si>
  <si>
    <t>R21</t>
  </si>
  <si>
    <t>CRCW060330K1FKEA</t>
  </si>
  <si>
    <t>541-30.1KHTR-ND</t>
  </si>
  <si>
    <t>8191</t>
  </si>
  <si>
    <t>ST1 ST2</t>
  </si>
  <si>
    <t>TERMINAL SCREW VERTICAL PC MNT W/ #6 SCREW</t>
  </si>
  <si>
    <t>SCREW-TERMINAL_8191</t>
  </si>
  <si>
    <t>Keystone Electronics</t>
  </si>
  <si>
    <t>8191K-ND</t>
  </si>
  <si>
    <t>OPA4134UA</t>
  </si>
  <si>
    <t>U1</t>
  </si>
  <si>
    <t>IC OPAMP AUDIO QUAD AB 14SOIC</t>
  </si>
  <si>
    <t>SOIC127P600X175-14N</t>
  </si>
  <si>
    <t>Texas Instruments</t>
  </si>
  <si>
    <t>OPA4134UA-ND</t>
  </si>
  <si>
    <t xml:space="preserve"> Manufacturer</t>
  </si>
  <si>
    <t>Manufacturer PN</t>
  </si>
  <si>
    <t>Digikey PN</t>
  </si>
  <si>
    <t>Digikey Cost</t>
  </si>
  <si>
    <t>CAP CER 4700PF 100V 5% X7R 0603</t>
  </si>
  <si>
    <t>C0603C472J1RAC</t>
  </si>
  <si>
    <t>399-9089-1-ND</t>
  </si>
  <si>
    <t>C0805C104K5RACTU</t>
  </si>
  <si>
    <t>399-1170-1-ND</t>
  </si>
  <si>
    <t>C1206C105K5RACTU</t>
  </si>
  <si>
    <t>399-8147-1-ND</t>
  </si>
  <si>
    <t>IXYS</t>
  </si>
  <si>
    <t>IXTN60N50L2</t>
  </si>
  <si>
    <t>IXTN60N50L2-ND</t>
  </si>
  <si>
    <t>$ 0.31</t>
  </si>
  <si>
    <t>$ 1.58</t>
  </si>
  <si>
    <t>$ 0.56</t>
  </si>
  <si>
    <t>541-10.0KCCT-ND</t>
  </si>
  <si>
    <t>$0.089</t>
  </si>
  <si>
    <t>$ 0.59004</t>
  </si>
  <si>
    <t>541-1.00KCCT-ND</t>
  </si>
  <si>
    <t>541-15.0KCCT-ND</t>
  </si>
  <si>
    <t xml:space="preserve">$ 2.34 </t>
  </si>
  <si>
    <t>$ 0.008</t>
  </si>
  <si>
    <t>$ 1.07</t>
  </si>
  <si>
    <t>$ 2.56</t>
  </si>
  <si>
    <t>$ 0.006</t>
  </si>
  <si>
    <t>$ 0.43</t>
  </si>
  <si>
    <t>$ 5.66</t>
  </si>
  <si>
    <t>PARTS TOTAL</t>
  </si>
  <si>
    <t>10020801 POWER BOUY LINEAR LOAD REVISION 1</t>
  </si>
  <si>
    <t>BILL OF MATERIAL</t>
  </si>
  <si>
    <t>NOTE:  CALCULATED COST IS ONLY AN ESTIMATE.   ACTUAL COST WILL BE DETERMINED BY COST BREAKS.</t>
  </si>
  <si>
    <t>EXTENDED COST</t>
  </si>
  <si>
    <t>TOTAL COST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</si>
</sst>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1"/>
      <color theme="1"/>
      <name val="Calibri"/>
      <family val="2"/>
      <scheme val="minor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1" fontId="0" fillId="0" borderId="1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164" fontId="0" fillId="0" borderId="3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0"/>
  <sheetViews>
    <sheetView tabSelected="1" topLeftCell="H4" workbookViewId="0">
      <selection activeCell="N9" sqref="N9"/>
    </sheetView>
  </sheetViews>
  <sheetFormatPr defaultRowHeight="15"/>
  <cols>
    <col min="1" max="1" width="12.85546875" style="4" bestFit="1" customWidth="1"/>
    <col min="2" max="2" width="8.7109375" style="4" bestFit="1" customWidth="1"/>
    <col min="3" max="3" width="21.42578125" style="4" bestFit="1" customWidth="1"/>
    <col min="4" max="4" width="18.28515625" style="4" bestFit="1" customWidth="1"/>
    <col min="5" max="5" width="45.85546875" style="4" bestFit="1" customWidth="1"/>
    <col min="6" max="6" width="26.28515625" style="4" bestFit="1" customWidth="1"/>
    <col min="7" max="7" width="35.28515625" style="4" bestFit="1" customWidth="1"/>
    <col min="8" max="8" width="38.42578125" style="4" bestFit="1" customWidth="1"/>
    <col min="9" max="9" width="32.7109375" style="4" bestFit="1" customWidth="1"/>
    <col min="10" max="10" width="17.7109375" style="4" customWidth="1"/>
    <col min="11" max="11" width="28" style="4" customWidth="1"/>
    <col min="12" max="12" width="22.85546875" style="4" customWidth="1"/>
    <col min="13" max="16384" width="9.140625" style="4"/>
  </cols>
  <sheetData>
    <row r="1" spans="1:12">
      <c r="A1" s="4" t="s">
        <v>140</v>
      </c>
    </row>
    <row r="2" spans="1:12">
      <c r="A2" s="4" t="s">
        <v>141</v>
      </c>
    </row>
    <row r="3" spans="1:12">
      <c r="A3" s="6">
        <v>41162</v>
      </c>
    </row>
    <row r="5" spans="1:12">
      <c r="A5" s="4" t="s">
        <v>142</v>
      </c>
    </row>
    <row r="7" spans="1:12" ht="15.75" thickBot="1"/>
    <row r="8" spans="1:1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110</v>
      </c>
      <c r="H8" s="1" t="s">
        <v>111</v>
      </c>
      <c r="I8" s="1" t="s">
        <v>112</v>
      </c>
      <c r="J8" s="1" t="s">
        <v>113</v>
      </c>
      <c r="K8" s="7" t="s">
        <v>143</v>
      </c>
      <c r="L8" s="7" t="s">
        <v>144</v>
      </c>
    </row>
    <row r="9" spans="1:12" ht="15.75">
      <c r="A9" s="1">
        <v>1</v>
      </c>
      <c r="B9" s="1">
        <v>1</v>
      </c>
      <c r="C9" s="2" t="s">
        <v>6</v>
      </c>
      <c r="D9" s="2" t="s">
        <v>7</v>
      </c>
      <c r="E9" s="3" t="s">
        <v>114</v>
      </c>
      <c r="F9" s="2" t="s">
        <v>9</v>
      </c>
      <c r="G9" s="2" t="s">
        <v>10</v>
      </c>
      <c r="H9" s="2" t="s">
        <v>115</v>
      </c>
      <c r="I9" s="2" t="s">
        <v>116</v>
      </c>
      <c r="J9" s="5">
        <v>0.36</v>
      </c>
      <c r="K9" s="8">
        <f>(B9*J9)</f>
        <v>0.36</v>
      </c>
      <c r="L9" s="8">
        <f>(K9*30)</f>
        <v>10.799999999999999</v>
      </c>
    </row>
    <row r="10" spans="1:12">
      <c r="A10" s="1">
        <v>2</v>
      </c>
      <c r="B10" s="1">
        <v>4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10</v>
      </c>
      <c r="H10" s="2" t="s">
        <v>117</v>
      </c>
      <c r="I10" s="2" t="s">
        <v>118</v>
      </c>
      <c r="J10" s="5">
        <v>7.0000000000000007E-2</v>
      </c>
      <c r="K10" s="8">
        <f t="shared" ref="K10:K28" si="0">(B10*J10)</f>
        <v>0.28000000000000003</v>
      </c>
      <c r="L10" s="8">
        <f t="shared" ref="L10:L28" si="1">(K10*30)</f>
        <v>8.4</v>
      </c>
    </row>
    <row r="11" spans="1:12">
      <c r="A11" s="1">
        <v>3</v>
      </c>
      <c r="B11" s="1">
        <v>2</v>
      </c>
      <c r="C11" s="2" t="s">
        <v>15</v>
      </c>
      <c r="D11" s="2" t="s">
        <v>16</v>
      </c>
      <c r="E11" s="2" t="s">
        <v>17</v>
      </c>
      <c r="F11" s="2" t="s">
        <v>18</v>
      </c>
      <c r="G11" s="2" t="s">
        <v>10</v>
      </c>
      <c r="H11" s="2" t="s">
        <v>119</v>
      </c>
      <c r="I11" s="2" t="s">
        <v>120</v>
      </c>
      <c r="J11" s="5">
        <v>0.28000000000000003</v>
      </c>
      <c r="K11" s="8">
        <f t="shared" si="0"/>
        <v>0.56000000000000005</v>
      </c>
      <c r="L11" s="8">
        <f>(K11*30)</f>
        <v>16.8</v>
      </c>
    </row>
    <row r="12" spans="1:12">
      <c r="A12" s="1">
        <v>4</v>
      </c>
      <c r="B12" s="1">
        <v>1</v>
      </c>
      <c r="C12" s="2" t="s">
        <v>19</v>
      </c>
      <c r="D12" s="2" t="s">
        <v>20</v>
      </c>
      <c r="E12" s="2" t="s">
        <v>21</v>
      </c>
      <c r="F12" s="2" t="s">
        <v>22</v>
      </c>
      <c r="G12" s="2" t="s">
        <v>23</v>
      </c>
      <c r="H12" s="2" t="s">
        <v>19</v>
      </c>
      <c r="I12" s="2" t="s">
        <v>24</v>
      </c>
      <c r="J12" s="5" t="s">
        <v>124</v>
      </c>
      <c r="K12" s="8">
        <f t="shared" si="0"/>
        <v>0.31</v>
      </c>
      <c r="L12" s="8">
        <f t="shared" si="1"/>
        <v>9.3000000000000007</v>
      </c>
    </row>
    <row r="13" spans="1:12">
      <c r="A13" s="1">
        <v>5</v>
      </c>
      <c r="B13" s="1">
        <v>2</v>
      </c>
      <c r="C13" s="2" t="s">
        <v>25</v>
      </c>
      <c r="D13" s="2" t="s">
        <v>26</v>
      </c>
      <c r="E13" s="2" t="s">
        <v>27</v>
      </c>
      <c r="F13" s="2" t="s">
        <v>28</v>
      </c>
      <c r="G13" s="2" t="s">
        <v>29</v>
      </c>
      <c r="H13" s="2" t="s">
        <v>25</v>
      </c>
      <c r="I13" s="2" t="s">
        <v>30</v>
      </c>
      <c r="J13" s="5" t="s">
        <v>125</v>
      </c>
      <c r="K13" s="8">
        <f t="shared" si="0"/>
        <v>3.16</v>
      </c>
      <c r="L13" s="8">
        <f t="shared" si="1"/>
        <v>94.800000000000011</v>
      </c>
    </row>
    <row r="14" spans="1:12">
      <c r="A14" s="1">
        <v>6</v>
      </c>
      <c r="B14" s="1">
        <v>1</v>
      </c>
      <c r="C14" s="2" t="s">
        <v>31</v>
      </c>
      <c r="D14" s="2" t="s">
        <v>32</v>
      </c>
      <c r="E14" s="2" t="s">
        <v>33</v>
      </c>
      <c r="F14" s="2" t="s">
        <v>34</v>
      </c>
      <c r="G14" s="2" t="s">
        <v>121</v>
      </c>
      <c r="H14" s="2" t="s">
        <v>122</v>
      </c>
      <c r="I14" s="2" t="s">
        <v>123</v>
      </c>
      <c r="J14" s="5">
        <v>37.4</v>
      </c>
      <c r="K14" s="8">
        <f t="shared" si="0"/>
        <v>37.4</v>
      </c>
      <c r="L14" s="8">
        <f t="shared" si="1"/>
        <v>1122</v>
      </c>
    </row>
    <row r="15" spans="1:12">
      <c r="A15" s="1">
        <v>7</v>
      </c>
      <c r="B15" s="1">
        <v>1</v>
      </c>
      <c r="C15" s="2" t="s">
        <v>35</v>
      </c>
      <c r="D15" s="2" t="s">
        <v>36</v>
      </c>
      <c r="E15" s="2" t="s">
        <v>37</v>
      </c>
      <c r="F15" s="2" t="s">
        <v>38</v>
      </c>
      <c r="G15" s="2" t="s">
        <v>39</v>
      </c>
      <c r="H15" s="2" t="s">
        <v>35</v>
      </c>
      <c r="I15" s="2" t="s">
        <v>40</v>
      </c>
      <c r="J15" s="5" t="s">
        <v>126</v>
      </c>
      <c r="K15" s="8">
        <f t="shared" si="0"/>
        <v>0.56000000000000005</v>
      </c>
      <c r="L15" s="8">
        <f t="shared" si="1"/>
        <v>16.8</v>
      </c>
    </row>
    <row r="16" spans="1:12">
      <c r="A16" s="1">
        <v>8</v>
      </c>
      <c r="B16" s="1">
        <v>2</v>
      </c>
      <c r="C16" s="2" t="s">
        <v>41</v>
      </c>
      <c r="D16" s="2" t="s">
        <v>42</v>
      </c>
      <c r="E16" s="2" t="s">
        <v>43</v>
      </c>
      <c r="F16" s="2" t="s">
        <v>44</v>
      </c>
      <c r="J16" s="5"/>
      <c r="K16" s="8">
        <f t="shared" si="0"/>
        <v>0</v>
      </c>
      <c r="L16" s="8">
        <f t="shared" si="1"/>
        <v>0</v>
      </c>
    </row>
    <row r="17" spans="1:12">
      <c r="A17" s="1">
        <v>9</v>
      </c>
      <c r="B17" s="1">
        <v>1</v>
      </c>
      <c r="C17" s="2" t="s">
        <v>45</v>
      </c>
      <c r="D17" s="2" t="s">
        <v>46</v>
      </c>
      <c r="E17" s="2" t="s">
        <v>47</v>
      </c>
      <c r="F17" s="2" t="s">
        <v>48</v>
      </c>
      <c r="G17" s="2" t="s">
        <v>49</v>
      </c>
      <c r="H17" s="2" t="s">
        <v>45</v>
      </c>
      <c r="I17" s="2" t="s">
        <v>50</v>
      </c>
      <c r="J17" s="5" t="s">
        <v>129</v>
      </c>
      <c r="K17" s="8">
        <f t="shared" si="0"/>
        <v>0.59004000000000001</v>
      </c>
      <c r="L17" s="8">
        <f t="shared" si="1"/>
        <v>17.7012</v>
      </c>
    </row>
    <row r="18" spans="1:12">
      <c r="A18" s="1">
        <v>10</v>
      </c>
      <c r="B18" s="1">
        <v>6</v>
      </c>
      <c r="C18" s="2" t="s">
        <v>51</v>
      </c>
      <c r="D18" s="2" t="s">
        <v>52</v>
      </c>
      <c r="E18" s="2" t="s">
        <v>53</v>
      </c>
      <c r="F18" s="2" t="s">
        <v>54</v>
      </c>
      <c r="G18" s="2" t="s">
        <v>55</v>
      </c>
      <c r="H18" s="2" t="s">
        <v>56</v>
      </c>
      <c r="I18" s="2" t="s">
        <v>127</v>
      </c>
      <c r="J18" s="5" t="s">
        <v>128</v>
      </c>
      <c r="K18" s="8">
        <f t="shared" si="0"/>
        <v>0.53400000000000003</v>
      </c>
      <c r="L18" s="8">
        <f t="shared" si="1"/>
        <v>16.02</v>
      </c>
    </row>
    <row r="19" spans="1:12">
      <c r="A19" s="1">
        <v>11</v>
      </c>
      <c r="B19" s="1">
        <v>2</v>
      </c>
      <c r="C19" s="2" t="s">
        <v>51</v>
      </c>
      <c r="D19" s="2" t="s">
        <v>57</v>
      </c>
      <c r="E19" s="2" t="s">
        <v>58</v>
      </c>
      <c r="F19" s="2" t="s">
        <v>54</v>
      </c>
      <c r="G19" s="2" t="s">
        <v>55</v>
      </c>
      <c r="H19" s="2" t="s">
        <v>59</v>
      </c>
      <c r="I19" s="2" t="s">
        <v>130</v>
      </c>
      <c r="J19" s="5" t="s">
        <v>128</v>
      </c>
      <c r="K19" s="8">
        <f t="shared" si="0"/>
        <v>0.17799999999999999</v>
      </c>
      <c r="L19" s="8">
        <f t="shared" si="1"/>
        <v>5.34</v>
      </c>
    </row>
    <row r="20" spans="1:12">
      <c r="A20" s="1">
        <v>12</v>
      </c>
      <c r="B20" s="1">
        <v>2</v>
      </c>
      <c r="C20" s="2" t="s">
        <v>60</v>
      </c>
      <c r="D20" s="2" t="s">
        <v>61</v>
      </c>
      <c r="E20" s="2" t="s">
        <v>62</v>
      </c>
      <c r="F20" s="2" t="s">
        <v>63</v>
      </c>
      <c r="G20" s="2" t="s">
        <v>64</v>
      </c>
      <c r="H20" s="2" t="s">
        <v>65</v>
      </c>
      <c r="I20" s="2" t="s">
        <v>66</v>
      </c>
      <c r="J20" s="5" t="s">
        <v>132</v>
      </c>
      <c r="K20" s="8">
        <f t="shared" si="0"/>
        <v>4.68</v>
      </c>
      <c r="L20" s="8">
        <f t="shared" si="1"/>
        <v>140.39999999999998</v>
      </c>
    </row>
    <row r="21" spans="1:12">
      <c r="A21" s="1">
        <v>13</v>
      </c>
      <c r="B21" s="1">
        <v>1</v>
      </c>
      <c r="C21" s="2" t="s">
        <v>67</v>
      </c>
      <c r="D21" s="2" t="s">
        <v>68</v>
      </c>
      <c r="E21" s="2" t="s">
        <v>8</v>
      </c>
      <c r="F21" s="2" t="s">
        <v>54</v>
      </c>
      <c r="G21" s="2" t="s">
        <v>55</v>
      </c>
      <c r="H21" s="2" t="s">
        <v>69</v>
      </c>
      <c r="I21" s="2" t="s">
        <v>131</v>
      </c>
      <c r="J21" s="5" t="s">
        <v>128</v>
      </c>
      <c r="K21" s="8">
        <f t="shared" si="0"/>
        <v>8.8999999999999996E-2</v>
      </c>
      <c r="L21" s="8">
        <f t="shared" si="1"/>
        <v>2.67</v>
      </c>
    </row>
    <row r="22" spans="1:12">
      <c r="A22" s="1">
        <v>14</v>
      </c>
      <c r="B22" s="1">
        <v>1</v>
      </c>
      <c r="C22" s="2" t="s">
        <v>70</v>
      </c>
      <c r="D22" s="2" t="s">
        <v>71</v>
      </c>
      <c r="E22" s="2" t="s">
        <v>72</v>
      </c>
      <c r="F22" s="2" t="s">
        <v>54</v>
      </c>
      <c r="G22" s="2" t="s">
        <v>55</v>
      </c>
      <c r="H22" s="2" t="s">
        <v>73</v>
      </c>
      <c r="I22" s="2" t="s">
        <v>74</v>
      </c>
      <c r="J22" s="5" t="s">
        <v>133</v>
      </c>
      <c r="K22" s="8">
        <f t="shared" si="0"/>
        <v>8.0000000000000002E-3</v>
      </c>
      <c r="L22" s="8">
        <f t="shared" si="1"/>
        <v>0.24</v>
      </c>
    </row>
    <row r="23" spans="1:12">
      <c r="A23" s="1">
        <v>15</v>
      </c>
      <c r="B23" s="1">
        <v>1</v>
      </c>
      <c r="C23" s="2" t="s">
        <v>75</v>
      </c>
      <c r="D23" s="2" t="s">
        <v>76</v>
      </c>
      <c r="E23" s="2" t="s">
        <v>77</v>
      </c>
      <c r="F23" s="2" t="s">
        <v>78</v>
      </c>
      <c r="G23" s="2" t="s">
        <v>79</v>
      </c>
      <c r="H23" s="2" t="s">
        <v>80</v>
      </c>
      <c r="I23" s="2" t="s">
        <v>81</v>
      </c>
      <c r="J23" s="5" t="s">
        <v>134</v>
      </c>
      <c r="K23" s="8">
        <f t="shared" si="0"/>
        <v>1.07</v>
      </c>
      <c r="L23" s="8">
        <f t="shared" si="1"/>
        <v>32.1</v>
      </c>
    </row>
    <row r="24" spans="1:12">
      <c r="A24" s="1">
        <v>16</v>
      </c>
      <c r="B24" s="1">
        <v>1</v>
      </c>
      <c r="C24" s="2" t="s">
        <v>82</v>
      </c>
      <c r="D24" s="2" t="s">
        <v>83</v>
      </c>
      <c r="E24" s="2" t="s">
        <v>84</v>
      </c>
      <c r="F24" s="2" t="s">
        <v>78</v>
      </c>
      <c r="G24" s="2" t="s">
        <v>79</v>
      </c>
      <c r="H24" s="2" t="s">
        <v>85</v>
      </c>
      <c r="I24" s="2" t="s">
        <v>86</v>
      </c>
      <c r="J24" s="5" t="s">
        <v>134</v>
      </c>
      <c r="K24" s="8">
        <f t="shared" si="0"/>
        <v>1.07</v>
      </c>
      <c r="L24" s="8">
        <f t="shared" si="1"/>
        <v>32.1</v>
      </c>
    </row>
    <row r="25" spans="1:12">
      <c r="A25" s="1">
        <v>17</v>
      </c>
      <c r="B25" s="1">
        <v>1</v>
      </c>
      <c r="C25" s="2" t="s">
        <v>87</v>
      </c>
      <c r="D25" s="2" t="s">
        <v>88</v>
      </c>
      <c r="E25" s="2" t="s">
        <v>89</v>
      </c>
      <c r="F25" s="2" t="s">
        <v>90</v>
      </c>
      <c r="G25" s="2" t="s">
        <v>91</v>
      </c>
      <c r="H25" s="2" t="s">
        <v>92</v>
      </c>
      <c r="I25" s="2" t="s">
        <v>93</v>
      </c>
      <c r="J25" s="5" t="s">
        <v>135</v>
      </c>
      <c r="K25" s="8">
        <f t="shared" si="0"/>
        <v>2.56</v>
      </c>
      <c r="L25" s="8">
        <f t="shared" si="1"/>
        <v>76.8</v>
      </c>
    </row>
    <row r="26" spans="1:12">
      <c r="A26" s="1">
        <v>18</v>
      </c>
      <c r="B26" s="1">
        <v>1</v>
      </c>
      <c r="C26" s="2" t="s">
        <v>94</v>
      </c>
      <c r="D26" s="2" t="s">
        <v>95</v>
      </c>
      <c r="E26" s="2" t="s">
        <v>8</v>
      </c>
      <c r="F26" s="2" t="s">
        <v>44</v>
      </c>
      <c r="G26" s="2" t="s">
        <v>55</v>
      </c>
      <c r="H26" s="2" t="s">
        <v>96</v>
      </c>
      <c r="I26" s="2" t="s">
        <v>97</v>
      </c>
      <c r="J26" s="5" t="s">
        <v>136</v>
      </c>
      <c r="K26" s="8">
        <f t="shared" si="0"/>
        <v>6.0000000000000001E-3</v>
      </c>
      <c r="L26" s="8">
        <f t="shared" si="1"/>
        <v>0.18</v>
      </c>
    </row>
    <row r="27" spans="1:12">
      <c r="A27" s="1">
        <v>19</v>
      </c>
      <c r="B27" s="1">
        <v>2</v>
      </c>
      <c r="C27" s="2" t="s">
        <v>98</v>
      </c>
      <c r="D27" s="2" t="s">
        <v>99</v>
      </c>
      <c r="E27" s="2" t="s">
        <v>100</v>
      </c>
      <c r="F27" s="2" t="s">
        <v>101</v>
      </c>
      <c r="G27" s="2" t="s">
        <v>102</v>
      </c>
      <c r="H27" s="2" t="s">
        <v>98</v>
      </c>
      <c r="I27" s="2" t="s">
        <v>103</v>
      </c>
      <c r="J27" s="5" t="s">
        <v>137</v>
      </c>
      <c r="K27" s="8">
        <f t="shared" si="0"/>
        <v>0.86</v>
      </c>
      <c r="L27" s="8">
        <f t="shared" si="1"/>
        <v>25.8</v>
      </c>
    </row>
    <row r="28" spans="1:12">
      <c r="A28" s="1">
        <v>20</v>
      </c>
      <c r="B28" s="1">
        <v>1</v>
      </c>
      <c r="C28" s="2" t="s">
        <v>104</v>
      </c>
      <c r="D28" s="2" t="s">
        <v>105</v>
      </c>
      <c r="E28" s="2" t="s">
        <v>106</v>
      </c>
      <c r="F28" s="2" t="s">
        <v>107</v>
      </c>
      <c r="G28" s="2" t="s">
        <v>108</v>
      </c>
      <c r="H28" s="2" t="s">
        <v>104</v>
      </c>
      <c r="I28" s="2" t="s">
        <v>109</v>
      </c>
      <c r="J28" s="5" t="s">
        <v>138</v>
      </c>
      <c r="K28" s="8">
        <f t="shared" si="0"/>
        <v>5.66</v>
      </c>
      <c r="L28" s="8">
        <f t="shared" si="1"/>
        <v>169.8</v>
      </c>
    </row>
    <row r="29" spans="1:12">
      <c r="K29" s="9"/>
      <c r="L29" s="8"/>
    </row>
    <row r="30" spans="1:12" ht="15.75" thickBot="1">
      <c r="J30" s="5" t="s">
        <v>139</v>
      </c>
      <c r="K30" s="10">
        <f>SUM(K9:K28)</f>
        <v>59.935040000000001</v>
      </c>
      <c r="L30" s="10">
        <f>SUM(L9:L28)</f>
        <v>1798.0511999999997</v>
      </c>
    </row>
  </sheetData>
  <phoneticPr fontId="0" type="noConversion"/>
  <printOptions gridLines="1"/>
  <pageMargins left="0.7" right="0.7" top="0.75" bottom="0.75" header="0.3" footer="0.3"/>
  <pageSetup paperSize="17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hamilton</cp:lastModifiedBy>
  <cp:lastPrinted>2012-09-11T00:22:14Z</cp:lastPrinted>
  <dcterms:created xsi:type="dcterms:W3CDTF">2012-09-10T23:28:33Z</dcterms:created>
  <dcterms:modified xsi:type="dcterms:W3CDTF">2012-09-11T00:22:53Z</dcterms:modified>
</cp:coreProperties>
</file>