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/>
  <mc:AlternateContent xmlns:mc="http://schemas.openxmlformats.org/markup-compatibility/2006">
    <mc:Choice Requires="x15">
      <x15ac:absPath xmlns:x15ac="http://schemas.microsoft.com/office/spreadsheetml/2010/11/ac" url="/Volumes/ProjectLibrary-1/777001.PlasticsFingerprint/2018Proposal/"/>
    </mc:Choice>
  </mc:AlternateContent>
  <bookViews>
    <workbookView xWindow="320" yWindow="460" windowWidth="32580" windowHeight="24280"/>
  </bookViews>
  <sheets>
    <sheet name="WBS" sheetId="1" r:id="rId1"/>
    <sheet name="Expense" sheetId="3" r:id="rId2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8" i="1" l="1"/>
  <c r="L58" i="1"/>
  <c r="D55" i="1"/>
  <c r="E55" i="1"/>
  <c r="F55" i="1"/>
  <c r="G55" i="1"/>
  <c r="H55" i="1"/>
  <c r="I55" i="1"/>
  <c r="P55" i="1"/>
  <c r="L55" i="1"/>
  <c r="O55" i="1"/>
  <c r="K55" i="1"/>
  <c r="J55" i="1"/>
  <c r="D47" i="1"/>
  <c r="D41" i="1"/>
  <c r="D34" i="1"/>
  <c r="D24" i="1"/>
  <c r="D12" i="1"/>
  <c r="D58" i="1"/>
  <c r="E47" i="1"/>
  <c r="E41" i="1"/>
  <c r="E34" i="1"/>
  <c r="E24" i="1"/>
  <c r="E12" i="1"/>
  <c r="E58" i="1"/>
  <c r="F47" i="1"/>
  <c r="F41" i="1"/>
  <c r="F34" i="1"/>
  <c r="F24" i="1"/>
  <c r="F12" i="1"/>
  <c r="F58" i="1"/>
  <c r="G47" i="1"/>
  <c r="G41" i="1"/>
  <c r="G34" i="1"/>
  <c r="G12" i="1"/>
  <c r="G58" i="1"/>
  <c r="H47" i="1"/>
  <c r="H41" i="1"/>
  <c r="H34" i="1"/>
  <c r="H24" i="1"/>
  <c r="H12" i="1"/>
  <c r="H58" i="1"/>
  <c r="I47" i="1"/>
  <c r="I41" i="1"/>
  <c r="I58" i="1"/>
  <c r="J47" i="1"/>
  <c r="J41" i="1"/>
  <c r="J34" i="1"/>
  <c r="J24" i="1"/>
  <c r="J12" i="1"/>
  <c r="J58" i="1"/>
  <c r="K47" i="1"/>
  <c r="K41" i="1"/>
  <c r="K34" i="1"/>
  <c r="K24" i="1"/>
  <c r="K12" i="1"/>
  <c r="K58" i="1"/>
  <c r="N47" i="1"/>
  <c r="N41" i="1"/>
  <c r="N58" i="1"/>
  <c r="O47" i="1"/>
  <c r="O41" i="1"/>
  <c r="O34" i="1"/>
  <c r="O24" i="1"/>
  <c r="O12" i="1"/>
  <c r="L51" i="1"/>
  <c r="O51" i="1"/>
  <c r="P47" i="1"/>
  <c r="P41" i="1"/>
  <c r="P34" i="1"/>
  <c r="P24" i="1"/>
  <c r="P12" i="1"/>
  <c r="P58" i="1"/>
  <c r="K51" i="1"/>
  <c r="J51" i="1"/>
  <c r="E51" i="1"/>
  <c r="F51" i="1"/>
  <c r="G51" i="1"/>
  <c r="H51" i="1"/>
  <c r="I51" i="1"/>
  <c r="D51" i="1"/>
  <c r="P51" i="1"/>
  <c r="G59" i="1"/>
  <c r="H59" i="1"/>
  <c r="O59" i="1"/>
  <c r="P59" i="1"/>
  <c r="H67" i="1"/>
  <c r="H68" i="1"/>
  <c r="H69" i="1"/>
  <c r="H65" i="1"/>
  <c r="G68" i="1"/>
  <c r="G67" i="1"/>
  <c r="G65" i="1"/>
  <c r="F68" i="1"/>
  <c r="E68" i="1"/>
  <c r="D68" i="1"/>
  <c r="H66" i="1"/>
  <c r="H70" i="1"/>
  <c r="H71" i="1"/>
  <c r="E69" i="1"/>
  <c r="G69" i="1"/>
  <c r="F66" i="1"/>
  <c r="F65" i="1"/>
  <c r="F67" i="1"/>
  <c r="E67" i="1"/>
  <c r="E65" i="1"/>
  <c r="F69" i="1"/>
  <c r="D69" i="1"/>
  <c r="D67" i="1"/>
  <c r="D65" i="1"/>
  <c r="G66" i="1"/>
  <c r="G70" i="1"/>
  <c r="G71" i="1"/>
  <c r="E66" i="1"/>
  <c r="E70" i="1"/>
  <c r="D66" i="1"/>
  <c r="D70" i="1"/>
  <c r="F70" i="1"/>
  <c r="F71" i="1"/>
  <c r="J70" i="1"/>
  <c r="J71" i="1"/>
</calcChain>
</file>

<file path=xl/sharedStrings.xml><?xml version="1.0" encoding="utf-8"?>
<sst xmlns="http://schemas.openxmlformats.org/spreadsheetml/2006/main" count="88" uniqueCount="68">
  <si>
    <t xml:space="preserve">2016 Totals </t>
  </si>
  <si>
    <t xml:space="preserve">Totals </t>
  </si>
  <si>
    <t>Time</t>
  </si>
  <si>
    <t>Ship</t>
  </si>
  <si>
    <t>Machinist</t>
  </si>
  <si>
    <t>Ship Time</t>
  </si>
  <si>
    <t>Outside Srv</t>
  </si>
  <si>
    <t>Material</t>
  </si>
  <si>
    <t>Labor (Hours)</t>
  </si>
  <si>
    <t>Task Total</t>
  </si>
  <si>
    <t>Paragon</t>
  </si>
  <si>
    <t>Assembly</t>
  </si>
  <si>
    <t>Rebuild items:  Seals, motor, zincs.  Replace items:  Filter, tether guide.</t>
  </si>
  <si>
    <t>Expense</t>
  </si>
  <si>
    <t>Jensen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</si>
  <si>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</si>
  <si>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</si>
  <si>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</si>
  <si>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</si>
  <si>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</si>
  <si>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</si>
  <si>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</si>
  <si>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</si>
  <si>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</si>
  <si>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</si>
  <si>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Bird</t>
  </si>
  <si>
    <t>Testing</t>
  </si>
  <si>
    <t>Electronics Acqusistion, Fabrication, and Assembly</t>
  </si>
  <si>
    <t>Mechanical Acqusistion, Fabrication, and Assembly</t>
  </si>
  <si>
    <t>Battery Housing Design</t>
  </si>
  <si>
    <t>Motor Housing Design</t>
  </si>
  <si>
    <t>Electronics Housing Design</t>
  </si>
  <si>
    <t>Filter-Holder assembly design</t>
  </si>
  <si>
    <t>Design Review</t>
  </si>
  <si>
    <t>Battery Purchase</t>
  </si>
  <si>
    <t>Charger Purchase</t>
  </si>
  <si>
    <t>Pressure Sensor Purchase</t>
  </si>
  <si>
    <t>Controller Board Fabrication</t>
  </si>
  <si>
    <t>E. Tech</t>
  </si>
  <si>
    <t>Frame Design</t>
  </si>
  <si>
    <t>Controller Electronics</t>
  </si>
  <si>
    <t>Switch Electronics Purchase</t>
  </si>
  <si>
    <t>Connector Purchase</t>
  </si>
  <si>
    <t>Electronic Assembly and Test</t>
  </si>
  <si>
    <t>Fabricate Battery Housings (2)</t>
  </si>
  <si>
    <t>Fabricate Electronics Housing</t>
  </si>
  <si>
    <t>Fabricate Motor Housing</t>
  </si>
  <si>
    <t>Motor/Drive Purchase</t>
  </si>
  <si>
    <t>Fabricate Frame</t>
  </si>
  <si>
    <t>Test Motor/Pump with filter holder</t>
  </si>
  <si>
    <t>At-Sea Engineering Tests (3)</t>
  </si>
  <si>
    <t>Self-contamination tests</t>
  </si>
  <si>
    <t>Total volume capability test</t>
  </si>
  <si>
    <t>Anodization</t>
  </si>
  <si>
    <t>MOT</t>
  </si>
  <si>
    <t>Fabricate Filter Holder Assembly</t>
  </si>
  <si>
    <t>Labor (hrs)</t>
  </si>
  <si>
    <t>Sampler Preliminary and Final Design Work</t>
  </si>
  <si>
    <t>Misc. Component Purchases</t>
  </si>
  <si>
    <t>At-Sea Use</t>
  </si>
  <si>
    <t>Analysis of Collected Samples</t>
  </si>
  <si>
    <t>System Use</t>
  </si>
  <si>
    <t>Lab Supplies (Solvents, Glass Ware, filters, etc.)</t>
  </si>
  <si>
    <t>Travel (International)</t>
  </si>
  <si>
    <t>Registration and Travel to present project results - for Choy</t>
  </si>
  <si>
    <t>Books &amp; Subscriptions</t>
  </si>
  <si>
    <t>Books and Professional Membership for Choy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</si>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</sst>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&quot;$&quot;#,##0"/>
    <numFmt numFmtId="166" formatCode="0\ &quot;days&quot;"/>
  </numFmts>
  <fonts count="5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165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5" fontId="2" fillId="0" borderId="0" xfId="0" applyNumberFormat="1" applyFont="1" applyBorder="1"/>
    <xf numFmtId="0" fontId="3" fillId="0" borderId="1" xfId="0" applyFont="1" applyBorder="1"/>
    <xf numFmtId="0" fontId="0" fillId="0" borderId="1" xfId="0" applyBorder="1"/>
    <xf numFmtId="0" fontId="2" fillId="0" borderId="2" xfId="0" applyFont="1" applyBorder="1"/>
    <xf numFmtId="165" fontId="0" fillId="0" borderId="1" xfId="0" applyNumberForma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165" fontId="2" fillId="0" borderId="2" xfId="0" applyNumberFormat="1" applyFont="1" applyBorder="1"/>
    <xf numFmtId="165" fontId="0" fillId="0" borderId="2" xfId="0" applyNumberFormat="1" applyBorder="1"/>
    <xf numFmtId="0" fontId="2" fillId="0" borderId="10" xfId="0" applyFon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3" xfId="0" applyBorder="1"/>
    <xf numFmtId="165" fontId="0" fillId="0" borderId="3" xfId="0" applyNumberFormat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165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Fill="1" applyBorder="1"/>
    <xf numFmtId="0" fontId="4" fillId="0" borderId="1" xfId="0" applyFont="1" applyBorder="1" applyAlignment="1">
      <alignment horizontal="center"/>
    </xf>
    <xf numFmtId="0" fontId="0" fillId="0" borderId="5" xfId="0" applyFont="1" applyBorder="1"/>
    <xf numFmtId="0" fontId="3" fillId="0" borderId="0" xfId="0" applyFont="1" applyBorder="1"/>
    <xf numFmtId="0" fontId="0" fillId="0" borderId="11" xfId="0" applyFont="1" applyBorder="1"/>
    <xf numFmtId="0" fontId="1" fillId="0" borderId="3" xfId="0" applyFont="1" applyBorder="1"/>
    <xf numFmtId="166" fontId="0" fillId="0" borderId="1" xfId="0" applyNumberFormat="1" applyBorder="1"/>
    <xf numFmtId="166" fontId="2" fillId="0" borderId="2" xfId="0" applyNumberFormat="1" applyFont="1" applyBorder="1"/>
    <xf numFmtId="165" fontId="4" fillId="0" borderId="1" xfId="0" applyNumberFormat="1" applyFont="1" applyBorder="1" applyAlignment="1">
      <alignment horizontal="center"/>
    </xf>
    <xf numFmtId="165" fontId="2" fillId="0" borderId="16" xfId="0" applyNumberFormat="1" applyFont="1" applyBorder="1"/>
    <xf numFmtId="166" fontId="2" fillId="0" borderId="15" xfId="0" applyNumberFormat="1" applyFont="1" applyBorder="1"/>
    <xf numFmtId="166" fontId="2" fillId="0" borderId="13" xfId="0" applyNumberFormat="1" applyFont="1" applyBorder="1"/>
    <xf numFmtId="165" fontId="2" fillId="0" borderId="15" xfId="0" applyNumberFormat="1" applyFont="1" applyBorder="1"/>
    <xf numFmtId="0" fontId="0" fillId="0" borderId="16" xfId="0" applyBorder="1"/>
    <xf numFmtId="0" fontId="4" fillId="0" borderId="6" xfId="0" applyFont="1" applyBorder="1" applyAlignment="1">
      <alignment horizontal="center"/>
    </xf>
    <xf numFmtId="0" fontId="0" fillId="0" borderId="13" xfId="0" applyBorder="1"/>
    <xf numFmtId="0" fontId="0" fillId="0" borderId="17" xfId="0" applyBorder="1"/>
    <xf numFmtId="165" fontId="0" fillId="0" borderId="0" xfId="0" applyNumberFormat="1"/>
    <xf numFmtId="0" fontId="4" fillId="0" borderId="1" xfId="0" applyFont="1" applyBorder="1" applyAlignment="1">
      <alignment horizontal="center"/>
    </xf>
    <xf numFmtId="0" fontId="2" fillId="0" borderId="18" xfId="0" applyFont="1" applyBorder="1"/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78"/>
  <sheetViews>
    <sheetView tabSelected="1" topLeftCell="A2" zoomScale="130" zoomScaleNormal="130" zoomScalePageLayoutView="130" workbookViewId="0">
      <selection activeCell="G31" sqref="G31"/>
    </sheetView>
  </sheetViews>
  <sheetFormatPr baseColWidth="10" defaultColWidth="8.83203125" defaultRowHeight="13" x14ac:dyDescent="0.15"/>
  <cols>
    <col min="1" max="1" width="2.5" customWidth="1"/>
    <col min="2" max="2" width="3.1640625" customWidth="1"/>
    <col min="3" max="3" width="42.5" customWidth="1"/>
    <col min="4" max="4" width="9.1640625" bestFit="1" customWidth="1"/>
    <col min="5" max="5" width="10" bestFit="1" customWidth="1"/>
    <col min="6" max="6" width="8.5" bestFit="1" customWidth="1"/>
    <col min="7" max="8" width="9.5" bestFit="1" customWidth="1"/>
    <col min="9" max="9" width="9.5" customWidth="1"/>
    <col min="10" max="10" width="9.1640625" bestFit="1" customWidth="1"/>
    <col min="11" max="11" width="11.5" customWidth="1"/>
    <col min="12" max="12" width="9.83203125" customWidth="1"/>
    <col min="13" max="13" width="10.1640625" bestFit="1" customWidth="1"/>
    <col min="14" max="14" width="10.5" bestFit="1" customWidth="1"/>
    <col min="15" max="15" width="10.83203125" customWidth="1"/>
    <col min="16" max="16" width="12.5" customWidth="1"/>
    <col min="17" max="17" width="66.5" hidden="1" customWidth="1"/>
  </cols>
  <sheetData>
    <row r="1" spans="1:17" hidden="1" x14ac:dyDescent="0.15"/>
    <row r="2" spans="1:17" x14ac:dyDescent="0.15">
      <c r="A2" s="18"/>
      <c r="B2" s="17"/>
      <c r="C2" s="16"/>
      <c r="D2" s="65" t="s">
        <v>8</v>
      </c>
      <c r="E2" s="66"/>
      <c r="F2" s="66"/>
      <c r="G2" s="66"/>
      <c r="H2" s="66"/>
      <c r="I2" s="66"/>
      <c r="J2" s="13" t="s">
        <v>7</v>
      </c>
      <c r="K2" s="15" t="s">
        <v>6</v>
      </c>
      <c r="L2" s="55" t="s">
        <v>67</v>
      </c>
      <c r="M2" s="65" t="s">
        <v>5</v>
      </c>
      <c r="N2" s="62"/>
      <c r="O2" s="63" t="s">
        <v>18</v>
      </c>
      <c r="P2" s="63"/>
      <c r="Q2" s="40" t="s">
        <v>17</v>
      </c>
    </row>
    <row r="3" spans="1:17" x14ac:dyDescent="0.15">
      <c r="A3" s="61" t="s">
        <v>16</v>
      </c>
      <c r="B3" s="64"/>
      <c r="C3" s="16"/>
      <c r="D3" s="13" t="s">
        <v>15</v>
      </c>
      <c r="E3" s="13" t="s">
        <v>14</v>
      </c>
      <c r="F3" s="13" t="s">
        <v>25</v>
      </c>
      <c r="G3" s="13" t="s">
        <v>4</v>
      </c>
      <c r="H3" s="42" t="s">
        <v>38</v>
      </c>
      <c r="I3" s="42" t="s">
        <v>54</v>
      </c>
      <c r="J3" s="49"/>
      <c r="K3" s="49"/>
      <c r="L3" s="49"/>
      <c r="M3" s="13" t="s">
        <v>3</v>
      </c>
      <c r="N3" s="39" t="s">
        <v>2</v>
      </c>
      <c r="O3" s="39" t="s">
        <v>13</v>
      </c>
      <c r="P3" s="39" t="s">
        <v>56</v>
      </c>
      <c r="Q3" s="9"/>
    </row>
    <row r="4" spans="1:17" x14ac:dyDescent="0.15">
      <c r="A4" s="18" t="s">
        <v>57</v>
      </c>
      <c r="B4" s="24"/>
      <c r="C4" s="22"/>
      <c r="D4" s="9"/>
      <c r="E4" s="9"/>
      <c r="F4" s="9"/>
      <c r="G4" s="9"/>
      <c r="H4" s="9"/>
      <c r="I4" s="9"/>
      <c r="J4" s="11"/>
      <c r="K4" s="11"/>
      <c r="L4" s="11"/>
      <c r="M4" s="9"/>
      <c r="N4" s="9"/>
      <c r="Q4" s="9"/>
    </row>
    <row r="5" spans="1:17" x14ac:dyDescent="0.15">
      <c r="A5" s="23"/>
      <c r="B5" s="43" t="s">
        <v>29</v>
      </c>
      <c r="C5" s="22"/>
      <c r="D5" s="9">
        <v>20</v>
      </c>
      <c r="E5" s="9"/>
      <c r="F5" s="9">
        <v>20</v>
      </c>
      <c r="G5" s="9"/>
      <c r="H5" s="9"/>
      <c r="I5" s="9"/>
      <c r="J5" s="11"/>
      <c r="K5" s="11"/>
      <c r="L5" s="11"/>
      <c r="M5" s="9"/>
      <c r="N5" s="9"/>
      <c r="Q5" s="12"/>
    </row>
    <row r="6" spans="1:17" x14ac:dyDescent="0.15">
      <c r="A6" s="23"/>
      <c r="B6" s="43" t="s">
        <v>30</v>
      </c>
      <c r="C6" s="22"/>
      <c r="D6" s="9">
        <v>20</v>
      </c>
      <c r="E6" s="9"/>
      <c r="F6" s="9">
        <v>20</v>
      </c>
      <c r="G6" s="9"/>
      <c r="H6" s="9"/>
      <c r="I6" s="9"/>
      <c r="J6" s="11"/>
      <c r="K6" s="11"/>
      <c r="L6" s="11"/>
      <c r="M6" s="9"/>
      <c r="N6" s="9"/>
      <c r="Q6" s="12"/>
    </row>
    <row r="7" spans="1:17" x14ac:dyDescent="0.15">
      <c r="A7" s="23"/>
      <c r="B7" s="43" t="s">
        <v>31</v>
      </c>
      <c r="C7" s="22"/>
      <c r="D7" s="9">
        <v>20</v>
      </c>
      <c r="E7" s="9">
        <v>8</v>
      </c>
      <c r="F7" s="9">
        <v>18</v>
      </c>
      <c r="G7" s="9"/>
      <c r="H7" s="9"/>
      <c r="I7" s="9"/>
      <c r="J7" s="11"/>
      <c r="K7" s="11"/>
      <c r="L7" s="11"/>
      <c r="M7" s="9"/>
      <c r="N7" s="9"/>
      <c r="Q7" s="12"/>
    </row>
    <row r="8" spans="1:17" x14ac:dyDescent="0.15">
      <c r="A8" s="23"/>
      <c r="B8" s="43" t="s">
        <v>32</v>
      </c>
      <c r="C8" s="22"/>
      <c r="D8" s="9">
        <v>8</v>
      </c>
      <c r="E8" s="9"/>
      <c r="F8" s="9">
        <v>100</v>
      </c>
      <c r="G8" s="9"/>
      <c r="H8" s="9"/>
      <c r="I8" s="9"/>
      <c r="J8" s="11"/>
      <c r="K8" s="11"/>
      <c r="L8" s="11"/>
      <c r="M8" s="9"/>
      <c r="N8" s="9"/>
      <c r="Q8" s="12"/>
    </row>
    <row r="9" spans="1:17" x14ac:dyDescent="0.15">
      <c r="A9" s="23"/>
      <c r="B9" s="43" t="s">
        <v>40</v>
      </c>
      <c r="C9" s="22"/>
      <c r="D9" s="9">
        <v>8</v>
      </c>
      <c r="E9" s="9">
        <v>32</v>
      </c>
      <c r="F9" s="9"/>
      <c r="G9" s="9"/>
      <c r="H9" s="9"/>
      <c r="I9" s="9"/>
      <c r="J9" s="11"/>
      <c r="K9" s="11"/>
      <c r="L9" s="11"/>
      <c r="M9" s="9"/>
      <c r="N9" s="9"/>
      <c r="Q9" s="12"/>
    </row>
    <row r="10" spans="1:17" x14ac:dyDescent="0.15">
      <c r="A10" s="23"/>
      <c r="B10" s="5" t="s">
        <v>39</v>
      </c>
      <c r="C10" s="22"/>
      <c r="D10" s="9">
        <v>32</v>
      </c>
      <c r="E10" s="9"/>
      <c r="F10" s="9"/>
      <c r="G10" s="9"/>
      <c r="H10" s="9"/>
      <c r="I10" s="9"/>
      <c r="J10" s="11"/>
      <c r="K10" s="11"/>
      <c r="L10" s="11"/>
      <c r="M10" s="9"/>
      <c r="N10" s="9"/>
      <c r="Q10" s="9"/>
    </row>
    <row r="11" spans="1:17" ht="14" thickBot="1" x14ac:dyDescent="0.2">
      <c r="A11" s="23"/>
      <c r="B11" s="43" t="s">
        <v>33</v>
      </c>
      <c r="C11" s="22"/>
      <c r="D11" s="9">
        <v>16</v>
      </c>
      <c r="E11" s="9">
        <v>2</v>
      </c>
      <c r="F11" s="9">
        <v>2</v>
      </c>
      <c r="G11" s="9"/>
      <c r="H11" s="9"/>
      <c r="I11" s="9"/>
      <c r="J11" s="11"/>
      <c r="K11" s="11"/>
      <c r="L11" s="11"/>
      <c r="M11" s="9"/>
      <c r="N11" s="9"/>
      <c r="Q11" s="12"/>
    </row>
    <row r="12" spans="1:17" s="30" customFormat="1" ht="14" thickTop="1" x14ac:dyDescent="0.15">
      <c r="A12" s="21" t="s">
        <v>9</v>
      </c>
      <c r="B12" s="37"/>
      <c r="C12" s="36"/>
      <c r="D12" s="10">
        <f>+SUM(D5:D11)</f>
        <v>124</v>
      </c>
      <c r="E12" s="10">
        <f>+SUM(E5:E11)</f>
        <v>42</v>
      </c>
      <c r="F12" s="10">
        <f>+SUM(F5:F11)</f>
        <v>160</v>
      </c>
      <c r="G12" s="10">
        <f>+SUM(G5:G11)</f>
        <v>0</v>
      </c>
      <c r="H12" s="10">
        <f>+SUM(H5:H11)</f>
        <v>0</v>
      </c>
      <c r="I12" s="10"/>
      <c r="J12" s="19">
        <f t="shared" ref="J12:K12" si="0">+SUM(J5:J11)</f>
        <v>0</v>
      </c>
      <c r="K12" s="19">
        <f t="shared" si="0"/>
        <v>0</v>
      </c>
      <c r="L12" s="19"/>
      <c r="M12" s="10"/>
      <c r="N12" s="10"/>
      <c r="O12" s="19">
        <f>+SUM(J12:K12)</f>
        <v>0</v>
      </c>
      <c r="P12" s="10">
        <f>+SUM(D12:I12)</f>
        <v>326</v>
      </c>
      <c r="Q12" s="10"/>
    </row>
    <row r="13" spans="1:17" x14ac:dyDescent="0.15">
      <c r="A13" s="23"/>
      <c r="B13" s="24"/>
      <c r="C13" s="22"/>
      <c r="D13" s="9"/>
      <c r="E13" s="9"/>
      <c r="F13" s="9"/>
      <c r="G13" s="9"/>
      <c r="H13" s="9"/>
      <c r="I13" s="9"/>
      <c r="J13" s="11"/>
      <c r="K13" s="11"/>
      <c r="L13" s="11"/>
      <c r="M13" s="9"/>
      <c r="N13" s="9"/>
      <c r="Q13" s="9"/>
    </row>
    <row r="14" spans="1:17" x14ac:dyDescent="0.15">
      <c r="A14" s="18" t="s">
        <v>27</v>
      </c>
      <c r="B14" s="24"/>
      <c r="C14" s="22"/>
      <c r="D14" s="9"/>
      <c r="E14" s="9"/>
      <c r="F14" s="9"/>
      <c r="G14" s="9"/>
      <c r="H14" s="9"/>
      <c r="I14" s="9"/>
      <c r="J14" s="11"/>
      <c r="K14" s="11"/>
      <c r="L14" s="11"/>
      <c r="M14" s="9"/>
      <c r="N14" s="9"/>
      <c r="Q14" s="9"/>
    </row>
    <row r="15" spans="1:17" x14ac:dyDescent="0.15">
      <c r="A15" s="23"/>
      <c r="B15" s="24" t="s">
        <v>34</v>
      </c>
      <c r="C15" s="22"/>
      <c r="D15" s="9"/>
      <c r="E15" s="9">
        <v>4</v>
      </c>
      <c r="F15" s="9"/>
      <c r="G15" s="9"/>
      <c r="H15" s="9"/>
      <c r="I15" s="9"/>
      <c r="J15" s="11">
        <v>1000</v>
      </c>
      <c r="K15" s="11"/>
      <c r="L15" s="11"/>
      <c r="M15" s="9"/>
      <c r="N15" s="9"/>
      <c r="Q15" s="12" t="s">
        <v>12</v>
      </c>
    </row>
    <row r="16" spans="1:17" x14ac:dyDescent="0.15">
      <c r="A16" s="23"/>
      <c r="B16" s="43" t="s">
        <v>35</v>
      </c>
      <c r="C16" s="22"/>
      <c r="D16" s="9"/>
      <c r="E16" s="9">
        <v>4</v>
      </c>
      <c r="F16" s="9"/>
      <c r="G16" s="9"/>
      <c r="H16" s="9"/>
      <c r="I16" s="9"/>
      <c r="J16" s="11">
        <v>1000</v>
      </c>
      <c r="K16" s="11"/>
      <c r="L16" s="11"/>
      <c r="M16" s="9"/>
      <c r="N16" s="12"/>
      <c r="Q16" s="12"/>
    </row>
    <row r="17" spans="1:17" x14ac:dyDescent="0.15">
      <c r="A17" s="23"/>
      <c r="B17" s="24" t="s">
        <v>47</v>
      </c>
      <c r="C17" s="22"/>
      <c r="D17" s="9">
        <v>4</v>
      </c>
      <c r="E17" s="9">
        <v>4</v>
      </c>
      <c r="F17" s="9"/>
      <c r="G17" s="9"/>
      <c r="H17" s="9"/>
      <c r="I17" s="9"/>
      <c r="J17" s="11">
        <v>2000</v>
      </c>
      <c r="K17" s="11"/>
      <c r="L17" s="11"/>
      <c r="M17" s="9"/>
      <c r="N17" s="9"/>
      <c r="Q17" s="9"/>
    </row>
    <row r="18" spans="1:17" x14ac:dyDescent="0.15">
      <c r="A18" s="23"/>
      <c r="B18" s="24" t="s">
        <v>36</v>
      </c>
      <c r="C18" s="22"/>
      <c r="D18" s="9">
        <v>1</v>
      </c>
      <c r="E18" s="9">
        <v>1</v>
      </c>
      <c r="F18" s="9"/>
      <c r="G18" s="9"/>
      <c r="H18" s="9"/>
      <c r="I18" s="9"/>
      <c r="J18" s="11">
        <v>500</v>
      </c>
      <c r="K18" s="11"/>
      <c r="L18" s="11"/>
      <c r="M18" s="9"/>
      <c r="N18" s="9"/>
      <c r="Q18" s="12"/>
    </row>
    <row r="19" spans="1:17" x14ac:dyDescent="0.15">
      <c r="A19" s="23"/>
      <c r="B19" s="45" t="s">
        <v>41</v>
      </c>
      <c r="C19" s="22"/>
      <c r="D19" s="9">
        <v>2</v>
      </c>
      <c r="E19" s="9">
        <v>2</v>
      </c>
      <c r="F19" s="9"/>
      <c r="G19" s="9"/>
      <c r="H19" s="9"/>
      <c r="I19" s="9"/>
      <c r="J19" s="11">
        <v>250</v>
      </c>
      <c r="K19" s="11"/>
      <c r="L19" s="11"/>
      <c r="M19" s="9"/>
      <c r="N19" s="9"/>
      <c r="Q19" s="12"/>
    </row>
    <row r="20" spans="1:17" x14ac:dyDescent="0.15">
      <c r="A20" s="23"/>
      <c r="B20" s="43" t="s">
        <v>42</v>
      </c>
      <c r="C20" s="22"/>
      <c r="D20" s="9">
        <v>2</v>
      </c>
      <c r="E20" s="9">
        <v>2</v>
      </c>
      <c r="F20" s="12"/>
      <c r="G20" s="9"/>
      <c r="H20" s="9">
        <v>2</v>
      </c>
      <c r="I20" s="9"/>
      <c r="J20" s="11">
        <v>2000</v>
      </c>
      <c r="K20" s="11"/>
      <c r="L20" s="11"/>
      <c r="M20" s="9"/>
      <c r="N20" s="9"/>
      <c r="Q20" s="9"/>
    </row>
    <row r="21" spans="1:17" x14ac:dyDescent="0.15">
      <c r="A21" s="29"/>
      <c r="B21" s="43" t="s">
        <v>58</v>
      </c>
      <c r="C21" s="27"/>
      <c r="D21" s="25">
        <v>4</v>
      </c>
      <c r="E21" s="25">
        <v>4</v>
      </c>
      <c r="F21" s="46">
        <v>4</v>
      </c>
      <c r="G21" s="25"/>
      <c r="H21" s="25">
        <v>4</v>
      </c>
      <c r="I21" s="25"/>
      <c r="J21" s="26">
        <v>2000</v>
      </c>
      <c r="K21" s="26"/>
      <c r="L21" s="26"/>
      <c r="M21" s="25"/>
      <c r="N21" s="25"/>
      <c r="Q21" s="25"/>
    </row>
    <row r="22" spans="1:17" x14ac:dyDescent="0.15">
      <c r="A22" s="29"/>
      <c r="B22" s="43" t="s">
        <v>37</v>
      </c>
      <c r="C22" s="27"/>
      <c r="D22" s="25">
        <v>2</v>
      </c>
      <c r="E22" s="25">
        <v>2</v>
      </c>
      <c r="F22" s="46"/>
      <c r="G22" s="25"/>
      <c r="H22" s="25">
        <v>8</v>
      </c>
      <c r="I22" s="25"/>
      <c r="J22" s="26">
        <v>500</v>
      </c>
      <c r="K22" s="26"/>
      <c r="L22" s="26"/>
      <c r="M22" s="25"/>
      <c r="N22" s="25"/>
      <c r="Q22" s="25"/>
    </row>
    <row r="23" spans="1:17" ht="14" thickBot="1" x14ac:dyDescent="0.2">
      <c r="A23" s="29"/>
      <c r="B23" s="28" t="s">
        <v>43</v>
      </c>
      <c r="C23" s="27"/>
      <c r="D23" s="25">
        <v>8</v>
      </c>
      <c r="E23" s="25">
        <v>8</v>
      </c>
      <c r="F23" s="25"/>
      <c r="G23" s="25"/>
      <c r="H23" s="25">
        <v>8</v>
      </c>
      <c r="I23" s="25"/>
      <c r="J23" s="26"/>
      <c r="K23" s="26"/>
      <c r="L23" s="26"/>
      <c r="M23" s="25"/>
      <c r="N23" s="25"/>
      <c r="Q23" s="25"/>
    </row>
    <row r="24" spans="1:17" s="30" customFormat="1" ht="14" thickTop="1" x14ac:dyDescent="0.15">
      <c r="A24" s="21" t="s">
        <v>9</v>
      </c>
      <c r="B24" s="37"/>
      <c r="C24" s="36"/>
      <c r="D24" s="10">
        <f>+SUM(D15:D23)</f>
        <v>23</v>
      </c>
      <c r="E24" s="10">
        <f>+SUM(E15:E23)</f>
        <v>31</v>
      </c>
      <c r="F24" s="10">
        <f>+SUM(F15:F23)</f>
        <v>4</v>
      </c>
      <c r="G24" s="10"/>
      <c r="H24" s="10">
        <f>+SUM(H15:H23)</f>
        <v>22</v>
      </c>
      <c r="I24" s="10"/>
      <c r="J24" s="19">
        <f>+SUM(J15:J23)</f>
        <v>9250</v>
      </c>
      <c r="K24" s="19">
        <f>+SUM(K15:K23)</f>
        <v>0</v>
      </c>
      <c r="L24" s="19"/>
      <c r="M24" s="10"/>
      <c r="N24" s="10"/>
      <c r="O24" s="19">
        <f>+SUM(J24:K24)</f>
        <v>9250</v>
      </c>
      <c r="P24" s="10">
        <f>+SUM(D24:I24)</f>
        <v>80</v>
      </c>
      <c r="Q24" s="10"/>
    </row>
    <row r="25" spans="1:17" x14ac:dyDescent="0.15">
      <c r="A25" s="23"/>
      <c r="B25" s="24"/>
      <c r="C25" s="22"/>
      <c r="D25" s="9"/>
      <c r="E25" s="9"/>
      <c r="F25" s="9"/>
      <c r="G25" s="9"/>
      <c r="H25" s="9"/>
      <c r="I25" s="9"/>
      <c r="J25" s="11"/>
      <c r="K25" s="11"/>
      <c r="L25" s="11"/>
      <c r="M25" s="9"/>
      <c r="N25" s="9"/>
      <c r="Q25" s="9"/>
    </row>
    <row r="26" spans="1:17" x14ac:dyDescent="0.15">
      <c r="A26" s="18" t="s">
        <v>28</v>
      </c>
      <c r="B26" s="24"/>
      <c r="C26" s="22"/>
      <c r="D26" s="9"/>
      <c r="E26" s="9"/>
      <c r="F26" s="9"/>
      <c r="G26" s="9"/>
      <c r="H26" s="9"/>
      <c r="I26" s="9"/>
      <c r="J26" s="11"/>
      <c r="K26" s="11"/>
      <c r="L26" s="11"/>
      <c r="M26" s="9"/>
      <c r="N26" s="9"/>
      <c r="Q26" s="9"/>
    </row>
    <row r="27" spans="1:17" x14ac:dyDescent="0.15">
      <c r="A27" s="23"/>
      <c r="B27" s="24" t="s">
        <v>44</v>
      </c>
      <c r="C27" s="38"/>
      <c r="D27" s="9">
        <v>4</v>
      </c>
      <c r="E27" s="9"/>
      <c r="F27" s="9"/>
      <c r="G27" s="9">
        <v>36</v>
      </c>
      <c r="H27" s="9">
        <v>8</v>
      </c>
      <c r="I27" s="9"/>
      <c r="J27" s="11">
        <v>4000</v>
      </c>
      <c r="K27" s="11"/>
      <c r="L27" s="11"/>
      <c r="M27" s="9"/>
      <c r="N27" s="9"/>
      <c r="Q27" s="9"/>
    </row>
    <row r="28" spans="1:17" x14ac:dyDescent="0.15">
      <c r="A28" s="23"/>
      <c r="B28" s="43" t="s">
        <v>45</v>
      </c>
      <c r="C28" s="38"/>
      <c r="D28" s="9">
        <v>4</v>
      </c>
      <c r="E28" s="9"/>
      <c r="F28" s="9"/>
      <c r="G28" s="9">
        <v>18</v>
      </c>
      <c r="H28" s="9">
        <v>8</v>
      </c>
      <c r="I28" s="9"/>
      <c r="J28" s="11">
        <v>2000</v>
      </c>
      <c r="K28" s="11"/>
      <c r="L28" s="11"/>
      <c r="M28" s="9"/>
      <c r="N28" s="9"/>
      <c r="Q28" s="9"/>
    </row>
    <row r="29" spans="1:17" x14ac:dyDescent="0.15">
      <c r="A29" s="23"/>
      <c r="B29" s="43" t="s">
        <v>46</v>
      </c>
      <c r="C29" s="38"/>
      <c r="D29" s="9">
        <v>4</v>
      </c>
      <c r="E29" s="9"/>
      <c r="F29" s="9"/>
      <c r="G29" s="9">
        <v>18</v>
      </c>
      <c r="H29" s="9">
        <v>8</v>
      </c>
      <c r="I29" s="9"/>
      <c r="J29" s="11">
        <v>2000</v>
      </c>
      <c r="K29" s="11"/>
      <c r="L29" s="11"/>
      <c r="M29" s="9"/>
      <c r="N29" s="9"/>
      <c r="Q29" s="9"/>
    </row>
    <row r="30" spans="1:17" x14ac:dyDescent="0.15">
      <c r="A30" s="18"/>
      <c r="B30" s="43" t="s">
        <v>55</v>
      </c>
      <c r="C30" s="22"/>
      <c r="D30" s="9">
        <v>4</v>
      </c>
      <c r="E30" s="9"/>
      <c r="F30" s="9">
        <v>100</v>
      </c>
      <c r="G30" s="9">
        <v>13</v>
      </c>
      <c r="H30" s="9"/>
      <c r="I30" s="9"/>
      <c r="J30" s="11">
        <v>6000</v>
      </c>
      <c r="K30" s="11"/>
      <c r="L30" s="11"/>
      <c r="M30" s="9"/>
      <c r="N30" s="9"/>
      <c r="Q30" s="12"/>
    </row>
    <row r="31" spans="1:17" x14ac:dyDescent="0.15">
      <c r="A31" s="18"/>
      <c r="B31" s="43" t="s">
        <v>48</v>
      </c>
      <c r="C31" s="22"/>
      <c r="D31" s="9">
        <v>4</v>
      </c>
      <c r="E31" s="9"/>
      <c r="F31" s="9">
        <v>60</v>
      </c>
      <c r="G31" s="9">
        <v>20</v>
      </c>
      <c r="H31" s="9"/>
      <c r="I31" s="9"/>
      <c r="J31" s="11">
        <v>1500</v>
      </c>
      <c r="K31" s="11"/>
      <c r="L31" s="11"/>
      <c r="M31" s="9"/>
      <c r="N31" s="9"/>
      <c r="Q31" s="12"/>
    </row>
    <row r="32" spans="1:17" x14ac:dyDescent="0.15">
      <c r="A32" s="18"/>
      <c r="B32" s="43" t="s">
        <v>53</v>
      </c>
      <c r="C32" s="22"/>
      <c r="D32" s="9"/>
      <c r="E32" s="9"/>
      <c r="F32" s="9">
        <v>8</v>
      </c>
      <c r="G32" s="9"/>
      <c r="H32" s="9"/>
      <c r="I32" s="9"/>
      <c r="J32" s="11"/>
      <c r="K32" s="11">
        <v>4000</v>
      </c>
      <c r="L32" s="11"/>
      <c r="M32" s="9"/>
      <c r="N32" s="9"/>
      <c r="Q32" s="12"/>
    </row>
    <row r="33" spans="1:17" ht="14" thickBot="1" x14ac:dyDescent="0.2">
      <c r="A33" s="18"/>
      <c r="B33" s="43" t="s">
        <v>11</v>
      </c>
      <c r="C33" s="22"/>
      <c r="D33" s="9">
        <v>8</v>
      </c>
      <c r="E33" s="9"/>
      <c r="F33" s="9">
        <v>40</v>
      </c>
      <c r="G33" s="9"/>
      <c r="H33" s="9"/>
      <c r="I33" s="9"/>
      <c r="J33" s="11"/>
      <c r="K33" s="11"/>
      <c r="L33" s="11"/>
      <c r="M33" s="9"/>
      <c r="N33" s="9"/>
      <c r="Q33" s="12"/>
    </row>
    <row r="34" spans="1:17" s="30" customFormat="1" ht="14" thickTop="1" x14ac:dyDescent="0.15">
      <c r="A34" s="21" t="s">
        <v>9</v>
      </c>
      <c r="B34" s="37"/>
      <c r="C34" s="36"/>
      <c r="D34" s="10">
        <f>+SUM(D27:D33)</f>
        <v>28</v>
      </c>
      <c r="E34" s="10">
        <f>+SUM(E27:E33)</f>
        <v>0</v>
      </c>
      <c r="F34" s="10">
        <f>+SUM(F27:F33)</f>
        <v>208</v>
      </c>
      <c r="G34" s="10">
        <f>+SUM(G27:G33)</f>
        <v>105</v>
      </c>
      <c r="H34" s="10">
        <f>+SUM(H27:H33)</f>
        <v>24</v>
      </c>
      <c r="I34" s="10"/>
      <c r="J34" s="20">
        <f>+SUM(J27:J33)</f>
        <v>15500</v>
      </c>
      <c r="K34" s="19">
        <f>+SUM(K27:K33)</f>
        <v>4000</v>
      </c>
      <c r="L34" s="19"/>
      <c r="M34" s="10"/>
      <c r="N34" s="10"/>
      <c r="O34" s="19">
        <f>+SUM(J34:K34)</f>
        <v>19500</v>
      </c>
      <c r="P34" s="10">
        <f>+SUM(D34:I34)</f>
        <v>365</v>
      </c>
      <c r="Q34" s="10"/>
    </row>
    <row r="35" spans="1:17" s="30" customFormat="1" x14ac:dyDescent="0.15">
      <c r="A35" s="35"/>
      <c r="B35" s="34"/>
      <c r="C35" s="33"/>
      <c r="D35" s="31"/>
      <c r="E35" s="31"/>
      <c r="F35" s="31"/>
      <c r="G35" s="31"/>
      <c r="H35" s="31"/>
      <c r="I35" s="31"/>
      <c r="J35" s="32"/>
      <c r="K35" s="32"/>
      <c r="L35" s="32"/>
      <c r="M35" s="31"/>
      <c r="N35" s="31"/>
      <c r="O35" s="7"/>
      <c r="P35" s="6"/>
      <c r="Q35" s="31"/>
    </row>
    <row r="36" spans="1:17" x14ac:dyDescent="0.15">
      <c r="A36" s="18" t="s">
        <v>26</v>
      </c>
      <c r="B36" s="24"/>
      <c r="C36" s="22"/>
      <c r="D36" s="9"/>
      <c r="E36" s="9"/>
      <c r="F36" s="9"/>
      <c r="G36" s="9"/>
      <c r="H36" s="9"/>
      <c r="I36" s="9"/>
      <c r="J36" s="11"/>
      <c r="K36" s="11"/>
      <c r="L36" s="11"/>
      <c r="M36" s="9"/>
      <c r="N36" s="9"/>
      <c r="Q36" s="9"/>
    </row>
    <row r="37" spans="1:17" x14ac:dyDescent="0.15">
      <c r="A37" s="23"/>
      <c r="B37" s="43" t="s">
        <v>49</v>
      </c>
      <c r="C37" s="22"/>
      <c r="D37" s="9">
        <v>5</v>
      </c>
      <c r="E37" s="9">
        <v>4</v>
      </c>
      <c r="F37" s="9">
        <v>8</v>
      </c>
      <c r="G37" s="9"/>
      <c r="H37" s="9"/>
      <c r="I37" s="9"/>
      <c r="J37" s="11"/>
      <c r="K37" s="11"/>
      <c r="L37" s="11"/>
      <c r="M37" s="9"/>
      <c r="N37" s="9"/>
      <c r="Q37" s="9"/>
    </row>
    <row r="38" spans="1:17" x14ac:dyDescent="0.15">
      <c r="A38" s="23"/>
      <c r="B38" s="43" t="s">
        <v>52</v>
      </c>
      <c r="C38" s="22"/>
      <c r="D38" s="9">
        <v>4</v>
      </c>
      <c r="E38" s="9">
        <v>5</v>
      </c>
      <c r="F38" s="9">
        <v>8</v>
      </c>
      <c r="G38" s="9"/>
      <c r="H38" s="9"/>
      <c r="I38" s="9"/>
      <c r="J38" s="11"/>
      <c r="K38" s="11"/>
      <c r="L38" s="11"/>
      <c r="M38" s="9"/>
      <c r="N38" s="9"/>
      <c r="Q38" s="9"/>
    </row>
    <row r="39" spans="1:17" x14ac:dyDescent="0.15">
      <c r="A39" s="23"/>
      <c r="B39" s="43" t="s">
        <v>51</v>
      </c>
      <c r="C39" s="22"/>
      <c r="D39" s="9">
        <v>4</v>
      </c>
      <c r="E39" s="9">
        <v>4</v>
      </c>
      <c r="F39" s="9">
        <v>8</v>
      </c>
      <c r="G39" s="9"/>
      <c r="H39" s="9"/>
      <c r="I39" s="9"/>
      <c r="J39" s="11"/>
      <c r="K39" s="11"/>
      <c r="L39" s="11"/>
      <c r="M39" s="9"/>
      <c r="N39" s="9"/>
      <c r="Q39" s="9"/>
    </row>
    <row r="40" spans="1:17" ht="14" thickBot="1" x14ac:dyDescent="0.2">
      <c r="A40" s="23"/>
      <c r="B40" s="43" t="s">
        <v>50</v>
      </c>
      <c r="C40" s="22"/>
      <c r="D40" s="9">
        <v>24</v>
      </c>
      <c r="E40" s="9">
        <v>24</v>
      </c>
      <c r="F40" s="9">
        <v>24</v>
      </c>
      <c r="G40" s="9"/>
      <c r="H40" s="9"/>
      <c r="I40" s="9">
        <v>12</v>
      </c>
      <c r="J40" s="11"/>
      <c r="K40" s="11"/>
      <c r="L40" s="11"/>
      <c r="M40" s="57" t="s">
        <v>10</v>
      </c>
      <c r="N40" s="47">
        <v>6</v>
      </c>
      <c r="Q40" s="9"/>
    </row>
    <row r="41" spans="1:17" s="30" customFormat="1" ht="14" thickTop="1" x14ac:dyDescent="0.15">
      <c r="A41" s="21" t="s">
        <v>9</v>
      </c>
      <c r="B41" s="37"/>
      <c r="C41" s="36"/>
      <c r="D41" s="10">
        <f t="shared" ref="D41:K41" si="1">+SUM(D37:D40)</f>
        <v>37</v>
      </c>
      <c r="E41" s="10">
        <f t="shared" si="1"/>
        <v>37</v>
      </c>
      <c r="F41" s="10">
        <f t="shared" si="1"/>
        <v>48</v>
      </c>
      <c r="G41" s="10">
        <f t="shared" si="1"/>
        <v>0</v>
      </c>
      <c r="H41" s="10">
        <f t="shared" si="1"/>
        <v>0</v>
      </c>
      <c r="I41" s="10">
        <f t="shared" si="1"/>
        <v>12</v>
      </c>
      <c r="J41" s="19">
        <f t="shared" si="1"/>
        <v>0</v>
      </c>
      <c r="K41" s="19">
        <f t="shared" si="1"/>
        <v>0</v>
      </c>
      <c r="L41" s="19"/>
      <c r="M41" s="9" t="s">
        <v>10</v>
      </c>
      <c r="N41" s="48">
        <f>+SUM(N37:N40)</f>
        <v>6</v>
      </c>
      <c r="O41" s="19">
        <f>+SUM(J41:K41)</f>
        <v>0</v>
      </c>
      <c r="P41" s="10">
        <f>+SUM(D41:I41)</f>
        <v>134</v>
      </c>
      <c r="Q41" s="10"/>
    </row>
    <row r="42" spans="1:17" s="30" customFormat="1" x14ac:dyDescent="0.15">
      <c r="A42" s="35"/>
      <c r="B42" s="34"/>
      <c r="C42" s="33"/>
      <c r="D42" s="35"/>
      <c r="E42" s="34"/>
      <c r="F42" s="34"/>
      <c r="G42" s="33"/>
      <c r="H42" s="33"/>
      <c r="I42" s="33"/>
      <c r="J42" s="32"/>
      <c r="K42" s="50"/>
      <c r="L42" s="50"/>
      <c r="M42" s="54"/>
      <c r="N42" s="51"/>
      <c r="O42" s="7"/>
      <c r="P42" s="6"/>
      <c r="Q42" s="31"/>
    </row>
    <row r="43" spans="1:17" x14ac:dyDescent="0.15">
      <c r="A43" s="18" t="s">
        <v>61</v>
      </c>
      <c r="B43" s="24"/>
      <c r="C43" s="22"/>
      <c r="D43" s="9"/>
      <c r="E43" s="9"/>
      <c r="F43" s="9"/>
      <c r="G43" s="9"/>
      <c r="H43" s="9"/>
      <c r="I43" s="9"/>
      <c r="J43" s="11"/>
      <c r="K43" s="11"/>
      <c r="L43" s="11"/>
      <c r="M43" s="9"/>
      <c r="N43" s="9"/>
      <c r="Q43" s="9"/>
    </row>
    <row r="44" spans="1:17" x14ac:dyDescent="0.15">
      <c r="A44" s="23"/>
      <c r="B44" s="43" t="s">
        <v>62</v>
      </c>
      <c r="C44" s="22"/>
      <c r="D44" s="9"/>
      <c r="E44" s="9"/>
      <c r="F44" s="9"/>
      <c r="G44" s="9"/>
      <c r="H44" s="9"/>
      <c r="I44" s="9"/>
      <c r="J44" s="11">
        <v>7500</v>
      </c>
      <c r="K44" s="11"/>
      <c r="L44" s="11"/>
      <c r="M44" s="9"/>
      <c r="N44" s="9"/>
      <c r="Q44" s="9"/>
    </row>
    <row r="45" spans="1:17" x14ac:dyDescent="0.15">
      <c r="A45" s="23"/>
      <c r="B45" s="43" t="s">
        <v>60</v>
      </c>
      <c r="C45" s="22"/>
      <c r="D45" s="9"/>
      <c r="E45" s="9"/>
      <c r="F45" s="9"/>
      <c r="G45" s="9"/>
      <c r="H45" s="9"/>
      <c r="I45" s="9"/>
      <c r="J45" s="11"/>
      <c r="K45" s="11">
        <v>20000</v>
      </c>
      <c r="L45" s="11"/>
      <c r="M45" s="9"/>
      <c r="N45" s="9"/>
      <c r="Q45" s="9"/>
    </row>
    <row r="46" spans="1:17" ht="14" thickBot="1" x14ac:dyDescent="0.2">
      <c r="A46" s="23"/>
      <c r="B46" s="43" t="s">
        <v>59</v>
      </c>
      <c r="C46" s="22"/>
      <c r="D46" s="9"/>
      <c r="E46" s="9"/>
      <c r="F46" s="9"/>
      <c r="G46" s="9"/>
      <c r="H46" s="9"/>
      <c r="I46" s="9">
        <v>12</v>
      </c>
      <c r="J46" s="11"/>
      <c r="K46" s="11"/>
      <c r="L46" s="11"/>
      <c r="M46" s="57" t="s">
        <v>10</v>
      </c>
      <c r="N46" s="47">
        <v>6</v>
      </c>
      <c r="Q46" s="9"/>
    </row>
    <row r="47" spans="1:17" s="30" customFormat="1" ht="14" thickTop="1" x14ac:dyDescent="0.15">
      <c r="A47" s="21" t="s">
        <v>9</v>
      </c>
      <c r="B47" s="37"/>
      <c r="C47" s="36"/>
      <c r="D47" s="10">
        <f>+SUM(D44:D46)</f>
        <v>0</v>
      </c>
      <c r="E47" s="10">
        <f t="shared" ref="E47:K47" si="2">+SUM(E44:E46)</f>
        <v>0</v>
      </c>
      <c r="F47" s="10">
        <f t="shared" si="2"/>
        <v>0</v>
      </c>
      <c r="G47" s="10">
        <f t="shared" si="2"/>
        <v>0</v>
      </c>
      <c r="H47" s="10">
        <f t="shared" si="2"/>
        <v>0</v>
      </c>
      <c r="I47" s="10">
        <f t="shared" si="2"/>
        <v>12</v>
      </c>
      <c r="J47" s="19">
        <f t="shared" si="2"/>
        <v>7500</v>
      </c>
      <c r="K47" s="19">
        <f t="shared" si="2"/>
        <v>20000</v>
      </c>
      <c r="L47" s="19"/>
      <c r="M47" s="56" t="s">
        <v>10</v>
      </c>
      <c r="N47" s="48">
        <f>+SUM(N44:N46)</f>
        <v>6</v>
      </c>
      <c r="O47" s="19">
        <f>+SUM(J47:K47)</f>
        <v>27500</v>
      </c>
      <c r="P47" s="10">
        <f>+SUM(D47:I47)</f>
        <v>12</v>
      </c>
      <c r="Q47" s="10"/>
    </row>
    <row r="48" spans="1:17" s="30" customFormat="1" x14ac:dyDescent="0.15">
      <c r="A48" s="34"/>
      <c r="B48" s="34"/>
      <c r="C48" s="33"/>
      <c r="D48" s="31"/>
      <c r="E48" s="35"/>
      <c r="F48" s="34"/>
      <c r="G48" s="33"/>
      <c r="H48" s="31"/>
      <c r="I48" s="31"/>
      <c r="J48" s="32"/>
      <c r="K48" s="32"/>
      <c r="L48" s="32"/>
      <c r="M48" s="56"/>
      <c r="N48" s="52"/>
      <c r="O48" s="53"/>
      <c r="P48" s="34"/>
      <c r="Q48" s="33"/>
    </row>
    <row r="49" spans="1:17" x14ac:dyDescent="0.15">
      <c r="A49" s="18" t="s">
        <v>63</v>
      </c>
      <c r="B49" s="24"/>
      <c r="C49" s="22"/>
      <c r="D49" s="9"/>
      <c r="E49" s="9"/>
      <c r="F49" s="9"/>
      <c r="G49" s="9"/>
      <c r="H49" s="9"/>
      <c r="I49" s="9"/>
      <c r="J49" s="11"/>
      <c r="K49" s="11"/>
      <c r="L49" s="11"/>
      <c r="M49" s="9"/>
      <c r="N49" s="9"/>
      <c r="Q49" s="9"/>
    </row>
    <row r="50" spans="1:17" ht="14" thickBot="1" x14ac:dyDescent="0.2">
      <c r="A50" s="23"/>
      <c r="B50" s="43" t="s">
        <v>64</v>
      </c>
      <c r="C50" s="22"/>
      <c r="D50" s="9"/>
      <c r="E50" s="9"/>
      <c r="F50" s="9"/>
      <c r="G50" s="9"/>
      <c r="H50" s="9"/>
      <c r="I50" s="9"/>
      <c r="J50" s="11"/>
      <c r="K50" s="11"/>
      <c r="L50" s="11">
        <v>4500</v>
      </c>
      <c r="M50" s="9"/>
      <c r="N50" s="9"/>
      <c r="Q50" s="9"/>
    </row>
    <row r="51" spans="1:17" s="30" customFormat="1" ht="14" thickTop="1" x14ac:dyDescent="0.15">
      <c r="A51" s="21" t="s">
        <v>9</v>
      </c>
      <c r="B51" s="37"/>
      <c r="C51" s="36"/>
      <c r="D51" s="10">
        <f>+SUM(D50)</f>
        <v>0</v>
      </c>
      <c r="E51" s="10">
        <f t="shared" ref="E51:I51" si="3">+SUM(E50)</f>
        <v>0</v>
      </c>
      <c r="F51" s="10">
        <f t="shared" si="3"/>
        <v>0</v>
      </c>
      <c r="G51" s="10">
        <f t="shared" si="3"/>
        <v>0</v>
      </c>
      <c r="H51" s="10">
        <f t="shared" si="3"/>
        <v>0</v>
      </c>
      <c r="I51" s="10">
        <f t="shared" si="3"/>
        <v>0</v>
      </c>
      <c r="J51" s="19">
        <f>+SUM(J50)</f>
        <v>0</v>
      </c>
      <c r="K51" s="19">
        <f>+SUM(K50)</f>
        <v>0</v>
      </c>
      <c r="L51" s="19">
        <f>SUM(L50)</f>
        <v>4500</v>
      </c>
      <c r="M51" s="10"/>
      <c r="N51" s="48"/>
      <c r="O51" s="19">
        <f>SUM(L51)</f>
        <v>4500</v>
      </c>
      <c r="P51" s="10">
        <f>+SUM(D51:I51)</f>
        <v>0</v>
      </c>
      <c r="Q51" s="10"/>
    </row>
    <row r="52" spans="1:17" s="30" customFormat="1" x14ac:dyDescent="0.15">
      <c r="A52" s="35"/>
      <c r="B52" s="34"/>
      <c r="C52" s="33"/>
      <c r="D52" s="31"/>
      <c r="E52" s="31"/>
      <c r="F52" s="31"/>
      <c r="G52" s="31"/>
      <c r="H52" s="31"/>
      <c r="I52" s="31"/>
      <c r="J52" s="32"/>
      <c r="K52" s="32"/>
      <c r="L52" s="32"/>
      <c r="M52" s="31"/>
      <c r="N52" s="52"/>
      <c r="O52" s="7"/>
      <c r="P52" s="6"/>
      <c r="Q52" s="31"/>
    </row>
    <row r="53" spans="1:17" x14ac:dyDescent="0.15">
      <c r="A53" s="18" t="s">
        <v>65</v>
      </c>
      <c r="B53" s="24"/>
      <c r="C53" s="22"/>
      <c r="D53" s="9"/>
      <c r="E53" s="9"/>
      <c r="F53" s="9"/>
      <c r="G53" s="9"/>
      <c r="H53" s="9"/>
      <c r="I53" s="9"/>
      <c r="J53" s="11"/>
      <c r="K53" s="11"/>
      <c r="L53" s="11"/>
      <c r="M53" s="9"/>
      <c r="N53" s="9"/>
      <c r="Q53" s="9"/>
    </row>
    <row r="54" spans="1:17" ht="14" thickBot="1" x14ac:dyDescent="0.2">
      <c r="A54" s="23"/>
      <c r="B54" s="43" t="s">
        <v>66</v>
      </c>
      <c r="C54" s="22"/>
      <c r="D54" s="9"/>
      <c r="E54" s="9"/>
      <c r="F54" s="9"/>
      <c r="G54" s="9"/>
      <c r="H54" s="9"/>
      <c r="I54" s="9"/>
      <c r="J54" s="11"/>
      <c r="K54" s="11"/>
      <c r="L54" s="11">
        <v>720</v>
      </c>
      <c r="M54" s="9"/>
      <c r="N54" s="9"/>
      <c r="Q54" s="9"/>
    </row>
    <row r="55" spans="1:17" s="30" customFormat="1" ht="14" thickTop="1" x14ac:dyDescent="0.15">
      <c r="A55" s="21" t="s">
        <v>9</v>
      </c>
      <c r="B55" s="37"/>
      <c r="C55" s="36"/>
      <c r="D55" s="10">
        <f>+SUM(D54)</f>
        <v>0</v>
      </c>
      <c r="E55" s="10">
        <f t="shared" ref="E55:I55" si="4">+SUM(E54)</f>
        <v>0</v>
      </c>
      <c r="F55" s="10">
        <f t="shared" si="4"/>
        <v>0</v>
      </c>
      <c r="G55" s="10">
        <f t="shared" si="4"/>
        <v>0</v>
      </c>
      <c r="H55" s="10">
        <f t="shared" si="4"/>
        <v>0</v>
      </c>
      <c r="I55" s="10">
        <f t="shared" si="4"/>
        <v>0</v>
      </c>
      <c r="J55" s="19">
        <f>+SUM(J54)</f>
        <v>0</v>
      </c>
      <c r="K55" s="19">
        <f>+SUM(K54)</f>
        <v>0</v>
      </c>
      <c r="L55" s="19">
        <f>SUM(L54)</f>
        <v>720</v>
      </c>
      <c r="M55" s="10"/>
      <c r="N55" s="48"/>
      <c r="O55" s="19">
        <f>SUM(L55)</f>
        <v>720</v>
      </c>
      <c r="P55" s="10">
        <f>+SUM(D55:I55)</f>
        <v>0</v>
      </c>
      <c r="Q55" s="10"/>
    </row>
    <row r="56" spans="1:17" s="30" customFormat="1" x14ac:dyDescent="0.15">
      <c r="A56" s="35"/>
      <c r="B56" s="34"/>
      <c r="C56" s="60"/>
      <c r="D56" s="31"/>
      <c r="E56" s="31"/>
      <c r="F56" s="31"/>
      <c r="G56" s="31"/>
      <c r="H56" s="31"/>
      <c r="I56" s="31"/>
      <c r="J56" s="32"/>
      <c r="K56" s="32"/>
      <c r="L56" s="32"/>
      <c r="M56" s="56"/>
      <c r="N56" s="52"/>
      <c r="O56" s="32"/>
      <c r="P56" s="31"/>
      <c r="Q56" s="31"/>
    </row>
    <row r="57" spans="1:17" ht="14" thickBot="1" x14ac:dyDescent="0.2">
      <c r="A57" s="61"/>
      <c r="B57" s="62"/>
      <c r="C57" s="14"/>
      <c r="D57" s="59" t="s">
        <v>15</v>
      </c>
      <c r="E57" s="59" t="s">
        <v>14</v>
      </c>
      <c r="F57" s="59" t="s">
        <v>25</v>
      </c>
      <c r="G57" s="59" t="s">
        <v>4</v>
      </c>
      <c r="H57" s="59" t="s">
        <v>38</v>
      </c>
      <c r="I57" s="59" t="s">
        <v>54</v>
      </c>
      <c r="J57" s="49"/>
      <c r="K57" s="49"/>
      <c r="L57" s="49"/>
      <c r="M57" s="59" t="s">
        <v>3</v>
      </c>
      <c r="N57" s="39" t="s">
        <v>2</v>
      </c>
      <c r="O57" s="39" t="s">
        <v>13</v>
      </c>
      <c r="P57" s="39" t="s">
        <v>56</v>
      </c>
      <c r="Q57" s="9"/>
    </row>
    <row r="58" spans="1:17" ht="14" thickTop="1" x14ac:dyDescent="0.15">
      <c r="A58" s="9" t="s">
        <v>1</v>
      </c>
      <c r="B58" s="9"/>
      <c r="C58" s="9"/>
      <c r="D58" s="12">
        <f t="shared" ref="D58:K58" si="5">+SUM(D47,D41,D34,D24,D12)</f>
        <v>212</v>
      </c>
      <c r="E58" s="12">
        <f t="shared" si="5"/>
        <v>110</v>
      </c>
      <c r="F58" s="12">
        <f t="shared" si="5"/>
        <v>420</v>
      </c>
      <c r="G58" s="12">
        <f t="shared" si="5"/>
        <v>105</v>
      </c>
      <c r="H58" s="12">
        <f t="shared" si="5"/>
        <v>46</v>
      </c>
      <c r="I58" s="12">
        <f t="shared" si="5"/>
        <v>24</v>
      </c>
      <c r="J58" s="32">
        <f t="shared" si="5"/>
        <v>32250</v>
      </c>
      <c r="K58" s="32">
        <f t="shared" si="5"/>
        <v>24000</v>
      </c>
      <c r="L58" s="32">
        <f>SUM(L50,L54)</f>
        <v>5220</v>
      </c>
      <c r="M58" s="9" t="s">
        <v>10</v>
      </c>
      <c r="N58" s="48">
        <f>+SUM(N47,N41,N34,N24,N12)</f>
        <v>12</v>
      </c>
      <c r="O58" s="32">
        <f>+SUM(O47,O41,O34,O24,O12, O51, O55)</f>
        <v>61470</v>
      </c>
      <c r="P58" s="12">
        <f>+SUM(P47,P41,P34,P24,P12)</f>
        <v>917</v>
      </c>
      <c r="Q58" s="9"/>
    </row>
    <row r="59" spans="1:17" ht="12.75" hidden="1" customHeight="1" x14ac:dyDescent="0.15">
      <c r="A59" s="1"/>
      <c r="B59" s="1"/>
      <c r="C59" s="1"/>
      <c r="D59" s="1"/>
      <c r="E59" s="1"/>
      <c r="F59" s="1"/>
      <c r="G59" s="8">
        <f>+G58</f>
        <v>105</v>
      </c>
      <c r="H59" s="8">
        <f>+H58</f>
        <v>46</v>
      </c>
      <c r="I59" s="44"/>
      <c r="J59" s="2"/>
      <c r="K59" s="2"/>
      <c r="L59" s="2"/>
      <c r="M59" s="1"/>
      <c r="N59" s="1"/>
      <c r="O59" s="7">
        <f>+SUM(J58:N58)</f>
        <v>61482</v>
      </c>
      <c r="P59" s="6" t="e">
        <f>+SUM(#REF!,#REF!,#REF!,#REF!,#REF!,G59,#REF!)</f>
        <v>#REF!</v>
      </c>
      <c r="Q59" s="1"/>
    </row>
    <row r="60" spans="1:17" hidden="1" x14ac:dyDescent="0.15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1"/>
      <c r="N60" s="1"/>
      <c r="O60" s="2"/>
      <c r="P60" s="6"/>
      <c r="Q60" s="1"/>
    </row>
    <row r="61" spans="1:17" s="1" customFormat="1" hidden="1" x14ac:dyDescent="0.15">
      <c r="J61" s="2"/>
      <c r="K61" s="2"/>
      <c r="L61" s="2"/>
    </row>
    <row r="62" spans="1:17" s="1" customFormat="1" hidden="1" x14ac:dyDescent="0.15">
      <c r="A62" s="1" t="s">
        <v>0</v>
      </c>
      <c r="C62" s="5"/>
      <c r="D62" s="1">
        <v>392</v>
      </c>
      <c r="E62" s="1">
        <v>396</v>
      </c>
      <c r="F62" s="1">
        <v>276</v>
      </c>
      <c r="G62" s="1">
        <v>136</v>
      </c>
      <c r="H62" s="1">
        <v>136</v>
      </c>
      <c r="J62" s="4">
        <v>47000</v>
      </c>
      <c r="K62" s="4">
        <v>7400</v>
      </c>
      <c r="L62" s="4"/>
      <c r="M62" s="2">
        <v>0</v>
      </c>
      <c r="N62" s="2">
        <v>0</v>
      </c>
      <c r="O62" s="4">
        <v>62400</v>
      </c>
      <c r="P62" s="3">
        <v>2730</v>
      </c>
    </row>
    <row r="63" spans="1:17" s="1" customFormat="1" hidden="1" x14ac:dyDescent="0.15">
      <c r="J63" s="2"/>
      <c r="K63" s="2"/>
      <c r="L63" s="2"/>
    </row>
    <row r="64" spans="1:17" s="1" customFormat="1" hidden="1" x14ac:dyDescent="0.15">
      <c r="C64" t="s">
        <v>19</v>
      </c>
      <c r="D64"/>
      <c r="J64" s="2"/>
      <c r="K64" s="2"/>
      <c r="L64" s="2"/>
    </row>
    <row r="65" spans="2:16" s="1" customFormat="1" hidden="1" x14ac:dyDescent="0.15">
      <c r="B65" s="1">
        <v>1</v>
      </c>
      <c r="C65" t="s">
        <v>20</v>
      </c>
      <c r="D65" s="1">
        <f>+SUM(D5:D9)/2+D24/2</f>
        <v>49.5</v>
      </c>
      <c r="E65" s="1">
        <f>+SUM(E5:E9)/2+E24/2</f>
        <v>35.5</v>
      </c>
      <c r="F65" s="1">
        <f>+SUM(F5:F9)/2+F24/2</f>
        <v>81</v>
      </c>
      <c r="G65" s="1">
        <f>+SUM(G5:G9)/2+G24/2</f>
        <v>0</v>
      </c>
      <c r="H65" s="1">
        <f>+SUM(H5:H9)/2+H24/2</f>
        <v>11</v>
      </c>
      <c r="J65" s="2"/>
      <c r="K65" s="2"/>
      <c r="L65" s="2"/>
    </row>
    <row r="66" spans="2:16" s="1" customFormat="1" hidden="1" x14ac:dyDescent="0.15">
      <c r="B66" s="1">
        <v>2</v>
      </c>
      <c r="C66" t="s">
        <v>21</v>
      </c>
      <c r="D66" s="1" t="e">
        <f>+D34+#REF!</f>
        <v>#REF!</v>
      </c>
      <c r="E66" s="1" t="e">
        <f>+E34+#REF!</f>
        <v>#REF!</v>
      </c>
      <c r="F66" s="1" t="e">
        <f>+F34+#REF!</f>
        <v>#REF!</v>
      </c>
      <c r="G66" s="1" t="e">
        <f>+G34+#REF!</f>
        <v>#REF!</v>
      </c>
      <c r="H66" s="1" t="e">
        <f>+H34+#REF!</f>
        <v>#REF!</v>
      </c>
      <c r="J66" s="2"/>
      <c r="K66" s="2"/>
      <c r="L66" s="2"/>
    </row>
    <row r="67" spans="2:16" s="1" customFormat="1" hidden="1" x14ac:dyDescent="0.15">
      <c r="B67" s="1">
        <v>3</v>
      </c>
      <c r="C67" t="s">
        <v>22</v>
      </c>
      <c r="D67" s="1">
        <f>+SUM(D5:D9)/2+D24/2</f>
        <v>49.5</v>
      </c>
      <c r="E67" s="1">
        <f>+SUM(E5:E9)/2+E24/2</f>
        <v>35.5</v>
      </c>
      <c r="F67" s="1">
        <f>+SUM(F5:F9)/2+F24/2</f>
        <v>81</v>
      </c>
      <c r="G67" s="1">
        <f>+SUM(G5:G9)/2+G24/2</f>
        <v>0</v>
      </c>
      <c r="H67" s="1">
        <f>+SUM(H5:H9)/2+H24/2</f>
        <v>11</v>
      </c>
      <c r="J67" s="2"/>
      <c r="K67" s="2"/>
      <c r="L67" s="2"/>
    </row>
    <row r="68" spans="2:16" s="1" customFormat="1" hidden="1" x14ac:dyDescent="0.15">
      <c r="B68" s="41">
        <v>4</v>
      </c>
      <c r="C68" t="s">
        <v>23</v>
      </c>
      <c r="D68" s="1">
        <f>+SUM(D10:D11)</f>
        <v>48</v>
      </c>
      <c r="E68" s="1">
        <f>+SUM(E10:E11)</f>
        <v>2</v>
      </c>
      <c r="F68" s="1">
        <f>+SUM(F10:F11)</f>
        <v>2</v>
      </c>
      <c r="G68" s="1">
        <f>+SUM(G10:G11)</f>
        <v>0</v>
      </c>
      <c r="H68" s="1">
        <f>+SUM(H10:H11)</f>
        <v>0</v>
      </c>
      <c r="J68" s="2"/>
      <c r="K68" s="2"/>
      <c r="L68" s="2"/>
    </row>
    <row r="69" spans="2:16" s="1" customFormat="1" hidden="1" x14ac:dyDescent="0.15">
      <c r="B69" s="41">
        <v>5</v>
      </c>
      <c r="C69" t="s">
        <v>24</v>
      </c>
      <c r="D69" s="1" t="e">
        <f>+D41+#REF!</f>
        <v>#REF!</v>
      </c>
      <c r="E69" s="1" t="e">
        <f>+E41+#REF!</f>
        <v>#REF!</v>
      </c>
      <c r="F69" s="1" t="e">
        <f>+F41+#REF!</f>
        <v>#REF!</v>
      </c>
      <c r="G69" s="1" t="e">
        <f>+G41+#REF!</f>
        <v>#REF!</v>
      </c>
      <c r="H69" s="1" t="e">
        <f>+H41+#REF!</f>
        <v>#REF!</v>
      </c>
      <c r="J69" s="2"/>
      <c r="K69" s="2"/>
      <c r="L69" s="2"/>
    </row>
    <row r="70" spans="2:16" s="1" customFormat="1" hidden="1" x14ac:dyDescent="0.15">
      <c r="D70" s="1" t="e">
        <f>+SUM(D65:D69)</f>
        <v>#REF!</v>
      </c>
      <c r="E70" s="1" t="e">
        <f>+SUM(E65:E69)</f>
        <v>#REF!</v>
      </c>
      <c r="F70" s="1" t="e">
        <f>+SUM(F65:F69)</f>
        <v>#REF!</v>
      </c>
      <c r="G70" s="1" t="e">
        <f>+SUM(G65:G69)</f>
        <v>#REF!</v>
      </c>
      <c r="H70" s="1" t="e">
        <f>+SUM(H65:H69)</f>
        <v>#REF!</v>
      </c>
      <c r="J70" t="e">
        <f>+SUM(D70:G70)</f>
        <v>#REF!</v>
      </c>
      <c r="K70" s="2"/>
      <c r="L70" s="2"/>
    </row>
    <row r="71" spans="2:16" s="1" customFormat="1" hidden="1" x14ac:dyDescent="0.15">
      <c r="C71"/>
      <c r="D71"/>
      <c r="E71"/>
      <c r="F71" t="e">
        <f>+SUM(D70:F70)</f>
        <v>#REF!</v>
      </c>
      <c r="G71" t="e">
        <f t="shared" ref="G71:H71" si="6">+G70</f>
        <v>#REF!</v>
      </c>
      <c r="H71" t="e">
        <f t="shared" si="6"/>
        <v>#REF!</v>
      </c>
      <c r="I71"/>
      <c r="J71" t="e">
        <f>+SUM(D71:G71)</f>
        <v>#REF!</v>
      </c>
      <c r="K71"/>
      <c r="L71"/>
      <c r="M71"/>
      <c r="N71"/>
      <c r="O71"/>
      <c r="P71"/>
    </row>
    <row r="72" spans="2:16" s="1" customFormat="1" x14ac:dyDescent="0.15">
      <c r="C72"/>
      <c r="D72"/>
      <c r="E72"/>
      <c r="F72"/>
      <c r="G72"/>
      <c r="H72"/>
      <c r="I72"/>
      <c r="J72"/>
      <c r="K72"/>
      <c r="L72" s="58"/>
      <c r="M72"/>
      <c r="N72"/>
      <c r="O72" s="58"/>
      <c r="P72"/>
    </row>
    <row r="73" spans="2:16" s="1" customFormat="1" x14ac:dyDescent="0.15"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8" spans="2:16" x14ac:dyDescent="0.15">
      <c r="G78" s="1"/>
      <c r="H78" s="1"/>
      <c r="I78" s="1"/>
    </row>
  </sheetData>
  <mergeCells count="5">
    <mergeCell ref="A57:B57"/>
    <mergeCell ref="O2:P2"/>
    <mergeCell ref="A3:B3"/>
    <mergeCell ref="M2:N2"/>
    <mergeCell ref="D2:I2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baseColWidth="10" defaultColWidth="8.83203125" defaultRowHeight="13" x14ac:dyDescent="0.15"/>
  <cols>
    <col min="1" max="1" width="23.33203125" customWidth="1"/>
    <col min="2" max="2" width="18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Expense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Microsoft Office User</cp:lastModifiedBy>
  <cp:lastPrinted>2016-07-19T21:45:22Z</cp:lastPrinted>
  <dcterms:created xsi:type="dcterms:W3CDTF">2016-07-19T20:58:48Z</dcterms:created>
  <dcterms:modified xsi:type="dcterms:W3CDTF">2017-07-18T21:50:05Z</dcterms:modified>
</cp:coreProperties>
</file>