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Z:\800139.EyeRIS\EyeRIS.Documents\EyeRIS.DesignCalcs\"/>
    </mc:Choice>
  </mc:AlternateContent>
  <xr:revisionPtr revIDLastSave="0" documentId="13_ncr:1_{0217DE8C-1FEC-47A2-B2CD-E30BC62FF010}" xr6:coauthVersionLast="36" xr6:coauthVersionMax="43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  <c r="B16" i="1"/>
  <c r="B11" i="1" l="1"/>
  <c r="B6" i="1"/>
  <c r="B7" i="1" s="1"/>
  <c r="B13" i="1" l="1"/>
  <c r="B17" i="1" s="1"/>
  <c r="B19" i="1" s="1"/>
  <c r="B21" i="1" l="1"/>
  <c r="B22" i="1" s="1"/>
  <c r="B26" i="1" s="1"/>
</calcChain>
</file>

<file path=xl/sharedStrings.xml><?xml version="1.0" encoding="utf-8"?>
<sst xmlns="http://schemas.openxmlformats.org/spreadsheetml/2006/main" count="53" uniqueCount="48">
  <si>
    <t>Item</t>
  </si>
  <si>
    <t>Light Power Output</t>
  </si>
  <si>
    <t>Total number of lights</t>
  </si>
  <si>
    <t>Fraction of light in illuminated area</t>
  </si>
  <si>
    <t>W</t>
  </si>
  <si>
    <t>#</t>
  </si>
  <si>
    <t>cm^2</t>
  </si>
  <si>
    <t>Power Density</t>
  </si>
  <si>
    <t>W/cm^2</t>
  </si>
  <si>
    <t>Power Incident on pixel</t>
  </si>
  <si>
    <t>Exposure Time</t>
  </si>
  <si>
    <t>s</t>
  </si>
  <si>
    <t>Energy on pixel during exposure</t>
  </si>
  <si>
    <t>Photons per Pixel at 630 nm</t>
  </si>
  <si>
    <t>R26 Sensor Specs</t>
  </si>
  <si>
    <t>Sensor Quantum Efficiency</t>
  </si>
  <si>
    <t>Pixel SNR (assuming not dark noise limited)</t>
  </si>
  <si>
    <t>Attenuation over total path in water</t>
  </si>
  <si>
    <t>Total path length in water</t>
  </si>
  <si>
    <t>m</t>
  </si>
  <si>
    <t>1/m</t>
  </si>
  <si>
    <t>Scattering coeff</t>
  </si>
  <si>
    <t>Notes</t>
  </si>
  <si>
    <t>one-way scatter vs two way aborption since the on the way to the target the scattered light still hits the target.</t>
  </si>
  <si>
    <t>This is the fraction of the output power that actually illuminates the imaged volume</t>
  </si>
  <si>
    <t>Assume that all lights combine equally to illuminate the imaged volume</t>
  </si>
  <si>
    <t>This is the cross-sectional area of the imaged volume that is illuminated</t>
  </si>
  <si>
    <t>Total power density of the lights</t>
  </si>
  <si>
    <t>Two-way path length in water</t>
  </si>
  <si>
    <t>at 630 nm in seawater</t>
  </si>
  <si>
    <t>Absorption coeff</t>
  </si>
  <si>
    <t>Illuminated area</t>
  </si>
  <si>
    <t>Fraction of power lost to attenuation in water</t>
  </si>
  <si>
    <t>Watts per solid angle in the backward hemisphere</t>
  </si>
  <si>
    <t>Power scattered back towards lens</t>
  </si>
  <si>
    <t>J</t>
  </si>
  <si>
    <t>From : https://www.pveducation.org/pvcdrom/properties-of-sunlight/energy-of-photon</t>
  </si>
  <si>
    <t>Longest exposure at 10 cm/s and 50 um pixel to avoid motion blur</t>
  </si>
  <si>
    <t>Lens efficiency</t>
  </si>
  <si>
    <t>Scattering Intensity ratio from MiePlot</t>
  </si>
  <si>
    <t>Focal length of lens</t>
  </si>
  <si>
    <t>mm</t>
  </si>
  <si>
    <t>Aperature of lens</t>
  </si>
  <si>
    <t>Effective area subtended by lens</t>
  </si>
  <si>
    <t>F/#</t>
  </si>
  <si>
    <t>Fraction of input intensity to backscatered intensity over  150-180 deg for a 100 um sphere of 1.4 refractive index in 1.34 water at 630 nm</t>
  </si>
  <si>
    <t>Power collected by lens</t>
  </si>
  <si>
    <t>This is the optical power output from a single light source in the array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</si>
</sst>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29</xdr:row>
      <xdr:rowOff>28575</xdr:rowOff>
    </xdr:from>
    <xdr:to>
      <xdr:col>4</xdr:col>
      <xdr:colOff>1827999</xdr:colOff>
      <xdr:row>53</xdr:row>
      <xdr:rowOff>66099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00575" y="4981575"/>
          <a:ext cx="6409524" cy="4609524"/>
        </a:xfrm>
        <a:prstGeom prst="rect">
          <a:avLst/>
        </a:prstGeom>
      </xdr:spPr>
    </xdr:pic>
    <xdr:clientData/>
  </xdr:twoCellAnchor>
  <xdr:twoCellAnchor editAs="oneCell">
    <xdr:from>
      <xdr:col>4</xdr:col>
      <xdr:colOff>1924051</xdr:colOff>
      <xdr:row>25</xdr:row>
      <xdr:rowOff>66675</xdr:rowOff>
    </xdr:from>
    <xdr:to>
      <xdr:col>5</xdr:col>
      <xdr:colOff>412501</xdr:colOff>
      <xdr:row>52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459DCCC-BD08-473A-AE7D-FC47A0D91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15101" y="4257675"/>
          <a:ext cx="9356475" cy="5248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workbookViewId="0">
      <selection activeCell="E3" sqref="E3"/>
    </sheetView>
  </sheetViews>
  <sheetFormatPr defaultRowHeight="15" x14ac:dyDescent="0.25"/>
  <cols>
    <col min="1" max="1" width="38.5703125" customWidth="1"/>
    <col min="2" max="2" width="12" bestFit="1" customWidth="1"/>
    <col min="5" max="5" width="163" customWidth="1"/>
  </cols>
  <sheetData>
    <row r="1" spans="1:5" x14ac:dyDescent="0.25">
      <c r="A1" s="2" t="s">
        <v>0</v>
      </c>
      <c r="B1" s="2"/>
      <c r="C1" s="2"/>
      <c r="D1" s="2"/>
      <c r="E1" s="2" t="s">
        <v>22</v>
      </c>
    </row>
    <row r="3" spans="1:5" x14ac:dyDescent="0.25">
      <c r="A3" t="s">
        <v>1</v>
      </c>
      <c r="B3">
        <v>10</v>
      </c>
      <c r="C3" s="1" t="s">
        <v>4</v>
      </c>
      <c r="E3" t="s">
        <v>47</v>
      </c>
    </row>
    <row r="4" spans="1:5" x14ac:dyDescent="0.25">
      <c r="A4" t="s">
        <v>2</v>
      </c>
      <c r="B4">
        <v>6</v>
      </c>
      <c r="C4" s="1" t="s">
        <v>5</v>
      </c>
      <c r="E4" t="s">
        <v>25</v>
      </c>
    </row>
    <row r="5" spans="1:5" x14ac:dyDescent="0.25">
      <c r="A5" t="s">
        <v>3</v>
      </c>
      <c r="B5">
        <v>0.5</v>
      </c>
      <c r="C5" s="1"/>
      <c r="E5" t="s">
        <v>24</v>
      </c>
    </row>
    <row r="6" spans="1:5" x14ac:dyDescent="0.25">
      <c r="A6" t="s">
        <v>31</v>
      </c>
      <c r="B6">
        <f>25*25</f>
        <v>625</v>
      </c>
      <c r="C6" s="1" t="s">
        <v>6</v>
      </c>
      <c r="E6" t="s">
        <v>26</v>
      </c>
    </row>
    <row r="7" spans="1:5" x14ac:dyDescent="0.25">
      <c r="A7" t="s">
        <v>7</v>
      </c>
      <c r="B7">
        <f>B3*B4*B5/B6</f>
        <v>4.8000000000000001E-2</v>
      </c>
      <c r="C7" s="1" t="s">
        <v>8</v>
      </c>
      <c r="E7" t="s">
        <v>27</v>
      </c>
    </row>
    <row r="8" spans="1:5" x14ac:dyDescent="0.25">
      <c r="A8" t="s">
        <v>18</v>
      </c>
      <c r="B8">
        <v>2</v>
      </c>
      <c r="C8" s="1" t="s">
        <v>19</v>
      </c>
      <c r="E8" t="s">
        <v>28</v>
      </c>
    </row>
    <row r="9" spans="1:5" x14ac:dyDescent="0.25">
      <c r="A9" t="s">
        <v>30</v>
      </c>
      <c r="B9">
        <v>0.3</v>
      </c>
      <c r="C9" s="1" t="s">
        <v>20</v>
      </c>
      <c r="E9" t="s">
        <v>29</v>
      </c>
    </row>
    <row r="10" spans="1:5" x14ac:dyDescent="0.25">
      <c r="A10" t="s">
        <v>21</v>
      </c>
      <c r="B10">
        <v>1</v>
      </c>
      <c r="C10" s="1" t="s">
        <v>20</v>
      </c>
      <c r="E10" t="s">
        <v>23</v>
      </c>
    </row>
    <row r="11" spans="1:5" x14ac:dyDescent="0.25">
      <c r="A11" t="s">
        <v>17</v>
      </c>
      <c r="B11">
        <f>EXP(-B8*B9 - B8/2*B10)</f>
        <v>0.20189651799465538</v>
      </c>
      <c r="C11" s="1"/>
      <c r="E11" t="s">
        <v>32</v>
      </c>
    </row>
    <row r="12" spans="1:5" x14ac:dyDescent="0.25">
      <c r="A12" t="s">
        <v>39</v>
      </c>
      <c r="B12">
        <f>10^-11</f>
        <v>9.9999999999999994E-12</v>
      </c>
      <c r="C12" s="1"/>
      <c r="E12" t="s">
        <v>45</v>
      </c>
    </row>
    <row r="13" spans="1:5" x14ac:dyDescent="0.25">
      <c r="A13" t="s">
        <v>34</v>
      </c>
      <c r="B13">
        <f>B7*B12*B11</f>
        <v>9.6910328637434578E-14</v>
      </c>
      <c r="C13" s="1" t="s">
        <v>8</v>
      </c>
      <c r="E13" t="s">
        <v>33</v>
      </c>
    </row>
    <row r="14" spans="1:5" x14ac:dyDescent="0.25">
      <c r="A14" t="s">
        <v>40</v>
      </c>
      <c r="B14">
        <v>50</v>
      </c>
      <c r="C14" s="1" t="s">
        <v>41</v>
      </c>
    </row>
    <row r="15" spans="1:5" x14ac:dyDescent="0.25">
      <c r="A15" t="s">
        <v>42</v>
      </c>
      <c r="B15">
        <v>2.8</v>
      </c>
      <c r="C15" s="1" t="s">
        <v>44</v>
      </c>
    </row>
    <row r="16" spans="1:5" x14ac:dyDescent="0.25">
      <c r="A16" t="s">
        <v>43</v>
      </c>
      <c r="B16">
        <f>PI()*(B14/B15/10/2)^2</f>
        <v>2.5044584292010468</v>
      </c>
      <c r="C16" s="1" t="s">
        <v>6</v>
      </c>
    </row>
    <row r="17" spans="1:5" x14ac:dyDescent="0.25">
      <c r="A17" t="s">
        <v>46</v>
      </c>
      <c r="B17">
        <f>B13*B16</f>
        <v>2.4270788943266663E-13</v>
      </c>
      <c r="C17" s="1" t="s">
        <v>4</v>
      </c>
    </row>
    <row r="18" spans="1:5" x14ac:dyDescent="0.25">
      <c r="A18" t="s">
        <v>38</v>
      </c>
      <c r="B18">
        <v>0.75</v>
      </c>
      <c r="C18" s="1"/>
    </row>
    <row r="19" spans="1:5" x14ac:dyDescent="0.25">
      <c r="A19" t="s">
        <v>9</v>
      </c>
      <c r="B19">
        <f>B17*B18</f>
        <v>1.8203091707449999E-13</v>
      </c>
      <c r="C19" s="1" t="s">
        <v>4</v>
      </c>
    </row>
    <row r="20" spans="1:5" x14ac:dyDescent="0.25">
      <c r="A20" t="s">
        <v>10</v>
      </c>
      <c r="B20">
        <v>5.0000000000000001E-4</v>
      </c>
      <c r="C20" s="1" t="s">
        <v>11</v>
      </c>
      <c r="E20" t="s">
        <v>37</v>
      </c>
    </row>
    <row r="21" spans="1:5" x14ac:dyDescent="0.25">
      <c r="A21" t="s">
        <v>12</v>
      </c>
      <c r="B21">
        <f>B20*B19</f>
        <v>9.1015458537249997E-17</v>
      </c>
      <c r="C21" s="1" t="s">
        <v>35</v>
      </c>
    </row>
    <row r="22" spans="1:5" x14ac:dyDescent="0.25">
      <c r="A22" t="s">
        <v>13</v>
      </c>
      <c r="B22">
        <f>B21/3.15E-19</f>
        <v>288.93796361031747</v>
      </c>
      <c r="C22" s="1"/>
      <c r="E22" t="s">
        <v>36</v>
      </c>
    </row>
    <row r="24" spans="1:5" x14ac:dyDescent="0.25">
      <c r="A24" t="s">
        <v>15</v>
      </c>
      <c r="B24">
        <v>0.5</v>
      </c>
      <c r="C24" s="1"/>
    </row>
    <row r="25" spans="1:5" x14ac:dyDescent="0.25">
      <c r="C25" s="1"/>
    </row>
    <row r="26" spans="1:5" x14ac:dyDescent="0.25">
      <c r="A26" t="s">
        <v>16</v>
      </c>
      <c r="B26">
        <f>SQRT(B24*B22)</f>
        <v>12.019525024108013</v>
      </c>
      <c r="C26" s="1"/>
    </row>
    <row r="27" spans="1:5" x14ac:dyDescent="0.25">
      <c r="C27" s="1"/>
    </row>
    <row r="29" spans="1:5" x14ac:dyDescent="0.25">
      <c r="A29" t="s">
        <v>14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Roberts</dc:creator>
  <cp:lastModifiedBy>Paul Roberts</cp:lastModifiedBy>
  <dcterms:created xsi:type="dcterms:W3CDTF">2019-04-04T22:58:58Z</dcterms:created>
  <dcterms:modified xsi:type="dcterms:W3CDTF">2021-06-18T00:44:59Z</dcterms:modified>
</cp:coreProperties>
</file>