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800139.EyeRIS\EyeRIS.Drawings\Project.ME.Dwgs\Assemblies\System_FEA-Thermal-Thermal 1\"/>
    </mc:Choice>
  </mc:AlternateContent>
  <bookViews>
    <workbookView xWindow="0" yWindow="0" windowWidth="23016" windowHeight="7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G5" i="1"/>
  <c r="H20" i="1" l="1"/>
  <c r="G20" i="1"/>
  <c r="F20" i="1"/>
  <c r="E20" i="1"/>
  <c r="G19" i="1"/>
  <c r="F19" i="1"/>
  <c r="E19" i="1"/>
  <c r="E8" i="1"/>
  <c r="E9" i="1"/>
  <c r="E10" i="1"/>
  <c r="E11" i="1"/>
  <c r="E12" i="1"/>
  <c r="E7" i="1"/>
  <c r="E6" i="1"/>
  <c r="E5" i="1"/>
  <c r="E13" i="1" l="1"/>
  <c r="D19" i="1" s="1"/>
  <c r="H19" i="1" s="1"/>
</calcChain>
</file>

<file path=xl/sharedStrings.xml><?xml version="1.0" encoding="utf-8"?>
<sst xmlns="http://schemas.openxmlformats.org/spreadsheetml/2006/main" count="23" uniqueCount="22">
  <si>
    <t>Item</t>
  </si>
  <si>
    <t>Raytrix R26</t>
  </si>
  <si>
    <t>Heat Generation (W)</t>
  </si>
  <si>
    <t>Quantity</t>
  </si>
  <si>
    <t>Wost Case Power (W)</t>
  </si>
  <si>
    <t>Worst Case Efficiency (%)</t>
  </si>
  <si>
    <t>PHT4</t>
  </si>
  <si>
    <t xml:space="preserve">Total </t>
  </si>
  <si>
    <t>Control Board</t>
  </si>
  <si>
    <t>Heat Generation in Housing</t>
  </si>
  <si>
    <t>Heat Transfer Out of Housing</t>
  </si>
  <si>
    <t>Material</t>
  </si>
  <si>
    <t>Internal Temperature</t>
  </si>
  <si>
    <t>Material Conducivity (W/mK)</t>
  </si>
  <si>
    <t>6AL-4V</t>
  </si>
  <si>
    <t>Environment Conductivity (W/mK)</t>
  </si>
  <si>
    <t>Endcap Surface Area (m^2)</t>
  </si>
  <si>
    <t>Endcap Thickness</t>
  </si>
  <si>
    <t>External Temperature</t>
  </si>
  <si>
    <t>Typical LED Power</t>
  </si>
  <si>
    <t>PHT4 Power supply: MBC-41</t>
  </si>
  <si>
    <t>Light Power Supply:  MBC-275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</si>
</sst>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Normal="100" workbookViewId="0">
      <selection activeCell="K5" sqref="K5"/>
    </sheetView>
  </sheetViews>
  <sheetFormatPr defaultRowHeight="14.4" x14ac:dyDescent="0.3"/>
  <cols>
    <col min="1" max="1" width="27" customWidth="1"/>
    <col min="2" max="3" width="27.44140625" customWidth="1"/>
    <col min="4" max="4" width="20.77734375" style="2" customWidth="1"/>
    <col min="5" max="5" width="26.21875" customWidth="1"/>
    <col min="6" max="6" width="19.77734375" customWidth="1"/>
    <col min="7" max="7" width="21.21875" customWidth="1"/>
    <col min="8" max="8" width="18.6640625" customWidth="1"/>
  </cols>
  <sheetData>
    <row r="1" spans="1:8" x14ac:dyDescent="0.3">
      <c r="A1" s="1" t="s">
        <v>9</v>
      </c>
    </row>
    <row r="3" spans="1:8" x14ac:dyDescent="0.3">
      <c r="A3" s="7" t="s">
        <v>0</v>
      </c>
      <c r="B3" s="7" t="s">
        <v>4</v>
      </c>
      <c r="C3" s="7" t="s">
        <v>5</v>
      </c>
      <c r="D3" s="8" t="s">
        <v>3</v>
      </c>
      <c r="E3" s="7" t="s">
        <v>2</v>
      </c>
      <c r="G3" s="7" t="s">
        <v>19</v>
      </c>
    </row>
    <row r="4" spans="1:8" x14ac:dyDescent="0.3">
      <c r="A4" s="9"/>
      <c r="B4" s="9"/>
      <c r="C4" s="9"/>
      <c r="D4" s="10"/>
      <c r="E4" s="9"/>
    </row>
    <row r="5" spans="1:8" x14ac:dyDescent="0.3">
      <c r="A5" s="10" t="s">
        <v>1</v>
      </c>
      <c r="B5" s="10">
        <v>13</v>
      </c>
      <c r="C5" s="10">
        <v>0</v>
      </c>
      <c r="D5" s="10">
        <v>1</v>
      </c>
      <c r="E5" s="10">
        <f>D5*B5*(100-C5)/100</f>
        <v>13</v>
      </c>
      <c r="G5">
        <f>60*0.35*2.15/0.35</f>
        <v>129</v>
      </c>
    </row>
    <row r="6" spans="1:8" x14ac:dyDescent="0.3">
      <c r="A6" s="10" t="s">
        <v>21</v>
      </c>
      <c r="B6" s="10">
        <v>275</v>
      </c>
      <c r="C6" s="10">
        <v>90</v>
      </c>
      <c r="D6" s="10">
        <v>1</v>
      </c>
      <c r="E6" s="10">
        <f>D6*B6*(100-C6)/100</f>
        <v>27.5</v>
      </c>
    </row>
    <row r="7" spans="1:8" x14ac:dyDescent="0.3">
      <c r="A7" s="10" t="s">
        <v>6</v>
      </c>
      <c r="B7" s="10">
        <v>7</v>
      </c>
      <c r="C7" s="10">
        <v>0</v>
      </c>
      <c r="D7" s="10">
        <v>1</v>
      </c>
      <c r="E7" s="10">
        <f>D7*B7*(100-C7)/100</f>
        <v>7</v>
      </c>
    </row>
    <row r="8" spans="1:8" x14ac:dyDescent="0.3">
      <c r="A8" s="10" t="s">
        <v>8</v>
      </c>
      <c r="B8" s="10">
        <v>1</v>
      </c>
      <c r="C8" s="10">
        <v>0</v>
      </c>
      <c r="D8" s="10">
        <v>1</v>
      </c>
      <c r="E8" s="10">
        <f t="shared" ref="E8:E12" si="0">D8*B8*(100-C8)/100</f>
        <v>1</v>
      </c>
    </row>
    <row r="9" spans="1:8" x14ac:dyDescent="0.3">
      <c r="A9" s="10" t="s">
        <v>20</v>
      </c>
      <c r="B9" s="10">
        <v>20</v>
      </c>
      <c r="C9" s="10">
        <v>90</v>
      </c>
      <c r="D9" s="10">
        <v>1</v>
      </c>
      <c r="E9" s="10">
        <f t="shared" si="0"/>
        <v>2</v>
      </c>
    </row>
    <row r="10" spans="1:8" x14ac:dyDescent="0.3">
      <c r="A10" s="10"/>
      <c r="B10" s="10"/>
      <c r="C10" s="10"/>
      <c r="D10" s="10"/>
      <c r="E10" s="10">
        <f t="shared" si="0"/>
        <v>0</v>
      </c>
    </row>
    <row r="11" spans="1:8" x14ac:dyDescent="0.3">
      <c r="A11" s="10"/>
      <c r="B11" s="10"/>
      <c r="C11" s="10"/>
      <c r="D11" s="10"/>
      <c r="E11" s="10">
        <f t="shared" si="0"/>
        <v>0</v>
      </c>
    </row>
    <row r="12" spans="1:8" x14ac:dyDescent="0.3">
      <c r="A12" s="10"/>
      <c r="B12" s="10"/>
      <c r="C12" s="10"/>
      <c r="D12" s="10"/>
      <c r="E12" s="10">
        <f t="shared" si="0"/>
        <v>0</v>
      </c>
    </row>
    <row r="13" spans="1:8" x14ac:dyDescent="0.3">
      <c r="A13" s="10"/>
      <c r="B13" s="10"/>
      <c r="C13" s="10"/>
      <c r="D13" s="10" t="s">
        <v>7</v>
      </c>
      <c r="E13" s="10">
        <f>SUM(E5:E10)</f>
        <v>50.5</v>
      </c>
    </row>
    <row r="14" spans="1:8" x14ac:dyDescent="0.3">
      <c r="B14" s="2"/>
      <c r="C14" s="2"/>
      <c r="E14" s="2"/>
    </row>
    <row r="15" spans="1:8" x14ac:dyDescent="0.3">
      <c r="A15" s="3" t="s">
        <v>10</v>
      </c>
      <c r="B15" s="2"/>
      <c r="C15" s="2"/>
      <c r="E15" s="2"/>
    </row>
    <row r="16" spans="1:8" x14ac:dyDescent="0.3">
      <c r="A16" s="6"/>
      <c r="B16" s="6"/>
      <c r="C16" s="6"/>
      <c r="D16" s="6"/>
      <c r="E16" s="6"/>
      <c r="F16" s="5"/>
      <c r="G16" s="5"/>
      <c r="H16" s="5"/>
    </row>
    <row r="17" spans="1:9" x14ac:dyDescent="0.3">
      <c r="A17" s="4" t="s">
        <v>11</v>
      </c>
      <c r="B17" s="4" t="s">
        <v>13</v>
      </c>
      <c r="C17" s="4" t="s">
        <v>15</v>
      </c>
      <c r="D17" s="4" t="s">
        <v>2</v>
      </c>
      <c r="E17" s="4" t="s">
        <v>16</v>
      </c>
      <c r="F17" s="4" t="s">
        <v>17</v>
      </c>
      <c r="G17" s="4" t="s">
        <v>18</v>
      </c>
      <c r="H17" s="4" t="s">
        <v>12</v>
      </c>
    </row>
    <row r="18" spans="1:9" x14ac:dyDescent="0.3">
      <c r="A18" s="6"/>
      <c r="B18" s="6"/>
      <c r="C18" s="6"/>
      <c r="D18" s="6"/>
      <c r="E18" s="6"/>
      <c r="F18" s="5"/>
      <c r="G18" s="5"/>
      <c r="H18" s="5"/>
    </row>
    <row r="19" spans="1:9" x14ac:dyDescent="0.3">
      <c r="A19" s="6" t="s">
        <v>14</v>
      </c>
      <c r="B19" s="6">
        <v>6.7</v>
      </c>
      <c r="C19" s="6">
        <v>0.59</v>
      </c>
      <c r="D19" s="6">
        <f>E13</f>
        <v>50.5</v>
      </c>
      <c r="E19" s="6">
        <f>PI()*POWER(5.88/2,2)/(100/2.54)/(100/2.54)</f>
        <v>1.7519107065308522E-2</v>
      </c>
      <c r="F19" s="6">
        <f>1.38*2.54/100</f>
        <v>3.5052E-2</v>
      </c>
      <c r="G19" s="6">
        <f>20</f>
        <v>20</v>
      </c>
      <c r="H19" s="6">
        <f>D19*F19/(B19*E19) + G19</f>
        <v>35.080558013765895</v>
      </c>
      <c r="I19" s="2"/>
    </row>
    <row r="20" spans="1:9" x14ac:dyDescent="0.3">
      <c r="A20" s="6">
        <v>6061</v>
      </c>
      <c r="B20" s="6">
        <v>167</v>
      </c>
      <c r="C20" s="6">
        <v>0.59</v>
      </c>
      <c r="D20" s="6">
        <f>E13</f>
        <v>50.5</v>
      </c>
      <c r="E20" s="6">
        <f>PI()*POWER(5.88/2,2)/(100/2.54)/(100/2.54)</f>
        <v>1.7519107065308522E-2</v>
      </c>
      <c r="F20" s="6">
        <f>1.38*2.54/100</f>
        <v>3.5052E-2</v>
      </c>
      <c r="G20" s="6">
        <f>20</f>
        <v>20</v>
      </c>
      <c r="H20" s="6">
        <f>D20*F20/(B20*E20) + G20</f>
        <v>20.605028375402583</v>
      </c>
    </row>
    <row r="21" spans="1:9" x14ac:dyDescent="0.3">
      <c r="A21" s="6"/>
      <c r="B21" s="6"/>
      <c r="C21" s="6"/>
      <c r="D21" s="6"/>
      <c r="E21" s="6"/>
      <c r="F21" s="5"/>
      <c r="G21" s="5"/>
      <c r="H21" s="5"/>
    </row>
    <row r="22" spans="1:9" x14ac:dyDescent="0.3">
      <c r="A22" s="6"/>
      <c r="B22" s="6"/>
      <c r="C22" s="6"/>
      <c r="D22" s="6"/>
      <c r="E22" s="6"/>
      <c r="F22" s="5"/>
      <c r="G22" s="5"/>
      <c r="H22" s="5"/>
    </row>
    <row r="23" spans="1:9" x14ac:dyDescent="0.3">
      <c r="A23" s="6"/>
      <c r="B23" s="6"/>
      <c r="C23" s="6"/>
      <c r="D23" s="6"/>
      <c r="E23" s="6"/>
      <c r="F23" s="5"/>
      <c r="G23" s="5"/>
      <c r="H23" s="5"/>
    </row>
    <row r="24" spans="1:9" x14ac:dyDescent="0.3">
      <c r="A24" s="6"/>
      <c r="B24" s="6"/>
      <c r="C24" s="6"/>
      <c r="D24" s="6"/>
      <c r="E24" s="6"/>
      <c r="F24" s="5"/>
      <c r="G24" s="5"/>
      <c r="H24" s="5"/>
    </row>
    <row r="25" spans="1:9" x14ac:dyDescent="0.3">
      <c r="A25" s="6"/>
      <c r="B25" s="6"/>
      <c r="C25" s="6"/>
      <c r="D25" s="6"/>
      <c r="E25" s="6"/>
      <c r="F25" s="5"/>
      <c r="G25" s="5"/>
      <c r="H25" s="5"/>
    </row>
  </sheetData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meteor</cp:lastModifiedBy>
  <cp:lastPrinted>2019-04-10T17:26:52Z</cp:lastPrinted>
  <dcterms:created xsi:type="dcterms:W3CDTF">2019-04-04T20:36:45Z</dcterms:created>
  <dcterms:modified xsi:type="dcterms:W3CDTF">2019-04-10T17:29:34Z</dcterms:modified>
</cp:coreProperties>
</file>