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240" yWindow="100" windowWidth="26180" windowHeight="22100" activeTab="2"/>
  </bookViews>
  <sheets>
    <sheet name="Materials" sheetId="1" r:id="rId1"/>
    <sheet name="Labor" sheetId="2" r:id="rId2"/>
    <sheet name="SubmittedBudget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" i="3" l="1"/>
  <c r="F3" i="3"/>
  <c r="E47" i="3"/>
  <c r="F47" i="3"/>
  <c r="E48" i="3"/>
  <c r="F48" i="3"/>
  <c r="E49" i="3"/>
  <c r="F49" i="3"/>
  <c r="E50" i="3"/>
  <c r="F50" i="3"/>
  <c r="E51" i="3"/>
  <c r="F51" i="3"/>
  <c r="E52" i="3"/>
  <c r="F52" i="3"/>
  <c r="E53" i="3"/>
  <c r="F53" i="3"/>
  <c r="E54" i="3"/>
  <c r="F54" i="3"/>
  <c r="E55" i="3"/>
  <c r="F55" i="3"/>
  <c r="E56" i="3"/>
  <c r="F56" i="3"/>
  <c r="E57" i="3"/>
  <c r="F57" i="3"/>
  <c r="E58" i="3"/>
  <c r="F58" i="3"/>
  <c r="E59" i="3"/>
  <c r="F59" i="3"/>
  <c r="E60" i="3"/>
  <c r="F60" i="3"/>
  <c r="G47" i="3"/>
  <c r="E45" i="3"/>
  <c r="F45" i="3"/>
  <c r="E46" i="3"/>
  <c r="F46" i="3"/>
  <c r="G45" i="3"/>
  <c r="E38" i="3"/>
  <c r="F38" i="3"/>
  <c r="E39" i="3"/>
  <c r="F39" i="3"/>
  <c r="E40" i="3"/>
  <c r="F40" i="3"/>
  <c r="E41" i="3"/>
  <c r="F41" i="3"/>
  <c r="E42" i="3"/>
  <c r="F42" i="3"/>
  <c r="E43" i="3"/>
  <c r="F43" i="3"/>
  <c r="E44" i="3"/>
  <c r="F44" i="3"/>
  <c r="G38" i="3"/>
  <c r="E35" i="3"/>
  <c r="F35" i="3"/>
  <c r="E36" i="3"/>
  <c r="F36" i="3"/>
  <c r="E37" i="3"/>
  <c r="F37" i="3"/>
  <c r="G35" i="3"/>
  <c r="E29" i="3"/>
  <c r="F29" i="3"/>
  <c r="E30" i="3"/>
  <c r="F30" i="3"/>
  <c r="E31" i="3"/>
  <c r="F31" i="3"/>
  <c r="E32" i="3"/>
  <c r="F32" i="3"/>
  <c r="E33" i="3"/>
  <c r="F33" i="3"/>
  <c r="E34" i="3"/>
  <c r="F34" i="3"/>
  <c r="G29" i="3"/>
  <c r="E26" i="3"/>
  <c r="F26" i="3"/>
  <c r="E27" i="3"/>
  <c r="F27" i="3"/>
  <c r="E28" i="3"/>
  <c r="F28" i="3"/>
  <c r="G26" i="3"/>
  <c r="E9" i="3"/>
  <c r="F9" i="3"/>
  <c r="E10" i="3"/>
  <c r="F10" i="3"/>
  <c r="E11" i="3"/>
  <c r="F11" i="3"/>
  <c r="E12" i="3"/>
  <c r="F12" i="3"/>
  <c r="E13" i="3"/>
  <c r="F13" i="3"/>
  <c r="E14" i="3"/>
  <c r="F14" i="3"/>
  <c r="E15" i="3"/>
  <c r="F15" i="3"/>
  <c r="E16" i="3"/>
  <c r="F16" i="3"/>
  <c r="E17" i="3"/>
  <c r="F17" i="3"/>
  <c r="E18" i="3"/>
  <c r="F18" i="3"/>
  <c r="E19" i="3"/>
  <c r="F19" i="3"/>
  <c r="E20" i="3"/>
  <c r="F20" i="3"/>
  <c r="E21" i="3"/>
  <c r="F21" i="3"/>
  <c r="E22" i="3"/>
  <c r="F22" i="3"/>
  <c r="E23" i="3"/>
  <c r="F23" i="3"/>
  <c r="E24" i="3"/>
  <c r="F24" i="3"/>
  <c r="E25" i="3"/>
  <c r="F25" i="3"/>
  <c r="G9" i="3"/>
  <c r="E4" i="3"/>
  <c r="F4" i="3"/>
  <c r="E2" i="3"/>
  <c r="F2" i="3"/>
  <c r="E8" i="3"/>
  <c r="F8" i="3"/>
  <c r="E5" i="3"/>
  <c r="F5" i="3"/>
  <c r="E7" i="3"/>
  <c r="F7" i="3"/>
  <c r="E6" i="3"/>
  <c r="F6" i="3"/>
  <c r="D56" i="1"/>
  <c r="E56" i="1"/>
  <c r="D55" i="1"/>
  <c r="E55" i="1"/>
  <c r="D54" i="1"/>
  <c r="E54" i="1"/>
  <c r="D53" i="1"/>
  <c r="E53" i="1"/>
  <c r="D60" i="1"/>
  <c r="E60" i="1"/>
  <c r="D59" i="1"/>
  <c r="E59" i="1"/>
  <c r="D58" i="1"/>
  <c r="E58" i="1"/>
  <c r="D57" i="1"/>
  <c r="E57" i="1"/>
  <c r="F61" i="3"/>
  <c r="G2" i="3"/>
  <c r="G61" i="3"/>
  <c r="D52" i="1"/>
  <c r="E52" i="1"/>
  <c r="D51" i="1"/>
  <c r="E51" i="1"/>
  <c r="D50" i="1"/>
  <c r="E50" i="1"/>
  <c r="D49" i="1"/>
  <c r="E49" i="1"/>
  <c r="D48" i="1"/>
  <c r="E48" i="1"/>
  <c r="D47" i="1"/>
  <c r="E47" i="1"/>
  <c r="D46" i="1"/>
  <c r="E46" i="1"/>
  <c r="D45" i="1"/>
  <c r="E45" i="1"/>
  <c r="D44" i="1"/>
  <c r="E44" i="1"/>
  <c r="D43" i="1"/>
  <c r="E43" i="1"/>
  <c r="D42" i="1"/>
  <c r="E42" i="1"/>
  <c r="D41" i="1"/>
  <c r="E41" i="1"/>
  <c r="D40" i="1"/>
  <c r="E40" i="1"/>
  <c r="D39" i="1"/>
  <c r="E39" i="1"/>
  <c r="D38" i="1"/>
  <c r="E38" i="1"/>
  <c r="D37" i="1"/>
  <c r="E37" i="1"/>
  <c r="D36" i="1"/>
  <c r="E36" i="1"/>
  <c r="D35" i="1"/>
  <c r="E35" i="1"/>
  <c r="D34" i="1"/>
  <c r="E34" i="1"/>
  <c r="D33" i="1"/>
  <c r="E33" i="1"/>
  <c r="D32" i="1"/>
  <c r="E32" i="1"/>
  <c r="D31" i="1"/>
  <c r="E31" i="1"/>
  <c r="D30" i="1"/>
  <c r="E30" i="1"/>
  <c r="D29" i="1"/>
  <c r="E29" i="1"/>
  <c r="D28" i="1"/>
  <c r="E28" i="1"/>
  <c r="D27" i="1"/>
  <c r="E27" i="1"/>
  <c r="D26" i="1"/>
  <c r="E26" i="1"/>
  <c r="D25" i="1"/>
  <c r="E25" i="1"/>
  <c r="D24" i="1"/>
  <c r="E24" i="1"/>
  <c r="D23" i="1"/>
  <c r="E23" i="1"/>
  <c r="D22" i="1"/>
  <c r="E22" i="1"/>
  <c r="D21" i="1"/>
  <c r="E21" i="1"/>
  <c r="D20" i="1"/>
  <c r="E20" i="1"/>
  <c r="D19" i="1"/>
  <c r="E19" i="1"/>
  <c r="D18" i="1"/>
  <c r="E18" i="1"/>
  <c r="D17" i="1"/>
  <c r="E17" i="1"/>
  <c r="D16" i="1"/>
  <c r="E16" i="1"/>
  <c r="D15" i="1"/>
  <c r="E15" i="1"/>
  <c r="D14" i="1"/>
  <c r="E14" i="1"/>
  <c r="D13" i="1"/>
  <c r="E13" i="1"/>
  <c r="D12" i="1"/>
  <c r="E12" i="1"/>
  <c r="D11" i="1"/>
  <c r="E11" i="1"/>
  <c r="D10" i="1"/>
  <c r="E10" i="1"/>
  <c r="D9" i="1"/>
  <c r="E9" i="1"/>
  <c r="D8" i="1"/>
  <c r="E8" i="1"/>
  <c r="D7" i="1"/>
  <c r="E7" i="1"/>
  <c r="D6" i="1"/>
  <c r="E6" i="1"/>
  <c r="D5" i="1"/>
  <c r="E5" i="1"/>
  <c r="D4" i="1"/>
  <c r="E4" i="1"/>
  <c r="D3" i="1"/>
  <c r="E3" i="1"/>
  <c r="D2" i="1"/>
  <c r="E2" i="1"/>
  <c r="E61" i="1"/>
</calcChain>
</file>

<file path=xl/sharedStrings.xml><?xml version="1.0" encoding="utf-8"?>
<sst xmlns="http://schemas.openxmlformats.org/spreadsheetml/2006/main" count="148" uniqueCount="99">
  <si>
    <t>Component</t>
  </si>
  <si>
    <t>Quantity</t>
  </si>
  <si>
    <t>Unit Cost</t>
  </si>
  <si>
    <t>total cost</t>
  </si>
  <si>
    <t>Notes</t>
  </si>
  <si>
    <t>EZ Servos (EZSV23)</t>
  </si>
  <si>
    <t>TS-5620</t>
  </si>
  <si>
    <t>Xtreme ISO</t>
  </si>
  <si>
    <t>PRV1059 -04</t>
  </si>
  <si>
    <t>Video server</t>
  </si>
  <si>
    <t>TS-7200-32-8F-ST-104-HD-TMP-ADC</t>
  </si>
  <si>
    <t>MBARI "wakey" board</t>
  </si>
  <si>
    <t>relay boards</t>
  </si>
  <si>
    <t>DC-DC converters</t>
  </si>
  <si>
    <t>Terminal blocks</t>
  </si>
  <si>
    <t>Misc Electronics</t>
  </si>
  <si>
    <t>Blade Fuses</t>
  </si>
  <si>
    <t>Seacon Ti connector pair</t>
  </si>
  <si>
    <t>Seacon Ti whip connector</t>
  </si>
  <si>
    <t>Seacon Ti shorting plug</t>
  </si>
  <si>
    <t>Subconn mating pairs</t>
  </si>
  <si>
    <t>Subconn whips</t>
  </si>
  <si>
    <t xml:space="preserve">Prop motors </t>
  </si>
  <si>
    <t>Rack motors</t>
  </si>
  <si>
    <t>Stir motors</t>
  </si>
  <si>
    <t>MF stand alone modem</t>
  </si>
  <si>
    <t>WHOI micromodem</t>
  </si>
  <si>
    <t>Iridium Beacon</t>
  </si>
  <si>
    <t>RF beacon</t>
  </si>
  <si>
    <t>Strobe beacon</t>
  </si>
  <si>
    <t>prosilica color camera</t>
  </si>
  <si>
    <t>prosilica b&amp;w camera</t>
  </si>
  <si>
    <t>prosilica camera cables</t>
  </si>
  <si>
    <t>Nova chamber cameras</t>
  </si>
  <si>
    <t>Transit strobe</t>
  </si>
  <si>
    <t>LED lights</t>
  </si>
  <si>
    <t>Optodes</t>
  </si>
  <si>
    <t>Float blocks</t>
  </si>
  <si>
    <t>Football floats</t>
  </si>
  <si>
    <t>Ti Spheres (Wah Chang)</t>
  </si>
  <si>
    <t>sum</t>
  </si>
  <si>
    <t>Machine shop</t>
  </si>
  <si>
    <t>qnty</t>
  </si>
  <si>
    <t>hours per</t>
  </si>
  <si>
    <t>total hours</t>
  </si>
  <si>
    <t>Ti spheres</t>
  </si>
  <si>
    <t>prosilica camera housings</t>
  </si>
  <si>
    <t>Current Meter (2DACM)</t>
  </si>
  <si>
    <t>PU jacketed cables</t>
  </si>
  <si>
    <t>Rover Deck cable</t>
  </si>
  <si>
    <t>Seabird pumps</t>
  </si>
  <si>
    <t>not sure</t>
  </si>
  <si>
    <t>Fiberglass square tube and I-beam</t>
  </si>
  <si>
    <t>UHMW sheets</t>
  </si>
  <si>
    <t>Rover treads</t>
  </si>
  <si>
    <t>Oil-filled compensators</t>
  </si>
  <si>
    <t>Ti Hardware for vehicle</t>
  </si>
  <si>
    <t>Camera lenses</t>
  </si>
  <si>
    <t>Inflation, 
tax and 
shipping</t>
  </si>
  <si>
    <t>Sphere internal chasses</t>
  </si>
  <si>
    <t>Respirometer chambers</t>
  </si>
  <si>
    <t>Delrin motor housings</t>
  </si>
  <si>
    <t>Data storage, compact flash</t>
  </si>
  <si>
    <t>Titanium tubes and plates</t>
  </si>
  <si>
    <t>Titanium bar stock</t>
  </si>
  <si>
    <t>Delrin rod</t>
  </si>
  <si>
    <t>other mechanical</t>
  </si>
  <si>
    <t>other electrical</t>
  </si>
  <si>
    <t>Valve materials</t>
  </si>
  <si>
    <t>drop weight bars</t>
  </si>
  <si>
    <t>Stirrer materials</t>
  </si>
  <si>
    <t>Camera mounts and comp materials</t>
  </si>
  <si>
    <t>Category</t>
  </si>
  <si>
    <t>Components over $5k</t>
  </si>
  <si>
    <t>Motors</t>
  </si>
  <si>
    <t>Cameras and Lights</t>
  </si>
  <si>
    <t xml:space="preserve"> </t>
  </si>
  <si>
    <t>Beacons</t>
  </si>
  <si>
    <t>Cables and Connectors</t>
  </si>
  <si>
    <t>Floatation</t>
  </si>
  <si>
    <t>Electronics and CPU</t>
  </si>
  <si>
    <t>Materials for vehicle 
frame and housings</t>
  </si>
  <si>
    <t>Subtotal by category</t>
  </si>
  <si>
    <t>Ti Spheres</t>
  </si>
  <si>
    <t xml:space="preserve">Current Meter </t>
  </si>
  <si>
    <t>LF modem</t>
  </si>
  <si>
    <t>chamber cameras</t>
  </si>
  <si>
    <t>machine vision b&amp;w camera</t>
  </si>
  <si>
    <t xml:space="preserve"> camera cables</t>
  </si>
  <si>
    <t xml:space="preserve"> camera housings</t>
  </si>
  <si>
    <t>Metal shell Ti connector pair</t>
  </si>
  <si>
    <t>Metal shell Ti shorting plug</t>
  </si>
  <si>
    <t>Metal shell Ti whip connector</t>
  </si>
  <si>
    <t>Rubber molded mating pairs</t>
  </si>
  <si>
    <t>Rubber molded instrument whips</t>
  </si>
  <si>
    <t>serial expansion board</t>
  </si>
  <si>
    <t>real time clock</t>
  </si>
  <si>
    <t>CPU</t>
  </si>
  <si>
    <t>ethernet expansion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</si>
</sst>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164" fontId="0" fillId="0" borderId="0" xfId="1" applyFont="1"/>
    <xf numFmtId="0" fontId="0" fillId="0" borderId="1" xfId="0" applyBorder="1"/>
    <xf numFmtId="164" fontId="0" fillId="0" borderId="1" xfId="1" applyFont="1" applyBorder="1"/>
    <xf numFmtId="164" fontId="3" fillId="0" borderId="1" xfId="1" applyFont="1" applyBorder="1"/>
    <xf numFmtId="0" fontId="0" fillId="0" borderId="3" xfId="0" applyBorder="1"/>
    <xf numFmtId="164" fontId="0" fillId="0" borderId="3" xfId="1" applyFont="1" applyBorder="1"/>
    <xf numFmtId="0" fontId="2" fillId="0" borderId="2" xfId="0" applyFont="1" applyBorder="1"/>
    <xf numFmtId="164" fontId="2" fillId="0" borderId="2" xfId="1" applyFont="1" applyBorder="1"/>
    <xf numFmtId="0" fontId="2" fillId="0" borderId="3" xfId="0" applyFont="1" applyBorder="1"/>
    <xf numFmtId="164" fontId="2" fillId="0" borderId="3" xfId="1" applyFont="1" applyBorder="1"/>
    <xf numFmtId="0" fontId="0" fillId="0" borderId="4" xfId="0" applyBorder="1"/>
    <xf numFmtId="164" fontId="0" fillId="0" borderId="4" xfId="1" applyFont="1" applyBorder="1"/>
    <xf numFmtId="164" fontId="2" fillId="0" borderId="2" xfId="1" applyFont="1" applyBorder="1" applyAlignment="1">
      <alignment wrapText="1"/>
    </xf>
    <xf numFmtId="0" fontId="0" fillId="2" borderId="1" xfId="0" applyFill="1" applyBorder="1"/>
    <xf numFmtId="164" fontId="0" fillId="2" borderId="1" xfId="1" applyFont="1" applyFill="1" applyBorder="1"/>
    <xf numFmtId="164" fontId="0" fillId="2" borderId="3" xfId="1" applyFont="1" applyFill="1" applyBorder="1"/>
    <xf numFmtId="0" fontId="0" fillId="2" borderId="3" xfId="0" applyFill="1" applyBorder="1"/>
    <xf numFmtId="0" fontId="2" fillId="0" borderId="1" xfId="0" applyFont="1" applyBorder="1"/>
    <xf numFmtId="0" fontId="2" fillId="0" borderId="0" xfId="0" applyFont="1"/>
    <xf numFmtId="0" fontId="0" fillId="0" borderId="2" xfId="0" applyBorder="1"/>
    <xf numFmtId="164" fontId="0" fillId="0" borderId="2" xfId="1" applyFont="1" applyBorder="1"/>
    <xf numFmtId="164" fontId="0" fillId="0" borderId="6" xfId="1" applyFont="1" applyBorder="1"/>
    <xf numFmtId="0" fontId="0" fillId="2" borderId="2" xfId="0" applyFill="1" applyBorder="1"/>
    <xf numFmtId="164" fontId="0" fillId="2" borderId="2" xfId="1" applyFont="1" applyFill="1" applyBorder="1"/>
    <xf numFmtId="164" fontId="0" fillId="2" borderId="6" xfId="1" applyFont="1" applyFill="1" applyBorder="1"/>
    <xf numFmtId="0" fontId="0" fillId="0" borderId="8" xfId="0" applyBorder="1"/>
    <xf numFmtId="164" fontId="0" fillId="0" borderId="8" xfId="1" applyFont="1" applyBorder="1"/>
    <xf numFmtId="164" fontId="3" fillId="0" borderId="2" xfId="1" applyFont="1" applyBorder="1"/>
    <xf numFmtId="0" fontId="0" fillId="0" borderId="6" xfId="0" applyBorder="1"/>
    <xf numFmtId="165" fontId="0" fillId="2" borderId="3" xfId="1" applyNumberFormat="1" applyFont="1" applyFill="1" applyBorder="1"/>
    <xf numFmtId="165" fontId="0" fillId="2" borderId="6" xfId="1" applyNumberFormat="1" applyFont="1" applyFill="1" applyBorder="1"/>
    <xf numFmtId="165" fontId="0" fillId="0" borderId="3" xfId="1" applyNumberFormat="1" applyFont="1" applyBorder="1"/>
    <xf numFmtId="165" fontId="0" fillId="0" borderId="6" xfId="1" applyNumberFormat="1" applyFont="1" applyBorder="1"/>
    <xf numFmtId="165" fontId="0" fillId="0" borderId="1" xfId="1" applyNumberFormat="1" applyFont="1" applyBorder="1"/>
    <xf numFmtId="165" fontId="0" fillId="0" borderId="8" xfId="1" applyNumberFormat="1" applyFont="1" applyBorder="1"/>
    <xf numFmtId="165" fontId="0" fillId="0" borderId="2" xfId="1" applyNumberFormat="1" applyFont="1" applyBorder="1"/>
    <xf numFmtId="0" fontId="2" fillId="2" borderId="3" xfId="0" applyFont="1" applyFill="1" applyBorder="1"/>
    <xf numFmtId="164" fontId="2" fillId="2" borderId="3" xfId="1" applyFont="1" applyFill="1" applyBorder="1"/>
    <xf numFmtId="165" fontId="2" fillId="2" borderId="3" xfId="1" applyNumberFormat="1" applyFont="1" applyFill="1" applyBorder="1"/>
    <xf numFmtId="165" fontId="0" fillId="2" borderId="3" xfId="0" applyNumberFormat="1" applyFill="1" applyBorder="1"/>
    <xf numFmtId="165" fontId="0" fillId="0" borderId="7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32" workbookViewId="0">
      <selection sqref="A1:E61"/>
    </sheetView>
  </sheetViews>
  <sheetFormatPr baseColWidth="10" defaultColWidth="8.83203125" defaultRowHeight="14" x14ac:dyDescent="0"/>
  <cols>
    <col min="1" max="1" width="32.5" bestFit="1" customWidth="1"/>
    <col min="2" max="2" width="8.6640625" bestFit="1" customWidth="1"/>
    <col min="3" max="3" width="11.5" style="1" bestFit="1" customWidth="1"/>
    <col min="4" max="4" width="11.5" style="1" customWidth="1"/>
    <col min="5" max="5" width="12.5" style="1" bestFit="1" customWidth="1"/>
    <col min="6" max="6" width="13.5" bestFit="1" customWidth="1"/>
  </cols>
  <sheetData>
    <row r="1" spans="1:6" ht="43" thickBot="1">
      <c r="A1" s="7" t="s">
        <v>0</v>
      </c>
      <c r="B1" s="7" t="s">
        <v>1</v>
      </c>
      <c r="C1" s="8" t="s">
        <v>2</v>
      </c>
      <c r="D1" s="13" t="s">
        <v>58</v>
      </c>
      <c r="E1" s="8" t="s">
        <v>3</v>
      </c>
      <c r="F1" s="7" t="s">
        <v>4</v>
      </c>
    </row>
    <row r="2" spans="1:6" ht="15" thickTop="1">
      <c r="A2" s="5" t="s">
        <v>5</v>
      </c>
      <c r="B2" s="5">
        <v>4</v>
      </c>
      <c r="C2" s="6">
        <v>325</v>
      </c>
      <c r="D2" s="6">
        <f>C2*1.15</f>
        <v>373.74999999999994</v>
      </c>
      <c r="E2" s="6">
        <f>B2*D2</f>
        <v>1494.9999999999998</v>
      </c>
      <c r="F2" s="5"/>
    </row>
    <row r="3" spans="1:6">
      <c r="A3" s="2" t="s">
        <v>6</v>
      </c>
      <c r="B3" s="2">
        <v>2</v>
      </c>
      <c r="C3" s="3">
        <v>14</v>
      </c>
      <c r="D3" s="6">
        <f t="shared" ref="D3:D60" si="0">C3*1.15</f>
        <v>16.099999999999998</v>
      </c>
      <c r="E3" s="6">
        <f t="shared" ref="E3:E60" si="1">B3*D3</f>
        <v>32.199999999999996</v>
      </c>
      <c r="F3" s="2"/>
    </row>
    <row r="4" spans="1:6">
      <c r="A4" s="2" t="s">
        <v>7</v>
      </c>
      <c r="B4" s="2">
        <v>1</v>
      </c>
      <c r="C4" s="3">
        <v>900</v>
      </c>
      <c r="D4" s="6">
        <f t="shared" si="0"/>
        <v>1035</v>
      </c>
      <c r="E4" s="6">
        <f t="shared" si="1"/>
        <v>1035</v>
      </c>
      <c r="F4" s="2"/>
    </row>
    <row r="5" spans="1:6">
      <c r="A5" s="2" t="s">
        <v>8</v>
      </c>
      <c r="B5" s="2">
        <v>1</v>
      </c>
      <c r="C5" s="3">
        <v>300</v>
      </c>
      <c r="D5" s="6">
        <f t="shared" si="0"/>
        <v>345</v>
      </c>
      <c r="E5" s="6">
        <f t="shared" si="1"/>
        <v>345</v>
      </c>
      <c r="F5" s="2"/>
    </row>
    <row r="6" spans="1:6">
      <c r="A6" s="2" t="s">
        <v>9</v>
      </c>
      <c r="B6" s="2">
        <v>1</v>
      </c>
      <c r="C6" s="3">
        <v>700</v>
      </c>
      <c r="D6" s="6">
        <f t="shared" si="0"/>
        <v>804.99999999999989</v>
      </c>
      <c r="E6" s="6">
        <f t="shared" si="1"/>
        <v>804.99999999999989</v>
      </c>
      <c r="F6" s="2"/>
    </row>
    <row r="7" spans="1:6">
      <c r="A7" s="2" t="s">
        <v>10</v>
      </c>
      <c r="B7" s="2">
        <v>1</v>
      </c>
      <c r="C7" s="3">
        <v>225</v>
      </c>
      <c r="D7" s="6">
        <f t="shared" si="0"/>
        <v>258.75</v>
      </c>
      <c r="E7" s="6">
        <f t="shared" si="1"/>
        <v>258.75</v>
      </c>
      <c r="F7" s="2"/>
    </row>
    <row r="8" spans="1:6">
      <c r="A8" s="2" t="s">
        <v>11</v>
      </c>
      <c r="B8" s="2">
        <v>1</v>
      </c>
      <c r="C8" s="3">
        <v>150</v>
      </c>
      <c r="D8" s="6">
        <f t="shared" si="0"/>
        <v>172.5</v>
      </c>
      <c r="E8" s="6">
        <f t="shared" si="1"/>
        <v>172.5</v>
      </c>
      <c r="F8" s="2"/>
    </row>
    <row r="9" spans="1:6">
      <c r="A9" s="2" t="s">
        <v>12</v>
      </c>
      <c r="B9" s="2">
        <v>2</v>
      </c>
      <c r="C9" s="3">
        <v>120</v>
      </c>
      <c r="D9" s="6">
        <f t="shared" si="0"/>
        <v>138</v>
      </c>
      <c r="E9" s="6">
        <f t="shared" si="1"/>
        <v>276</v>
      </c>
      <c r="F9" s="2"/>
    </row>
    <row r="10" spans="1:6">
      <c r="A10" s="2" t="s">
        <v>13</v>
      </c>
      <c r="B10" s="2">
        <v>2</v>
      </c>
      <c r="C10" s="3">
        <v>60</v>
      </c>
      <c r="D10" s="6">
        <f t="shared" si="0"/>
        <v>69</v>
      </c>
      <c r="E10" s="6">
        <f t="shared" si="1"/>
        <v>138</v>
      </c>
      <c r="F10" s="2"/>
    </row>
    <row r="11" spans="1:6">
      <c r="A11" s="2" t="s">
        <v>14</v>
      </c>
      <c r="B11" s="2">
        <v>30</v>
      </c>
      <c r="C11" s="3">
        <v>2</v>
      </c>
      <c r="D11" s="6">
        <f t="shared" si="0"/>
        <v>2.2999999999999998</v>
      </c>
      <c r="E11" s="6">
        <f t="shared" si="1"/>
        <v>69</v>
      </c>
      <c r="F11" s="2"/>
    </row>
    <row r="12" spans="1:6">
      <c r="A12" s="2" t="s">
        <v>15</v>
      </c>
      <c r="B12" s="2">
        <v>1</v>
      </c>
      <c r="C12" s="3">
        <v>1000</v>
      </c>
      <c r="D12" s="6">
        <f t="shared" si="0"/>
        <v>1150</v>
      </c>
      <c r="E12" s="6">
        <f t="shared" si="1"/>
        <v>1150</v>
      </c>
      <c r="F12" s="2"/>
    </row>
    <row r="13" spans="1:6">
      <c r="A13" s="2" t="s">
        <v>16</v>
      </c>
      <c r="B13" s="2">
        <v>20</v>
      </c>
      <c r="C13" s="3">
        <v>0.75</v>
      </c>
      <c r="D13" s="6">
        <f t="shared" si="0"/>
        <v>0.86249999999999993</v>
      </c>
      <c r="E13" s="6">
        <f t="shared" si="1"/>
        <v>17.25</v>
      </c>
      <c r="F13" s="2"/>
    </row>
    <row r="14" spans="1:6">
      <c r="A14" s="2" t="s">
        <v>17</v>
      </c>
      <c r="B14" s="2">
        <v>24</v>
      </c>
      <c r="C14" s="3">
        <v>3200</v>
      </c>
      <c r="D14" s="6">
        <f t="shared" si="0"/>
        <v>3679.9999999999995</v>
      </c>
      <c r="E14" s="6">
        <f t="shared" si="1"/>
        <v>88319.999999999985</v>
      </c>
      <c r="F14" s="2"/>
    </row>
    <row r="15" spans="1:6">
      <c r="A15" s="2" t="s">
        <v>18</v>
      </c>
      <c r="B15" s="2">
        <v>10</v>
      </c>
      <c r="C15" s="3">
        <v>1500</v>
      </c>
      <c r="D15" s="6">
        <f t="shared" si="0"/>
        <v>1724.9999999999998</v>
      </c>
      <c r="E15" s="6">
        <f t="shared" si="1"/>
        <v>17249.999999999996</v>
      </c>
      <c r="F15" s="2"/>
    </row>
    <row r="16" spans="1:6">
      <c r="A16" s="2" t="s">
        <v>19</v>
      </c>
      <c r="B16" s="2">
        <v>2</v>
      </c>
      <c r="C16" s="3">
        <v>1500</v>
      </c>
      <c r="D16" s="6">
        <f t="shared" si="0"/>
        <v>1724.9999999999998</v>
      </c>
      <c r="E16" s="6">
        <f t="shared" si="1"/>
        <v>3449.9999999999995</v>
      </c>
      <c r="F16" s="2"/>
    </row>
    <row r="17" spans="1:6">
      <c r="A17" s="2" t="s">
        <v>20</v>
      </c>
      <c r="B17" s="2">
        <v>25</v>
      </c>
      <c r="C17" s="3">
        <v>200</v>
      </c>
      <c r="D17" s="6">
        <f t="shared" si="0"/>
        <v>229.99999999999997</v>
      </c>
      <c r="E17" s="6">
        <f t="shared" si="1"/>
        <v>5749.9999999999991</v>
      </c>
      <c r="F17" s="2"/>
    </row>
    <row r="18" spans="1:6">
      <c r="A18" s="2" t="s">
        <v>21</v>
      </c>
      <c r="B18" s="2">
        <v>10</v>
      </c>
      <c r="C18" s="3">
        <v>90</v>
      </c>
      <c r="D18" s="6">
        <f t="shared" si="0"/>
        <v>103.49999999999999</v>
      </c>
      <c r="E18" s="6">
        <f t="shared" si="1"/>
        <v>1034.9999999999998</v>
      </c>
      <c r="F18" s="2"/>
    </row>
    <row r="19" spans="1:6">
      <c r="A19" s="2" t="s">
        <v>22</v>
      </c>
      <c r="B19" s="2">
        <v>2</v>
      </c>
      <c r="C19" s="3">
        <v>1920</v>
      </c>
      <c r="D19" s="6">
        <f t="shared" si="0"/>
        <v>2208</v>
      </c>
      <c r="E19" s="6">
        <f t="shared" si="1"/>
        <v>4416</v>
      </c>
      <c r="F19" s="2"/>
    </row>
    <row r="20" spans="1:6">
      <c r="A20" s="2" t="s">
        <v>23</v>
      </c>
      <c r="B20" s="2">
        <v>2</v>
      </c>
      <c r="C20" s="3">
        <v>750</v>
      </c>
      <c r="D20" s="6">
        <f t="shared" si="0"/>
        <v>862.49999999999989</v>
      </c>
      <c r="E20" s="6">
        <f t="shared" si="1"/>
        <v>1724.9999999999998</v>
      </c>
      <c r="F20" s="2"/>
    </row>
    <row r="21" spans="1:6">
      <c r="A21" s="2" t="s">
        <v>24</v>
      </c>
      <c r="B21" s="2">
        <v>2</v>
      </c>
      <c r="C21" s="3">
        <v>200</v>
      </c>
      <c r="D21" s="6">
        <f t="shared" si="0"/>
        <v>229.99999999999997</v>
      </c>
      <c r="E21" s="6">
        <f t="shared" si="1"/>
        <v>459.99999999999994</v>
      </c>
      <c r="F21" s="2"/>
    </row>
    <row r="22" spans="1:6">
      <c r="A22" s="2" t="s">
        <v>25</v>
      </c>
      <c r="B22" s="2">
        <v>1</v>
      </c>
      <c r="C22" s="3">
        <v>10250</v>
      </c>
      <c r="D22" s="6">
        <f t="shared" si="0"/>
        <v>11787.499999999998</v>
      </c>
      <c r="E22" s="6">
        <f t="shared" si="1"/>
        <v>11787.499999999998</v>
      </c>
      <c r="F22" s="2"/>
    </row>
    <row r="23" spans="1:6">
      <c r="A23" s="2" t="s">
        <v>26</v>
      </c>
      <c r="B23" s="2">
        <v>1</v>
      </c>
      <c r="C23" s="3">
        <v>6500</v>
      </c>
      <c r="D23" s="6">
        <f t="shared" si="0"/>
        <v>7474.9999999999991</v>
      </c>
      <c r="E23" s="6">
        <f t="shared" si="1"/>
        <v>7474.9999999999991</v>
      </c>
      <c r="F23" s="2"/>
    </row>
    <row r="24" spans="1:6">
      <c r="A24" s="2" t="s">
        <v>27</v>
      </c>
      <c r="B24" s="2">
        <v>1</v>
      </c>
      <c r="C24" s="4">
        <v>4000</v>
      </c>
      <c r="D24" s="6">
        <f t="shared" si="0"/>
        <v>4600</v>
      </c>
      <c r="E24" s="6">
        <f t="shared" si="1"/>
        <v>4600</v>
      </c>
      <c r="F24" s="2" t="s">
        <v>51</v>
      </c>
    </row>
    <row r="25" spans="1:6">
      <c r="A25" s="2" t="s">
        <v>28</v>
      </c>
      <c r="B25" s="2">
        <v>1</v>
      </c>
      <c r="C25" s="3">
        <v>2000</v>
      </c>
      <c r="D25" s="6">
        <f t="shared" si="0"/>
        <v>2300</v>
      </c>
      <c r="E25" s="6">
        <f t="shared" si="1"/>
        <v>2300</v>
      </c>
      <c r="F25" s="2"/>
    </row>
    <row r="26" spans="1:6">
      <c r="A26" s="2" t="s">
        <v>29</v>
      </c>
      <c r="B26" s="2">
        <v>1</v>
      </c>
      <c r="C26" s="3">
        <v>2000</v>
      </c>
      <c r="D26" s="6">
        <f t="shared" si="0"/>
        <v>2300</v>
      </c>
      <c r="E26" s="6">
        <f t="shared" si="1"/>
        <v>2300</v>
      </c>
      <c r="F26" s="2"/>
    </row>
    <row r="27" spans="1:6">
      <c r="A27" s="2" t="s">
        <v>30</v>
      </c>
      <c r="B27" s="2">
        <v>1</v>
      </c>
      <c r="C27" s="3">
        <v>5160</v>
      </c>
      <c r="D27" s="6">
        <f t="shared" si="0"/>
        <v>5933.9999999999991</v>
      </c>
      <c r="E27" s="6">
        <f t="shared" si="1"/>
        <v>5933.9999999999991</v>
      </c>
      <c r="F27" s="2"/>
    </row>
    <row r="28" spans="1:6">
      <c r="A28" s="2" t="s">
        <v>31</v>
      </c>
      <c r="B28" s="2">
        <v>2</v>
      </c>
      <c r="C28" s="3">
        <v>3840</v>
      </c>
      <c r="D28" s="6">
        <f t="shared" si="0"/>
        <v>4416</v>
      </c>
      <c r="E28" s="6">
        <f t="shared" si="1"/>
        <v>8832</v>
      </c>
      <c r="F28" s="2"/>
    </row>
    <row r="29" spans="1:6">
      <c r="A29" s="2" t="s">
        <v>32</v>
      </c>
      <c r="B29" s="2">
        <v>1</v>
      </c>
      <c r="C29" s="3">
        <v>500</v>
      </c>
      <c r="D29" s="6">
        <f t="shared" si="0"/>
        <v>575</v>
      </c>
      <c r="E29" s="6">
        <f t="shared" si="1"/>
        <v>575</v>
      </c>
      <c r="F29" s="2"/>
    </row>
    <row r="30" spans="1:6">
      <c r="A30" s="2" t="s">
        <v>33</v>
      </c>
      <c r="B30" s="2">
        <v>2</v>
      </c>
      <c r="C30" s="3">
        <v>2700</v>
      </c>
      <c r="D30" s="6">
        <f t="shared" si="0"/>
        <v>3104.9999999999995</v>
      </c>
      <c r="E30" s="6">
        <f t="shared" si="1"/>
        <v>6209.9999999999991</v>
      </c>
      <c r="F30" s="2"/>
    </row>
    <row r="31" spans="1:6">
      <c r="A31" s="2" t="s">
        <v>34</v>
      </c>
      <c r="B31" s="2">
        <v>1</v>
      </c>
      <c r="C31" s="3">
        <v>10000</v>
      </c>
      <c r="D31" s="6">
        <f t="shared" si="0"/>
        <v>11500</v>
      </c>
      <c r="E31" s="6">
        <f t="shared" si="1"/>
        <v>11500</v>
      </c>
      <c r="F31" s="2"/>
    </row>
    <row r="32" spans="1:6">
      <c r="A32" s="2" t="s">
        <v>35</v>
      </c>
      <c r="B32" s="2">
        <v>2</v>
      </c>
      <c r="C32" s="3">
        <v>2400</v>
      </c>
      <c r="D32" s="6">
        <f t="shared" si="0"/>
        <v>2760</v>
      </c>
      <c r="E32" s="6">
        <f t="shared" si="1"/>
        <v>5520</v>
      </c>
      <c r="F32" s="2"/>
    </row>
    <row r="33" spans="1:6">
      <c r="A33" s="2" t="s">
        <v>36</v>
      </c>
      <c r="B33" s="2">
        <v>4</v>
      </c>
      <c r="C33" s="3">
        <v>5080</v>
      </c>
      <c r="D33" s="6">
        <f t="shared" si="0"/>
        <v>5842</v>
      </c>
      <c r="E33" s="6">
        <f t="shared" si="1"/>
        <v>23368</v>
      </c>
      <c r="F33" s="2"/>
    </row>
    <row r="34" spans="1:6">
      <c r="A34" s="2" t="s">
        <v>46</v>
      </c>
      <c r="B34" s="2">
        <v>3</v>
      </c>
      <c r="C34" s="3">
        <v>4200</v>
      </c>
      <c r="D34" s="6">
        <f t="shared" si="0"/>
        <v>4830</v>
      </c>
      <c r="E34" s="6">
        <f t="shared" si="1"/>
        <v>14490</v>
      </c>
      <c r="F34" s="2"/>
    </row>
    <row r="35" spans="1:6">
      <c r="A35" s="2" t="s">
        <v>57</v>
      </c>
      <c r="B35" s="2">
        <v>3</v>
      </c>
      <c r="C35" s="3">
        <v>300</v>
      </c>
      <c r="D35" s="6">
        <f t="shared" si="0"/>
        <v>345</v>
      </c>
      <c r="E35" s="6">
        <f t="shared" si="1"/>
        <v>1035</v>
      </c>
      <c r="F35" s="2"/>
    </row>
    <row r="36" spans="1:6">
      <c r="A36" s="2" t="s">
        <v>37</v>
      </c>
      <c r="B36" s="2">
        <v>18</v>
      </c>
      <c r="C36" s="3">
        <v>600</v>
      </c>
      <c r="D36" s="6">
        <f t="shared" si="0"/>
        <v>690</v>
      </c>
      <c r="E36" s="6">
        <f t="shared" si="1"/>
        <v>12420</v>
      </c>
      <c r="F36" s="2"/>
    </row>
    <row r="37" spans="1:6">
      <c r="A37" s="2" t="s">
        <v>38</v>
      </c>
      <c r="B37" s="2">
        <v>3</v>
      </c>
      <c r="C37" s="3">
        <v>850</v>
      </c>
      <c r="D37" s="6">
        <f t="shared" si="0"/>
        <v>977.49999999999989</v>
      </c>
      <c r="E37" s="6">
        <f t="shared" si="1"/>
        <v>2932.4999999999995</v>
      </c>
      <c r="F37" s="2"/>
    </row>
    <row r="38" spans="1:6">
      <c r="A38" s="2" t="s">
        <v>39</v>
      </c>
      <c r="B38" s="2">
        <v>3</v>
      </c>
      <c r="C38" s="3">
        <v>12000</v>
      </c>
      <c r="D38" s="6">
        <f t="shared" si="0"/>
        <v>13799.999999999998</v>
      </c>
      <c r="E38" s="6">
        <f t="shared" si="1"/>
        <v>41399.999999999993</v>
      </c>
      <c r="F38" s="2"/>
    </row>
    <row r="39" spans="1:6">
      <c r="A39" s="2" t="s">
        <v>47</v>
      </c>
      <c r="B39" s="2">
        <v>1</v>
      </c>
      <c r="C39" s="3">
        <v>10000</v>
      </c>
      <c r="D39" s="6">
        <f t="shared" si="0"/>
        <v>11500</v>
      </c>
      <c r="E39" s="6">
        <f t="shared" si="1"/>
        <v>11500</v>
      </c>
      <c r="F39" s="2"/>
    </row>
    <row r="40" spans="1:6">
      <c r="A40" s="2" t="s">
        <v>48</v>
      </c>
      <c r="B40" s="2">
        <v>1</v>
      </c>
      <c r="C40" s="3">
        <v>2000</v>
      </c>
      <c r="D40" s="6">
        <f t="shared" si="0"/>
        <v>2300</v>
      </c>
      <c r="E40" s="6">
        <f t="shared" si="1"/>
        <v>2300</v>
      </c>
      <c r="F40" s="2"/>
    </row>
    <row r="41" spans="1:6">
      <c r="A41" s="2" t="s">
        <v>49</v>
      </c>
      <c r="B41" s="2">
        <v>1</v>
      </c>
      <c r="C41" s="3">
        <v>1000</v>
      </c>
      <c r="D41" s="6">
        <f t="shared" si="0"/>
        <v>1150</v>
      </c>
      <c r="E41" s="6">
        <f t="shared" si="1"/>
        <v>1150</v>
      </c>
      <c r="F41" s="2"/>
    </row>
    <row r="42" spans="1:6">
      <c r="A42" s="2" t="s">
        <v>50</v>
      </c>
      <c r="B42" s="2">
        <v>2</v>
      </c>
      <c r="C42" s="3">
        <v>1800</v>
      </c>
      <c r="D42" s="6">
        <f t="shared" si="0"/>
        <v>2070</v>
      </c>
      <c r="E42" s="6">
        <f t="shared" si="1"/>
        <v>4140</v>
      </c>
      <c r="F42" s="2"/>
    </row>
    <row r="43" spans="1:6">
      <c r="A43" s="11" t="s">
        <v>52</v>
      </c>
      <c r="B43" s="11">
        <v>1</v>
      </c>
      <c r="C43" s="12">
        <v>600</v>
      </c>
      <c r="D43" s="6">
        <f t="shared" si="0"/>
        <v>690</v>
      </c>
      <c r="E43" s="6">
        <f t="shared" si="1"/>
        <v>690</v>
      </c>
      <c r="F43" s="11"/>
    </row>
    <row r="44" spans="1:6">
      <c r="A44" s="11" t="s">
        <v>53</v>
      </c>
      <c r="B44" s="11">
        <v>1</v>
      </c>
      <c r="C44" s="12">
        <v>2000</v>
      </c>
      <c r="D44" s="6">
        <f t="shared" si="0"/>
        <v>2300</v>
      </c>
      <c r="E44" s="6">
        <f t="shared" si="1"/>
        <v>2300</v>
      </c>
      <c r="F44" s="11"/>
    </row>
    <row r="45" spans="1:6">
      <c r="A45" s="11" t="s">
        <v>63</v>
      </c>
      <c r="B45" s="11">
        <v>1</v>
      </c>
      <c r="C45" s="12">
        <v>10300</v>
      </c>
      <c r="D45" s="6">
        <f t="shared" si="0"/>
        <v>11844.999999999998</v>
      </c>
      <c r="E45" s="6">
        <f t="shared" si="1"/>
        <v>11844.999999999998</v>
      </c>
      <c r="F45" s="11"/>
    </row>
    <row r="46" spans="1:6">
      <c r="A46" s="11" t="s">
        <v>54</v>
      </c>
      <c r="B46" s="11">
        <v>2</v>
      </c>
      <c r="C46" s="12">
        <v>450</v>
      </c>
      <c r="D46" s="6">
        <f t="shared" si="0"/>
        <v>517.5</v>
      </c>
      <c r="E46" s="6">
        <f t="shared" si="1"/>
        <v>1035</v>
      </c>
      <c r="F46" s="11"/>
    </row>
    <row r="47" spans="1:6">
      <c r="A47" s="11" t="s">
        <v>55</v>
      </c>
      <c r="B47" s="11">
        <v>4</v>
      </c>
      <c r="C47" s="12">
        <v>500</v>
      </c>
      <c r="D47" s="6">
        <f t="shared" si="0"/>
        <v>575</v>
      </c>
      <c r="E47" s="6">
        <f t="shared" si="1"/>
        <v>2300</v>
      </c>
      <c r="F47" s="11"/>
    </row>
    <row r="48" spans="1:6">
      <c r="A48" s="11" t="s">
        <v>56</v>
      </c>
      <c r="B48" s="11">
        <v>1</v>
      </c>
      <c r="C48" s="12">
        <v>10000</v>
      </c>
      <c r="D48" s="6">
        <f t="shared" si="0"/>
        <v>11500</v>
      </c>
      <c r="E48" s="6">
        <f t="shared" si="1"/>
        <v>11500</v>
      </c>
      <c r="F48" s="11"/>
    </row>
    <row r="49" spans="1:6">
      <c r="A49" s="11" t="s">
        <v>62</v>
      </c>
      <c r="B49" s="11">
        <v>1</v>
      </c>
      <c r="C49" s="12">
        <v>1000</v>
      </c>
      <c r="D49" s="6">
        <f t="shared" si="0"/>
        <v>1150</v>
      </c>
      <c r="E49" s="6">
        <f t="shared" si="1"/>
        <v>1150</v>
      </c>
      <c r="F49" s="11"/>
    </row>
    <row r="50" spans="1:6">
      <c r="A50" s="11" t="s">
        <v>64</v>
      </c>
      <c r="B50" s="11">
        <v>1</v>
      </c>
      <c r="C50" s="12">
        <v>1720</v>
      </c>
      <c r="D50" s="6">
        <f t="shared" si="0"/>
        <v>1977.9999999999998</v>
      </c>
      <c r="E50" s="6">
        <f t="shared" si="1"/>
        <v>1977.9999999999998</v>
      </c>
      <c r="F50" s="11"/>
    </row>
    <row r="51" spans="1:6">
      <c r="A51" s="11" t="s">
        <v>65</v>
      </c>
      <c r="B51" s="11">
        <v>1</v>
      </c>
      <c r="C51" s="12">
        <v>720</v>
      </c>
      <c r="D51" s="6">
        <f t="shared" si="0"/>
        <v>827.99999999999989</v>
      </c>
      <c r="E51" s="6">
        <f t="shared" si="1"/>
        <v>827.99999999999989</v>
      </c>
      <c r="F51" s="11"/>
    </row>
    <row r="52" spans="1:6">
      <c r="A52" s="2" t="s">
        <v>59</v>
      </c>
      <c r="B52" s="2">
        <v>3</v>
      </c>
      <c r="C52" s="3">
        <v>350</v>
      </c>
      <c r="D52" s="3">
        <f t="shared" si="0"/>
        <v>402.49999999999994</v>
      </c>
      <c r="E52" s="3">
        <f t="shared" si="1"/>
        <v>1207.4999999999998</v>
      </c>
      <c r="F52" s="2"/>
    </row>
    <row r="53" spans="1:6">
      <c r="A53" s="2" t="s">
        <v>71</v>
      </c>
      <c r="B53" s="2">
        <v>1</v>
      </c>
      <c r="C53" s="3">
        <v>1500</v>
      </c>
      <c r="D53" s="3">
        <f t="shared" si="0"/>
        <v>1724.9999999999998</v>
      </c>
      <c r="E53" s="3">
        <f t="shared" si="1"/>
        <v>1724.9999999999998</v>
      </c>
      <c r="F53" s="2"/>
    </row>
    <row r="54" spans="1:6">
      <c r="A54" s="2" t="s">
        <v>70</v>
      </c>
      <c r="B54" s="2">
        <v>2</v>
      </c>
      <c r="C54" s="3">
        <v>500</v>
      </c>
      <c r="D54" s="3">
        <f t="shared" ref="D54:D56" si="2">C54*1.15</f>
        <v>575</v>
      </c>
      <c r="E54" s="3">
        <f t="shared" ref="E54:E56" si="3">B54*D54</f>
        <v>1150</v>
      </c>
      <c r="F54" s="2"/>
    </row>
    <row r="55" spans="1:6">
      <c r="A55" s="2" t="s">
        <v>69</v>
      </c>
      <c r="B55" s="2">
        <v>4</v>
      </c>
      <c r="C55" s="3">
        <v>250</v>
      </c>
      <c r="D55" s="3">
        <f t="shared" si="2"/>
        <v>287.5</v>
      </c>
      <c r="E55" s="3">
        <f t="shared" si="3"/>
        <v>1150</v>
      </c>
      <c r="F55" s="2"/>
    </row>
    <row r="56" spans="1:6">
      <c r="A56" s="2" t="s">
        <v>68</v>
      </c>
      <c r="B56" s="2">
        <v>1</v>
      </c>
      <c r="C56" s="3">
        <v>2000</v>
      </c>
      <c r="D56" s="3">
        <f t="shared" si="2"/>
        <v>2300</v>
      </c>
      <c r="E56" s="3">
        <f t="shared" si="3"/>
        <v>2300</v>
      </c>
      <c r="F56" s="2"/>
    </row>
    <row r="57" spans="1:6">
      <c r="A57" s="2" t="s">
        <v>60</v>
      </c>
      <c r="B57" s="2">
        <v>2</v>
      </c>
      <c r="C57" s="3">
        <v>1250</v>
      </c>
      <c r="D57" s="3">
        <f t="shared" si="0"/>
        <v>1437.5</v>
      </c>
      <c r="E57" s="3">
        <f t="shared" si="1"/>
        <v>2875</v>
      </c>
      <c r="F57" s="2"/>
    </row>
    <row r="58" spans="1:6">
      <c r="A58" s="2" t="s">
        <v>61</v>
      </c>
      <c r="B58" s="2">
        <v>4</v>
      </c>
      <c r="C58" s="3">
        <v>1000</v>
      </c>
      <c r="D58" s="3">
        <f t="shared" si="0"/>
        <v>1150</v>
      </c>
      <c r="E58" s="3">
        <f t="shared" si="1"/>
        <v>4600</v>
      </c>
      <c r="F58" s="2"/>
    </row>
    <row r="59" spans="1:6">
      <c r="A59" s="5" t="s">
        <v>66</v>
      </c>
      <c r="B59" s="5">
        <v>1</v>
      </c>
      <c r="C59" s="6">
        <v>5000</v>
      </c>
      <c r="D59" s="6">
        <f t="shared" si="0"/>
        <v>5750</v>
      </c>
      <c r="E59" s="6">
        <f t="shared" si="1"/>
        <v>5750</v>
      </c>
      <c r="F59" s="5"/>
    </row>
    <row r="60" spans="1:6">
      <c r="A60" s="5" t="s">
        <v>67</v>
      </c>
      <c r="B60" s="5">
        <v>1</v>
      </c>
      <c r="C60" s="6">
        <v>5000</v>
      </c>
      <c r="D60" s="6">
        <f t="shared" si="0"/>
        <v>5750</v>
      </c>
      <c r="E60" s="6">
        <f t="shared" si="1"/>
        <v>5750</v>
      </c>
      <c r="F60" s="5"/>
    </row>
    <row r="61" spans="1:6">
      <c r="A61" s="9" t="s">
        <v>40</v>
      </c>
      <c r="B61" s="9"/>
      <c r="C61" s="10"/>
      <c r="D61" s="10"/>
      <c r="E61" s="10">
        <f>SUM(E2:E60)</f>
        <v>370102.19999999995</v>
      </c>
      <c r="F61" s="5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A2" sqref="A2"/>
    </sheetView>
  </sheetViews>
  <sheetFormatPr baseColWidth="10" defaultColWidth="8.83203125" defaultRowHeight="14" x14ac:dyDescent="0"/>
  <cols>
    <col min="1" max="1" width="23.1640625" bestFit="1" customWidth="1"/>
    <col min="2" max="2" width="5" bestFit="1" customWidth="1"/>
    <col min="3" max="3" width="9.5" bestFit="1" customWidth="1"/>
    <col min="4" max="4" width="10.5" bestFit="1" customWidth="1"/>
  </cols>
  <sheetData>
    <row r="1" spans="1:4">
      <c r="A1" t="s">
        <v>41</v>
      </c>
      <c r="B1" t="s">
        <v>42</v>
      </c>
      <c r="C1" t="s">
        <v>43</v>
      </c>
      <c r="D1" t="s">
        <v>44</v>
      </c>
    </row>
    <row r="2" spans="1:4">
      <c r="A2" t="s">
        <v>45</v>
      </c>
      <c r="B2">
        <v>3</v>
      </c>
      <c r="C2">
        <v>100</v>
      </c>
      <c r="D2">
        <v>300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2" workbookViewId="0">
      <selection activeCell="B51" sqref="B51"/>
    </sheetView>
  </sheetViews>
  <sheetFormatPr baseColWidth="10" defaultColWidth="8.83203125" defaultRowHeight="14" x14ac:dyDescent="0"/>
  <cols>
    <col min="1" max="1" width="21.5" style="19" bestFit="1" customWidth="1"/>
    <col min="2" max="2" width="33.33203125" bestFit="1" customWidth="1"/>
    <col min="3" max="3" width="8.6640625" bestFit="1" customWidth="1"/>
    <col min="4" max="5" width="11.5" style="1" customWidth="1"/>
    <col min="6" max="6" width="13.6640625" style="1" bestFit="1" customWidth="1"/>
    <col min="7" max="7" width="19.5" bestFit="1" customWidth="1"/>
    <col min="8" max="8" width="12.5" bestFit="1" customWidth="1"/>
  </cols>
  <sheetData>
    <row r="1" spans="1:7" ht="43" thickBot="1">
      <c r="A1" s="18" t="s">
        <v>72</v>
      </c>
      <c r="B1" s="7" t="s">
        <v>0</v>
      </c>
      <c r="C1" s="7" t="s">
        <v>1</v>
      </c>
      <c r="D1" s="8" t="s">
        <v>2</v>
      </c>
      <c r="E1" s="13" t="s">
        <v>58</v>
      </c>
      <c r="F1" s="8" t="s">
        <v>3</v>
      </c>
      <c r="G1" s="2" t="s">
        <v>82</v>
      </c>
    </row>
    <row r="2" spans="1:7" ht="15" thickTop="1">
      <c r="A2" s="50" t="s">
        <v>73</v>
      </c>
      <c r="B2" s="17" t="s">
        <v>83</v>
      </c>
      <c r="C2" s="17">
        <v>3</v>
      </c>
      <c r="D2" s="16">
        <v>12000</v>
      </c>
      <c r="E2" s="16">
        <f t="shared" ref="E2:E33" si="0">D2*1.15</f>
        <v>13799.999999999998</v>
      </c>
      <c r="F2" s="30">
        <f>C2*E2</f>
        <v>41399.999999999993</v>
      </c>
      <c r="G2" s="44">
        <f>SUM(F2:F8)</f>
        <v>112962</v>
      </c>
    </row>
    <row r="3" spans="1:7">
      <c r="A3" s="51"/>
      <c r="B3" s="14" t="s">
        <v>25</v>
      </c>
      <c r="C3" s="14">
        <v>1</v>
      </c>
      <c r="D3" s="15">
        <v>10250</v>
      </c>
      <c r="E3" s="16">
        <f t="shared" si="0"/>
        <v>11787.499999999998</v>
      </c>
      <c r="F3" s="30">
        <f>C3*E3-2.5</f>
        <v>11784.999999999998</v>
      </c>
      <c r="G3" s="44"/>
    </row>
    <row r="4" spans="1:7">
      <c r="A4" s="51"/>
      <c r="B4" s="14" t="s">
        <v>84</v>
      </c>
      <c r="C4" s="14">
        <v>1</v>
      </c>
      <c r="D4" s="15">
        <v>10000</v>
      </c>
      <c r="E4" s="16">
        <f t="shared" si="0"/>
        <v>11500</v>
      </c>
      <c r="F4" s="30">
        <f t="shared" ref="F4:F35" si="1">C4*E4</f>
        <v>11500</v>
      </c>
      <c r="G4" s="44"/>
    </row>
    <row r="5" spans="1:7">
      <c r="A5" s="51"/>
      <c r="B5" s="14" t="s">
        <v>34</v>
      </c>
      <c r="C5" s="14">
        <v>1</v>
      </c>
      <c r="D5" s="15">
        <v>10000</v>
      </c>
      <c r="E5" s="16">
        <f t="shared" si="0"/>
        <v>11500</v>
      </c>
      <c r="F5" s="30">
        <f t="shared" si="1"/>
        <v>11500</v>
      </c>
      <c r="G5" s="44"/>
    </row>
    <row r="6" spans="1:7">
      <c r="A6" s="51"/>
      <c r="B6" s="14" t="s">
        <v>85</v>
      </c>
      <c r="C6" s="14">
        <v>1</v>
      </c>
      <c r="D6" s="15">
        <v>6500</v>
      </c>
      <c r="E6" s="16">
        <f t="shared" si="0"/>
        <v>7474.9999999999991</v>
      </c>
      <c r="F6" s="30">
        <f t="shared" si="1"/>
        <v>7474.9999999999991</v>
      </c>
      <c r="G6" s="44"/>
    </row>
    <row r="7" spans="1:7">
      <c r="A7" s="51"/>
      <c r="B7" s="14" t="s">
        <v>30</v>
      </c>
      <c r="C7" s="14">
        <v>1</v>
      </c>
      <c r="D7" s="15">
        <v>5160</v>
      </c>
      <c r="E7" s="16">
        <f t="shared" si="0"/>
        <v>5933.9999999999991</v>
      </c>
      <c r="F7" s="30">
        <f t="shared" si="1"/>
        <v>5933.9999999999991</v>
      </c>
      <c r="G7" s="44"/>
    </row>
    <row r="8" spans="1:7" ht="15" thickBot="1">
      <c r="A8" s="52"/>
      <c r="B8" s="23" t="s">
        <v>36</v>
      </c>
      <c r="C8" s="23">
        <v>4</v>
      </c>
      <c r="D8" s="24">
        <v>5080</v>
      </c>
      <c r="E8" s="25">
        <f t="shared" si="0"/>
        <v>5842</v>
      </c>
      <c r="F8" s="31">
        <f t="shared" si="1"/>
        <v>23368</v>
      </c>
      <c r="G8" s="45"/>
    </row>
    <row r="9" spans="1:7" ht="15" thickTop="1">
      <c r="A9" s="49" t="s">
        <v>81</v>
      </c>
      <c r="B9" s="5" t="s">
        <v>63</v>
      </c>
      <c r="C9" s="5">
        <v>1</v>
      </c>
      <c r="D9" s="6">
        <v>10300</v>
      </c>
      <c r="E9" s="6">
        <f t="shared" si="0"/>
        <v>11844.999999999998</v>
      </c>
      <c r="F9" s="32">
        <f t="shared" si="1"/>
        <v>11844.999999999998</v>
      </c>
      <c r="G9" s="43">
        <f>SUM(F9:F25)</f>
        <v>67723.5</v>
      </c>
    </row>
    <row r="10" spans="1:7">
      <c r="A10" s="47"/>
      <c r="B10" s="2" t="s">
        <v>56</v>
      </c>
      <c r="C10" s="2">
        <v>1</v>
      </c>
      <c r="D10" s="3">
        <v>10000</v>
      </c>
      <c r="E10" s="6">
        <f t="shared" si="0"/>
        <v>11500</v>
      </c>
      <c r="F10" s="32">
        <f t="shared" si="1"/>
        <v>11500</v>
      </c>
      <c r="G10" s="43"/>
    </row>
    <row r="11" spans="1:7">
      <c r="A11" s="47"/>
      <c r="B11" s="2" t="s">
        <v>66</v>
      </c>
      <c r="C11" s="2">
        <v>1</v>
      </c>
      <c r="D11" s="3">
        <v>5000</v>
      </c>
      <c r="E11" s="6">
        <f t="shared" si="0"/>
        <v>5750</v>
      </c>
      <c r="F11" s="32">
        <f t="shared" si="1"/>
        <v>5750</v>
      </c>
      <c r="G11" s="43"/>
    </row>
    <row r="12" spans="1:7">
      <c r="A12" s="47"/>
      <c r="B12" s="2" t="s">
        <v>53</v>
      </c>
      <c r="C12" s="2">
        <v>1</v>
      </c>
      <c r="D12" s="3">
        <v>2000</v>
      </c>
      <c r="E12" s="6">
        <f t="shared" si="0"/>
        <v>2300</v>
      </c>
      <c r="F12" s="32">
        <f t="shared" si="1"/>
        <v>2300</v>
      </c>
      <c r="G12" s="43"/>
    </row>
    <row r="13" spans="1:7">
      <c r="A13" s="47"/>
      <c r="B13" s="2" t="s">
        <v>68</v>
      </c>
      <c r="C13" s="2">
        <v>1</v>
      </c>
      <c r="D13" s="3">
        <v>2000</v>
      </c>
      <c r="E13" s="6">
        <f t="shared" si="0"/>
        <v>2300</v>
      </c>
      <c r="F13" s="32">
        <f t="shared" si="1"/>
        <v>2300</v>
      </c>
      <c r="G13" s="43"/>
    </row>
    <row r="14" spans="1:7">
      <c r="A14" s="47"/>
      <c r="B14" s="2" t="s">
        <v>64</v>
      </c>
      <c r="C14" s="2">
        <v>1</v>
      </c>
      <c r="D14" s="3">
        <v>1720</v>
      </c>
      <c r="E14" s="6">
        <f t="shared" si="0"/>
        <v>1977.9999999999998</v>
      </c>
      <c r="F14" s="32">
        <f t="shared" si="1"/>
        <v>1977.9999999999998</v>
      </c>
      <c r="G14" s="43"/>
    </row>
    <row r="15" spans="1:7">
      <c r="A15" s="47"/>
      <c r="B15" s="2" t="s">
        <v>89</v>
      </c>
      <c r="C15" s="2">
        <v>3</v>
      </c>
      <c r="D15" s="3">
        <v>4200</v>
      </c>
      <c r="E15" s="6">
        <f t="shared" si="0"/>
        <v>4830</v>
      </c>
      <c r="F15" s="32">
        <f t="shared" si="1"/>
        <v>14490</v>
      </c>
      <c r="G15" s="43"/>
    </row>
    <row r="16" spans="1:7">
      <c r="A16" s="47"/>
      <c r="B16" s="2" t="s">
        <v>61</v>
      </c>
      <c r="C16" s="2">
        <v>4</v>
      </c>
      <c r="D16" s="3">
        <v>1000</v>
      </c>
      <c r="E16" s="6">
        <f t="shared" si="0"/>
        <v>1150</v>
      </c>
      <c r="F16" s="32">
        <f t="shared" si="1"/>
        <v>4600</v>
      </c>
      <c r="G16" s="43"/>
    </row>
    <row r="17" spans="1:7">
      <c r="A17" s="47"/>
      <c r="B17" s="2" t="s">
        <v>60</v>
      </c>
      <c r="C17" s="2">
        <v>2</v>
      </c>
      <c r="D17" s="3">
        <v>1250</v>
      </c>
      <c r="E17" s="6">
        <f t="shared" si="0"/>
        <v>1437.5</v>
      </c>
      <c r="F17" s="32">
        <f t="shared" si="1"/>
        <v>2875</v>
      </c>
      <c r="G17" s="43"/>
    </row>
    <row r="18" spans="1:7">
      <c r="A18" s="47"/>
      <c r="B18" s="2" t="s">
        <v>65</v>
      </c>
      <c r="C18" s="2">
        <v>1</v>
      </c>
      <c r="D18" s="3">
        <v>720</v>
      </c>
      <c r="E18" s="6">
        <f t="shared" si="0"/>
        <v>827.99999999999989</v>
      </c>
      <c r="F18" s="32">
        <f t="shared" si="1"/>
        <v>827.99999999999989</v>
      </c>
      <c r="G18" s="43"/>
    </row>
    <row r="19" spans="1:7">
      <c r="A19" s="47"/>
      <c r="B19" s="11" t="s">
        <v>70</v>
      </c>
      <c r="C19" s="11">
        <v>2</v>
      </c>
      <c r="D19" s="12">
        <v>500</v>
      </c>
      <c r="E19" s="6">
        <f t="shared" si="0"/>
        <v>575</v>
      </c>
      <c r="F19" s="32">
        <f t="shared" si="1"/>
        <v>1150</v>
      </c>
      <c r="G19" s="43"/>
    </row>
    <row r="20" spans="1:7">
      <c r="A20" s="47"/>
      <c r="B20" s="11" t="s">
        <v>54</v>
      </c>
      <c r="C20" s="11">
        <v>2</v>
      </c>
      <c r="D20" s="12">
        <v>450</v>
      </c>
      <c r="E20" s="6">
        <f t="shared" si="0"/>
        <v>517.5</v>
      </c>
      <c r="F20" s="32">
        <f t="shared" si="1"/>
        <v>1035</v>
      </c>
      <c r="G20" s="43"/>
    </row>
    <row r="21" spans="1:7">
      <c r="A21" s="47"/>
      <c r="B21" s="2" t="s">
        <v>55</v>
      </c>
      <c r="C21" s="2">
        <v>4</v>
      </c>
      <c r="D21" s="3">
        <v>500</v>
      </c>
      <c r="E21" s="6">
        <f t="shared" si="0"/>
        <v>575</v>
      </c>
      <c r="F21" s="32">
        <f t="shared" si="1"/>
        <v>2300</v>
      </c>
      <c r="G21" s="43"/>
    </row>
    <row r="22" spans="1:7">
      <c r="A22" s="47"/>
      <c r="B22" s="11" t="s">
        <v>59</v>
      </c>
      <c r="C22" s="11">
        <v>3</v>
      </c>
      <c r="D22" s="12">
        <v>350</v>
      </c>
      <c r="E22" s="6">
        <f t="shared" si="0"/>
        <v>402.49999999999994</v>
      </c>
      <c r="F22" s="32">
        <f t="shared" si="1"/>
        <v>1207.4999999999998</v>
      </c>
      <c r="G22" s="43"/>
    </row>
    <row r="23" spans="1:7">
      <c r="A23" s="47"/>
      <c r="B23" s="2" t="s">
        <v>71</v>
      </c>
      <c r="C23" s="2">
        <v>1</v>
      </c>
      <c r="D23" s="3">
        <v>1500</v>
      </c>
      <c r="E23" s="6">
        <f t="shared" si="0"/>
        <v>1724.9999999999998</v>
      </c>
      <c r="F23" s="32">
        <f t="shared" si="1"/>
        <v>1724.9999999999998</v>
      </c>
      <c r="G23" s="43"/>
    </row>
    <row r="24" spans="1:7">
      <c r="A24" s="47"/>
      <c r="B24" s="11" t="s">
        <v>69</v>
      </c>
      <c r="C24" s="11">
        <v>4</v>
      </c>
      <c r="D24" s="12">
        <v>250</v>
      </c>
      <c r="E24" s="6">
        <f t="shared" si="0"/>
        <v>287.5</v>
      </c>
      <c r="F24" s="32">
        <f t="shared" si="1"/>
        <v>1150</v>
      </c>
      <c r="G24" s="43"/>
    </row>
    <row r="25" spans="1:7" ht="15" thickBot="1">
      <c r="A25" s="48"/>
      <c r="B25" s="20" t="s">
        <v>52</v>
      </c>
      <c r="C25" s="20">
        <v>1</v>
      </c>
      <c r="D25" s="21">
        <v>600</v>
      </c>
      <c r="E25" s="22">
        <f t="shared" si="0"/>
        <v>690</v>
      </c>
      <c r="F25" s="33">
        <f t="shared" si="1"/>
        <v>690</v>
      </c>
      <c r="G25" s="42"/>
    </row>
    <row r="26" spans="1:7" ht="15" thickTop="1">
      <c r="A26" s="47" t="s">
        <v>74</v>
      </c>
      <c r="B26" s="5" t="s">
        <v>23</v>
      </c>
      <c r="C26" s="5">
        <v>2</v>
      </c>
      <c r="D26" s="6">
        <v>750</v>
      </c>
      <c r="E26" s="6">
        <f t="shared" si="0"/>
        <v>862.49999999999989</v>
      </c>
      <c r="F26" s="32">
        <f t="shared" si="1"/>
        <v>1724.9999999999998</v>
      </c>
      <c r="G26" s="43">
        <f>SUM(F26:F28)</f>
        <v>6601</v>
      </c>
    </row>
    <row r="27" spans="1:7">
      <c r="A27" s="47"/>
      <c r="B27" s="2" t="s">
        <v>24</v>
      </c>
      <c r="C27" s="2">
        <v>2</v>
      </c>
      <c r="D27" s="3">
        <v>200</v>
      </c>
      <c r="E27" s="3">
        <f t="shared" si="0"/>
        <v>229.99999999999997</v>
      </c>
      <c r="F27" s="34">
        <f t="shared" si="1"/>
        <v>459.99999999999994</v>
      </c>
      <c r="G27" s="43"/>
    </row>
    <row r="28" spans="1:7" ht="15" thickBot="1">
      <c r="A28" s="48"/>
      <c r="B28" s="20" t="s">
        <v>22</v>
      </c>
      <c r="C28" s="20">
        <v>2</v>
      </c>
      <c r="D28" s="21">
        <v>1920</v>
      </c>
      <c r="E28" s="22">
        <f t="shared" si="0"/>
        <v>2208</v>
      </c>
      <c r="F28" s="33">
        <f t="shared" si="1"/>
        <v>4416</v>
      </c>
      <c r="G28" s="42"/>
    </row>
    <row r="29" spans="1:7" ht="15" thickTop="1">
      <c r="A29" s="46" t="s">
        <v>75</v>
      </c>
      <c r="B29" s="26" t="s">
        <v>87</v>
      </c>
      <c r="C29" s="26">
        <v>2</v>
      </c>
      <c r="D29" s="27">
        <v>3840</v>
      </c>
      <c r="E29" s="27">
        <f t="shared" si="0"/>
        <v>4416</v>
      </c>
      <c r="F29" s="35">
        <f t="shared" si="1"/>
        <v>8832</v>
      </c>
      <c r="G29" s="41">
        <f>SUM(F29:F34)</f>
        <v>22977</v>
      </c>
    </row>
    <row r="30" spans="1:7">
      <c r="A30" s="47"/>
      <c r="B30" s="2" t="s">
        <v>86</v>
      </c>
      <c r="C30" s="2">
        <v>2</v>
      </c>
      <c r="D30" s="3">
        <v>2700</v>
      </c>
      <c r="E30" s="6">
        <f t="shared" si="0"/>
        <v>3104.9999999999995</v>
      </c>
      <c r="F30" s="32">
        <f t="shared" si="1"/>
        <v>6209.9999999999991</v>
      </c>
      <c r="G30" s="43"/>
    </row>
    <row r="31" spans="1:7">
      <c r="A31" s="47"/>
      <c r="B31" s="2" t="s">
        <v>35</v>
      </c>
      <c r="C31" s="2">
        <v>2</v>
      </c>
      <c r="D31" s="3">
        <v>2400</v>
      </c>
      <c r="E31" s="6">
        <f t="shared" si="0"/>
        <v>2760</v>
      </c>
      <c r="F31" s="32">
        <f t="shared" si="1"/>
        <v>5520</v>
      </c>
      <c r="G31" s="43"/>
    </row>
    <row r="32" spans="1:7">
      <c r="A32" s="47"/>
      <c r="B32" s="11" t="s">
        <v>88</v>
      </c>
      <c r="C32" s="11">
        <v>1</v>
      </c>
      <c r="D32" s="12">
        <v>500</v>
      </c>
      <c r="E32" s="6">
        <f t="shared" si="0"/>
        <v>575</v>
      </c>
      <c r="F32" s="32">
        <f t="shared" si="1"/>
        <v>575</v>
      </c>
      <c r="G32" s="43"/>
    </row>
    <row r="33" spans="1:7">
      <c r="A33" s="47"/>
      <c r="B33" s="2" t="s">
        <v>9</v>
      </c>
      <c r="C33" s="2">
        <v>1</v>
      </c>
      <c r="D33" s="3">
        <v>700</v>
      </c>
      <c r="E33" s="6">
        <f t="shared" si="0"/>
        <v>804.99999999999989</v>
      </c>
      <c r="F33" s="32">
        <f t="shared" si="1"/>
        <v>804.99999999999989</v>
      </c>
      <c r="G33" s="43"/>
    </row>
    <row r="34" spans="1:7" ht="15" thickBot="1">
      <c r="A34" s="48"/>
      <c r="B34" s="20" t="s">
        <v>57</v>
      </c>
      <c r="C34" s="20">
        <v>3</v>
      </c>
      <c r="D34" s="21">
        <v>300</v>
      </c>
      <c r="E34" s="22">
        <f t="shared" ref="E34:E65" si="2">D34*1.15</f>
        <v>345</v>
      </c>
      <c r="F34" s="33">
        <f t="shared" si="1"/>
        <v>1035</v>
      </c>
      <c r="G34" s="42"/>
    </row>
    <row r="35" spans="1:7" ht="15" thickTop="1">
      <c r="A35" s="46" t="s">
        <v>77</v>
      </c>
      <c r="B35" s="26" t="s">
        <v>28</v>
      </c>
      <c r="C35" s="26">
        <v>1</v>
      </c>
      <c r="D35" s="27">
        <v>2000</v>
      </c>
      <c r="E35" s="27">
        <f t="shared" si="2"/>
        <v>2300</v>
      </c>
      <c r="F35" s="35">
        <f t="shared" si="1"/>
        <v>2300</v>
      </c>
      <c r="G35" s="41">
        <f>SUM(F35:F37)</f>
        <v>9200</v>
      </c>
    </row>
    <row r="36" spans="1:7">
      <c r="A36" s="47"/>
      <c r="B36" s="2" t="s">
        <v>29</v>
      </c>
      <c r="C36" s="2">
        <v>1</v>
      </c>
      <c r="D36" s="3">
        <v>2000</v>
      </c>
      <c r="E36" s="6">
        <f t="shared" si="2"/>
        <v>2300</v>
      </c>
      <c r="F36" s="32">
        <f t="shared" ref="F36:F67" si="3">C36*E36</f>
        <v>2300</v>
      </c>
      <c r="G36" s="43"/>
    </row>
    <row r="37" spans="1:7" ht="15" thickBot="1">
      <c r="A37" s="48"/>
      <c r="B37" s="20" t="s">
        <v>27</v>
      </c>
      <c r="C37" s="20">
        <v>1</v>
      </c>
      <c r="D37" s="28">
        <v>4000</v>
      </c>
      <c r="E37" s="22">
        <f t="shared" si="2"/>
        <v>4600</v>
      </c>
      <c r="F37" s="33">
        <f t="shared" si="3"/>
        <v>4600</v>
      </c>
      <c r="G37" s="42"/>
    </row>
    <row r="38" spans="1:7" ht="15" thickTop="1">
      <c r="A38" s="46" t="s">
        <v>78</v>
      </c>
      <c r="B38" s="26" t="s">
        <v>90</v>
      </c>
      <c r="C38" s="26">
        <v>24</v>
      </c>
      <c r="D38" s="27">
        <v>3200</v>
      </c>
      <c r="E38" s="27">
        <f t="shared" si="2"/>
        <v>3679.9999999999995</v>
      </c>
      <c r="F38" s="35">
        <f t="shared" si="3"/>
        <v>88319.999999999985</v>
      </c>
      <c r="G38" s="41">
        <f>SUM(F38:F44)</f>
        <v>119254.99999999999</v>
      </c>
    </row>
    <row r="39" spans="1:7">
      <c r="A39" s="47"/>
      <c r="B39" s="2" t="s">
        <v>91</v>
      </c>
      <c r="C39" s="2">
        <v>2</v>
      </c>
      <c r="D39" s="3">
        <v>1500</v>
      </c>
      <c r="E39" s="6">
        <f t="shared" si="2"/>
        <v>1724.9999999999998</v>
      </c>
      <c r="F39" s="32">
        <f t="shared" si="3"/>
        <v>3449.9999999999995</v>
      </c>
      <c r="G39" s="43"/>
    </row>
    <row r="40" spans="1:7">
      <c r="A40" s="47"/>
      <c r="B40" s="2" t="s">
        <v>92</v>
      </c>
      <c r="C40" s="2">
        <v>10</v>
      </c>
      <c r="D40" s="3">
        <v>1500</v>
      </c>
      <c r="E40" s="6">
        <f t="shared" si="2"/>
        <v>1724.9999999999998</v>
      </c>
      <c r="F40" s="32">
        <f t="shared" si="3"/>
        <v>17249.999999999996</v>
      </c>
      <c r="G40" s="43"/>
    </row>
    <row r="41" spans="1:7">
      <c r="A41" s="47"/>
      <c r="B41" s="2" t="s">
        <v>93</v>
      </c>
      <c r="C41" s="2">
        <v>25</v>
      </c>
      <c r="D41" s="3">
        <v>200</v>
      </c>
      <c r="E41" s="3">
        <f t="shared" si="2"/>
        <v>229.99999999999997</v>
      </c>
      <c r="F41" s="34">
        <f t="shared" si="3"/>
        <v>5749.9999999999991</v>
      </c>
      <c r="G41" s="43"/>
    </row>
    <row r="42" spans="1:7">
      <c r="A42" s="47"/>
      <c r="B42" s="2" t="s">
        <v>49</v>
      </c>
      <c r="C42" s="2">
        <v>1</v>
      </c>
      <c r="D42" s="3">
        <v>1000</v>
      </c>
      <c r="E42" s="6">
        <f t="shared" si="2"/>
        <v>1150</v>
      </c>
      <c r="F42" s="32">
        <f t="shared" si="3"/>
        <v>1150</v>
      </c>
      <c r="G42" s="43"/>
    </row>
    <row r="43" spans="1:7">
      <c r="A43" s="47"/>
      <c r="B43" s="2" t="s">
        <v>48</v>
      </c>
      <c r="C43" s="2">
        <v>1</v>
      </c>
      <c r="D43" s="3">
        <v>2000</v>
      </c>
      <c r="E43" s="6">
        <f t="shared" si="2"/>
        <v>2300</v>
      </c>
      <c r="F43" s="32">
        <f t="shared" si="3"/>
        <v>2300</v>
      </c>
      <c r="G43" s="43"/>
    </row>
    <row r="44" spans="1:7" ht="15" thickBot="1">
      <c r="A44" s="48"/>
      <c r="B44" s="20" t="s">
        <v>94</v>
      </c>
      <c r="C44" s="20">
        <v>10</v>
      </c>
      <c r="D44" s="21">
        <v>90</v>
      </c>
      <c r="E44" s="21">
        <f t="shared" si="2"/>
        <v>103.49999999999999</v>
      </c>
      <c r="F44" s="36">
        <f t="shared" si="3"/>
        <v>1034.9999999999998</v>
      </c>
      <c r="G44" s="42"/>
    </row>
    <row r="45" spans="1:7" ht="15" thickTop="1">
      <c r="A45" s="46" t="s">
        <v>79</v>
      </c>
      <c r="B45" s="26" t="s">
        <v>38</v>
      </c>
      <c r="C45" s="26">
        <v>3</v>
      </c>
      <c r="D45" s="27">
        <v>850</v>
      </c>
      <c r="E45" s="27">
        <f t="shared" si="2"/>
        <v>977.49999999999989</v>
      </c>
      <c r="F45" s="35">
        <f t="shared" si="3"/>
        <v>2932.4999999999995</v>
      </c>
      <c r="G45" s="41">
        <f>SUM(F45:F46)</f>
        <v>15352.5</v>
      </c>
    </row>
    <row r="46" spans="1:7" ht="15" thickBot="1">
      <c r="A46" s="48"/>
      <c r="B46" s="20" t="s">
        <v>37</v>
      </c>
      <c r="C46" s="20">
        <v>18</v>
      </c>
      <c r="D46" s="21">
        <v>600</v>
      </c>
      <c r="E46" s="22">
        <f t="shared" si="2"/>
        <v>690</v>
      </c>
      <c r="F46" s="33">
        <f t="shared" si="3"/>
        <v>12420</v>
      </c>
      <c r="G46" s="42"/>
    </row>
    <row r="47" spans="1:7" ht="15" thickTop="1">
      <c r="A47" s="46" t="s">
        <v>80</v>
      </c>
      <c r="B47" s="26" t="s">
        <v>62</v>
      </c>
      <c r="C47" s="26">
        <v>1</v>
      </c>
      <c r="D47" s="27">
        <v>1000</v>
      </c>
      <c r="E47" s="27">
        <f t="shared" si="2"/>
        <v>1150</v>
      </c>
      <c r="F47" s="35">
        <f t="shared" si="3"/>
        <v>1150</v>
      </c>
      <c r="G47" s="41">
        <f>SUM(F47:F60)</f>
        <v>16028.7</v>
      </c>
    </row>
    <row r="48" spans="1:7">
      <c r="A48" s="47"/>
      <c r="B48" s="2" t="s">
        <v>15</v>
      </c>
      <c r="C48" s="2">
        <v>1</v>
      </c>
      <c r="D48" s="3">
        <v>1000</v>
      </c>
      <c r="E48" s="6">
        <f t="shared" si="2"/>
        <v>1150</v>
      </c>
      <c r="F48" s="32">
        <f t="shared" si="3"/>
        <v>1150</v>
      </c>
      <c r="G48" s="43"/>
    </row>
    <row r="49" spans="1:7">
      <c r="A49" s="47"/>
      <c r="B49" s="2" t="s">
        <v>95</v>
      </c>
      <c r="C49" s="2">
        <v>1</v>
      </c>
      <c r="D49" s="3">
        <v>900</v>
      </c>
      <c r="E49" s="6">
        <f t="shared" si="2"/>
        <v>1035</v>
      </c>
      <c r="F49" s="32">
        <f t="shared" si="3"/>
        <v>1035</v>
      </c>
      <c r="G49" s="43"/>
    </row>
    <row r="50" spans="1:7">
      <c r="A50" s="47"/>
      <c r="B50" s="11" t="s">
        <v>5</v>
      </c>
      <c r="C50" s="11">
        <v>4</v>
      </c>
      <c r="D50" s="12">
        <v>325</v>
      </c>
      <c r="E50" s="6">
        <f t="shared" si="2"/>
        <v>373.74999999999994</v>
      </c>
      <c r="F50" s="32">
        <f t="shared" si="3"/>
        <v>1494.9999999999998</v>
      </c>
      <c r="G50" s="43"/>
    </row>
    <row r="51" spans="1:7">
      <c r="A51" s="47"/>
      <c r="B51" s="11" t="s">
        <v>98</v>
      </c>
      <c r="C51" s="11">
        <v>1</v>
      </c>
      <c r="D51" s="12">
        <v>300</v>
      </c>
      <c r="E51" s="6">
        <f t="shared" si="2"/>
        <v>345</v>
      </c>
      <c r="F51" s="32">
        <f t="shared" si="3"/>
        <v>345</v>
      </c>
      <c r="G51" s="43"/>
    </row>
    <row r="52" spans="1:7">
      <c r="A52" s="47"/>
      <c r="B52" s="11" t="s">
        <v>97</v>
      </c>
      <c r="C52" s="11">
        <v>1</v>
      </c>
      <c r="D52" s="12">
        <v>225</v>
      </c>
      <c r="E52" s="6">
        <f t="shared" si="2"/>
        <v>258.75</v>
      </c>
      <c r="F52" s="32">
        <f t="shared" si="3"/>
        <v>258.75</v>
      </c>
      <c r="G52" s="43"/>
    </row>
    <row r="53" spans="1:7">
      <c r="A53" s="47"/>
      <c r="B53" s="2" t="s">
        <v>50</v>
      </c>
      <c r="C53" s="2">
        <v>2</v>
      </c>
      <c r="D53" s="3">
        <v>1800</v>
      </c>
      <c r="E53" s="6">
        <f t="shared" si="2"/>
        <v>2070</v>
      </c>
      <c r="F53" s="32">
        <f t="shared" si="3"/>
        <v>4140</v>
      </c>
      <c r="G53" s="43"/>
    </row>
    <row r="54" spans="1:7">
      <c r="A54" s="47"/>
      <c r="B54" s="2" t="s">
        <v>11</v>
      </c>
      <c r="C54" s="2">
        <v>1</v>
      </c>
      <c r="D54" s="3">
        <v>150</v>
      </c>
      <c r="E54" s="3">
        <f t="shared" si="2"/>
        <v>172.5</v>
      </c>
      <c r="F54" s="34">
        <f t="shared" si="3"/>
        <v>172.5</v>
      </c>
      <c r="G54" s="43"/>
    </row>
    <row r="55" spans="1:7">
      <c r="A55" s="47"/>
      <c r="B55" s="2" t="s">
        <v>12</v>
      </c>
      <c r="C55" s="2">
        <v>2</v>
      </c>
      <c r="D55" s="3">
        <v>120</v>
      </c>
      <c r="E55" s="3">
        <f t="shared" si="2"/>
        <v>138</v>
      </c>
      <c r="F55" s="34">
        <f t="shared" si="3"/>
        <v>276</v>
      </c>
      <c r="G55" s="43"/>
    </row>
    <row r="56" spans="1:7">
      <c r="A56" s="47"/>
      <c r="B56" s="2" t="s">
        <v>13</v>
      </c>
      <c r="C56" s="2">
        <v>2</v>
      </c>
      <c r="D56" s="3">
        <v>60</v>
      </c>
      <c r="E56" s="3">
        <f t="shared" si="2"/>
        <v>69</v>
      </c>
      <c r="F56" s="34">
        <f t="shared" si="3"/>
        <v>138</v>
      </c>
      <c r="G56" s="43"/>
    </row>
    <row r="57" spans="1:7">
      <c r="A57" s="47"/>
      <c r="B57" s="2" t="s">
        <v>96</v>
      </c>
      <c r="C57" s="2">
        <v>2</v>
      </c>
      <c r="D57" s="3">
        <v>14</v>
      </c>
      <c r="E57" s="3">
        <f t="shared" si="2"/>
        <v>16.099999999999998</v>
      </c>
      <c r="F57" s="34">
        <f t="shared" si="3"/>
        <v>32.199999999999996</v>
      </c>
      <c r="G57" s="43"/>
    </row>
    <row r="58" spans="1:7">
      <c r="A58" s="47"/>
      <c r="B58" s="5" t="s">
        <v>14</v>
      </c>
      <c r="C58" s="5">
        <v>30</v>
      </c>
      <c r="D58" s="6">
        <v>2</v>
      </c>
      <c r="E58" s="6">
        <f t="shared" si="2"/>
        <v>2.2999999999999998</v>
      </c>
      <c r="F58" s="32">
        <f t="shared" si="3"/>
        <v>69</v>
      </c>
      <c r="G58" s="43"/>
    </row>
    <row r="59" spans="1:7">
      <c r="A59" s="47"/>
      <c r="B59" s="2" t="s">
        <v>67</v>
      </c>
      <c r="C59" s="2">
        <v>1</v>
      </c>
      <c r="D59" s="3">
        <v>5000</v>
      </c>
      <c r="E59" s="6">
        <f t="shared" si="2"/>
        <v>5750</v>
      </c>
      <c r="F59" s="32">
        <f t="shared" si="3"/>
        <v>5750</v>
      </c>
      <c r="G59" s="43"/>
    </row>
    <row r="60" spans="1:7" ht="15" thickBot="1">
      <c r="A60" s="48"/>
      <c r="B60" s="29" t="s">
        <v>16</v>
      </c>
      <c r="C60" s="29">
        <v>20</v>
      </c>
      <c r="D60" s="22">
        <v>0.75</v>
      </c>
      <c r="E60" s="22">
        <f t="shared" si="2"/>
        <v>0.86249999999999993</v>
      </c>
      <c r="F60" s="33">
        <f t="shared" si="3"/>
        <v>17.25</v>
      </c>
      <c r="G60" s="42"/>
    </row>
    <row r="61" spans="1:7" ht="15" thickTop="1">
      <c r="B61" s="37" t="s">
        <v>40</v>
      </c>
      <c r="C61" s="37"/>
      <c r="D61" s="38"/>
      <c r="E61" s="38"/>
      <c r="F61" s="39">
        <f>SUM(F2:F60)</f>
        <v>370099.7</v>
      </c>
      <c r="G61" s="40">
        <f>SUM(G2:G60)</f>
        <v>370099.7</v>
      </c>
    </row>
    <row r="63" spans="1:7">
      <c r="B63" t="s">
        <v>76</v>
      </c>
    </row>
  </sheetData>
  <sortState ref="B2:F60">
    <sortCondition descending="1" ref="D2:D60"/>
  </sortState>
  <mergeCells count="16">
    <mergeCell ref="A9:A25"/>
    <mergeCell ref="A2:A8"/>
    <mergeCell ref="A26:A28"/>
    <mergeCell ref="A35:A37"/>
    <mergeCell ref="A38:A44"/>
    <mergeCell ref="A45:A46"/>
    <mergeCell ref="A47:A60"/>
    <mergeCell ref="A29:A34"/>
    <mergeCell ref="G45:G46"/>
    <mergeCell ref="G47:G60"/>
    <mergeCell ref="G2:G8"/>
    <mergeCell ref="G9:G25"/>
    <mergeCell ref="G26:G28"/>
    <mergeCell ref="G29:G34"/>
    <mergeCell ref="G35:G37"/>
    <mergeCell ref="G38:G44"/>
  </mergeCells>
  <pageMargins left="0.7" right="0.7" top="0.75" bottom="0.75" header="0.3" footer="0.3"/>
  <pageSetup orientation="landscape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Materials</vt:lpstr>
      <vt:lpstr>Labor</vt:lpstr>
      <vt:lpstr>SubmittedBudget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mbari</cp:lastModifiedBy>
  <cp:lastPrinted>2014-01-30T19:35:44Z</cp:lastPrinted>
  <dcterms:created xsi:type="dcterms:W3CDTF">2014-01-06T23:15:15Z</dcterms:created>
  <dcterms:modified xsi:type="dcterms:W3CDTF">2017-07-31T16:45:14Z</dcterms:modified>
</cp:coreProperties>
</file>