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028"/>
  <workbookPr date1904="1" showInkAnnotation="0" codeName="ThisWorkbook" checkCompatibility="1" autoCompressPictures="0"/>
  <bookViews>
    <workbookView xWindow="0" yWindow="20" windowWidth="28800" windowHeight="17460" activeTab="1"/>
  </bookViews>
  <sheets>
    <sheet name="Home" sheetId="7" r:id="rId1"/>
    <sheet name="Deployments" sheetId="1" r:id="rId2"/>
    <sheet name="Serial 2011" sheetId="8" r:id="rId3"/>
    <sheet name="Serial 2010" sheetId="2" r:id="rId4"/>
    <sheet name="Inventory" sheetId="6" r:id="rId5"/>
    <sheet name="Model Numbers" sheetId="4" r:id="rId6"/>
    <sheet name="Calcs" sheetId="3" r:id="rId7"/>
  </sheets>
  <definedNames>
    <definedName name="_xlnm.Print_Area" localSheetId="1">Deployments!$A$2:$L$33</definedName>
    <definedName name="_xlnm.Print_Area" localSheetId="4">Inventory!$A$2:$G$67</definedName>
    <definedName name="_xlnm.Print_Area" localSheetId="5">'Model Numbers'!$A$2:$E$39</definedName>
    <definedName name="_xlnm.Print_Area" localSheetId="3">'Serial 2010'!$A$2:$Y$53</definedName>
    <definedName name="_xlnm.Print_Area" localSheetId="2">'Serial 2011'!$A$2:$E$53</definedName>
    <definedName name="_xlnm.Print_Titles" localSheetId="1">Deployments!$A:$A</definedName>
    <definedName name="_xlnm.Print_Titles" localSheetId="4">Inventory!$2:$2</definedName>
    <definedName name="_xlnm.Print_Titles" localSheetId="3">'Serial 2010'!$A:$B,'Serial 2010'!$2:$3</definedName>
    <definedName name="_xlnm.Print_Titles" localSheetId="2">'Serial 2011'!$A:$B,'Serial 2011'!$2:$3</definedName>
  </definedNames>
  <calcPr calcId="140001" concurrentCalc="0"/>
  <webPublishing vml="1" allowPng="1" targetScreenSize="1024x768" dpi="72" codePage="10000"/>
  <extLst>
    <ext xmlns:mx="http://schemas.microsoft.com/office/mac/excel/2008/main" uri="{7523E5D3-25F3-A5E0-1632-64F254C22452}">
      <mx:AutoWeb TWS="0" Flags="0" Path="Big Kahuna:Users:mcgill:Documents:My Projects:Benthic Rover:Rover Deployments 2012_10_24.htm"/>
      <mx:ArchID Flags="2"/>
    </ext>
  </extLst>
</workbook>
</file>

<file path=xl/calcChain.xml><?xml version="1.0" encoding="utf-8"?>
<calcChain xmlns="http://schemas.openxmlformats.org/spreadsheetml/2006/main">
  <c r="K37" i="1" l="1"/>
  <c r="K36" i="1"/>
  <c r="E16" i="7"/>
  <c r="D14" i="7"/>
  <c r="K35" i="1"/>
  <c r="K34" i="1"/>
  <c r="K33" i="1"/>
  <c r="K32" i="1"/>
  <c r="K31" i="1"/>
  <c r="K30" i="1"/>
  <c r="K29" i="1"/>
  <c r="B29" i="7"/>
  <c r="B26" i="7"/>
  <c r="D16" i="7"/>
  <c r="K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C15" i="3"/>
  <c r="C17" i="3"/>
  <c r="B6" i="3"/>
  <c r="B7" i="3"/>
</calcChain>
</file>

<file path=xl/sharedStrings.xml><?xml version="1.0" encoding="utf-8"?>
<sst xmlns="http://schemas.openxmlformats.org/spreadsheetml/2006/main" count="1718" uniqueCount="519">
  <si>
    <t>N 35 9.9825</t>
  </si>
  <si>
    <t>W 123 0.8465</t>
  </si>
  <si>
    <t>Deployments 16,17,18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</si>
  <si>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</si>
  <si>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</si>
  <si>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</si>
  <si>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Sonardyne</t>
    <phoneticPr fontId="1" type="noConversion"/>
  </si>
  <si>
    <t>7835-000-01</t>
  </si>
  <si>
    <t>Patton</t>
    <phoneticPr fontId="1" type="noConversion"/>
  </si>
  <si>
    <t>3241/R/UI</t>
    <phoneticPr fontId="1" type="noConversion"/>
  </si>
  <si>
    <t>Called EZServo</t>
    <phoneticPr fontId="1" type="noConversion"/>
  </si>
  <si>
    <t>Maxon</t>
    <phoneticPr fontId="1" type="noConversion"/>
  </si>
  <si>
    <t>Pt. Lobos</t>
  </si>
  <si>
    <t>Smooth Ridge</t>
  </si>
  <si>
    <t>Atlantis</t>
  </si>
  <si>
    <t>Station M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</si>
  <si>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</si>
  <si>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</si>
  <si>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</si>
  <si>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</si>
  <si>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</si>
  <si>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</si>
  <si>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</si>
  <si>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</si>
  <si>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</si>
  <si>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</si>
  <si>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</si>
  <si>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</si>
  <si>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</si>
  <si>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</si>
  <si>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</si>
  <si>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</si>
  <si>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</si>
  <si>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</si>
  <si>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</si>
  <si>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</si>
  <si>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</si>
  <si>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</si>
  <si>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</si>
  <si>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</si>
  <si>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</si>
  <si>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</si>
  <si>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</si>
  <si>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</si>
  <si>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</si>
  <si>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</si>
  <si>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</si>
  <si>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</si>
  <si>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</si>
  <si>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Port Optode</t>
  </si>
  <si>
    <t>N 36 42.7681</t>
    <phoneticPr fontId="1" type="noConversion"/>
  </si>
  <si>
    <t>W 122 11.2288</t>
    <phoneticPr fontId="1" type="noConversion"/>
  </si>
  <si>
    <t>Battery Backup</t>
  </si>
  <si>
    <t>TS-BAT3</t>
  </si>
  <si>
    <t>485</t>
  </si>
  <si>
    <t>054649</t>
  </si>
  <si>
    <t>054650</t>
  </si>
  <si>
    <t>NOV135</t>
  </si>
  <si>
    <t>NOV134</t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</si>
  <si>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</si>
  <si>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</si>
  <si>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</si>
  <si>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</si>
  <si>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</si>
  <si>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</si>
  <si>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</si>
  <si>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</si>
  <si>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</si>
  <si>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</si>
  <si>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</si>
  <si>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</si>
  <si>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123 0.7794</t>
  </si>
  <si>
    <t>N 35 10.0763</t>
  </si>
  <si>
    <t>W 122 10.7930</t>
  </si>
  <si>
    <t>00408C790B10</t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</si>
  <si>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</si>
  <si>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</si>
  <si>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</si>
  <si>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not installed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</si>
  <si>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</si>
  <si>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</si>
  <si>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</si>
  <si>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</si>
  <si>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</si>
  <si>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</si>
  <si>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</si>
  <si>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</si>
  <si>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</si>
  <si>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</si>
  <si>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</si>
  <si>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</si>
  <si>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</si>
  <si>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</si>
  <si>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</si>
  <si>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</si>
  <si>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</si>
  <si>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</si>
  <si>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</si>
  <si>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Time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</si>
  <si>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</si>
  <si>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</si>
  <si>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</si>
  <si>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</si>
  <si>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</si>
  <si>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</si>
  <si>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</si>
  <si>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Port Valve Pump</t>
  </si>
  <si>
    <t>Port Cleaning Pump</t>
  </si>
  <si>
    <t>U12-035</t>
  </si>
  <si>
    <t>?</t>
    <phoneticPr fontId="1" type="noConversion"/>
  </si>
  <si>
    <t>N 36 42.7824</t>
  </si>
  <si>
    <t>W 122 10.6532</t>
  </si>
  <si>
    <t>N 35 9.7148</t>
  </si>
  <si>
    <t>Tri-M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</si>
  <si>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</si>
  <si>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</si>
  <si>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</si>
  <si>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</si>
  <si>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</si>
  <si>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</si>
  <si>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</si>
  <si>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</si>
  <si>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</si>
  <si>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</si>
  <si>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</si>
  <si>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</si>
  <si>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</si>
  <si>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</si>
  <si>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</si>
  <si>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</si>
  <si>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</si>
  <si>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</si>
  <si>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</si>
  <si>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</si>
  <si>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</si>
  <si>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</si>
  <si>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</si>
  <si>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</si>
  <si>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</si>
  <si>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</si>
  <si>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</si>
  <si>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</si>
  <si>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</si>
  <si>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</si>
  <si>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</si>
  <si>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</si>
  <si>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</si>
  <si>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</si>
  <si>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</si>
  <si>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</si>
  <si>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</si>
  <si>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</si>
  <si>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</si>
  <si>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</si>
  <si>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</si>
  <si>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</si>
  <si>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</si>
  <si>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</si>
  <si>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</si>
  <si>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</si>
  <si>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</si>
  <si>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</si>
  <si>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</si>
  <si>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</si>
  <si>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</si>
  <si>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</si>
  <si>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?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</si>
  <si>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</si>
  <si>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</si>
  <si>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</si>
  <si>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</si>
  <si>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</si>
  <si>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</si>
  <si>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</si>
  <si>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</si>
  <si>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</si>
  <si>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</si>
  <si>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</si>
  <si>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</si>
  <si>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</si>
  <si>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</si>
  <si>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</si>
  <si>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meters/sec</t>
  </si>
  <si>
    <t>&lt;- enter this</t>
  </si>
  <si>
    <t>&lt;- this is calculated</t>
  </si>
  <si>
    <t>0934 PDT</t>
  </si>
  <si>
    <t>1245 PDT</t>
  </si>
  <si>
    <t>N 36 42.6822</t>
  </si>
  <si>
    <t>W 122 11.0590</t>
  </si>
  <si>
    <t>N 36 42.5577</t>
  </si>
  <si>
    <t>W 122 11.1066</t>
  </si>
  <si>
    <t>Convert EZServo Velocity command to actual Rover speed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</si>
  <si>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</si>
  <si>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</si>
  <si>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</si>
  <si>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</si>
  <si>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</si>
  <si>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</si>
  <si>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</si>
  <si>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</si>
  <si>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</si>
  <si>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</si>
  <si>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</si>
  <si>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</si>
  <si>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</si>
  <si>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</si>
  <si>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</si>
  <si>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</si>
  <si>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</si>
  <si>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</si>
  <si>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</si>
  <si>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</si>
  <si>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</si>
  <si>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</si>
  <si>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</si>
  <si>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</si>
  <si>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</si>
  <si>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</si>
  <si>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</si>
  <si>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</si>
  <si>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</si>
  <si>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</si>
  <si>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</si>
  <si>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</si>
  <si>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</si>
  <si>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</si>
  <si>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</si>
  <si>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</si>
  <si>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</si>
  <si>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</si>
  <si>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</si>
  <si>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</si>
  <si>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</si>
  <si>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</si>
  <si>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</si>
  <si>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</si>
  <si>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</si>
  <si>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</si>
  <si>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</si>
  <si>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</si>
  <si>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</si>
  <si>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</si>
  <si>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</si>
  <si>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</si>
  <si>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</si>
  <si>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</si>
  <si>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</si>
  <si>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</si>
  <si>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</si>
  <si>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</si>
  <si>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</si>
  <si>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</si>
  <si>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</si>
  <si>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</si>
  <si>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</si>
  <si>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</si>
  <si>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HESC-SERD</t>
  </si>
  <si>
    <t>Port Chamber Camera</t>
  </si>
  <si>
    <t>Primary (MF) Acoustic Modem</t>
  </si>
  <si>
    <t>Backup (LF) Acoustic Modem</t>
  </si>
  <si>
    <t>Satellite Beacon</t>
  </si>
  <si>
    <t>Homer Marker Beacon</t>
  </si>
  <si>
    <t>Latitude</t>
  </si>
  <si>
    <t>Longitude</t>
  </si>
  <si>
    <t>Depth</t>
  </si>
  <si>
    <t>Meters</t>
  </si>
  <si>
    <t>Deploy</t>
  </si>
  <si>
    <t>Recover</t>
  </si>
  <si>
    <t xml:space="preserve"> Date</t>
  </si>
  <si>
    <t xml:space="preserve">Number </t>
  </si>
  <si>
    <t>Dive</t>
  </si>
  <si>
    <t>Fluorescence Camera</t>
  </si>
  <si>
    <t>Blue Light</t>
  </si>
  <si>
    <t>Rack Motor</t>
  </si>
  <si>
    <t>DSL Modem</t>
  </si>
  <si>
    <t>Category</t>
  </si>
  <si>
    <t>Beacon</t>
  </si>
  <si>
    <t>Video</t>
  </si>
  <si>
    <t>Electronics</t>
  </si>
  <si>
    <t>MOTOR</t>
  </si>
  <si>
    <t>SENSOR</t>
  </si>
  <si>
    <t>VIDEO</t>
  </si>
  <si>
    <t>ITEM</t>
  </si>
  <si>
    <t>Sensors</t>
  </si>
  <si>
    <t xml:space="preserve">Propulsion Motor Starboard </t>
  </si>
  <si>
    <t>Propulsion Motor Port</t>
  </si>
  <si>
    <t>Starboard Blue Light</t>
  </si>
  <si>
    <t>Starboard Valve Pump</t>
  </si>
  <si>
    <t>Starboard Cleaning Pump</t>
  </si>
  <si>
    <t xml:space="preserve">Optode Starboard </t>
  </si>
  <si>
    <t>Deployments 19 and on (name was "Battery Backup")</t>
  </si>
  <si>
    <t>Item_ID</t>
  </si>
  <si>
    <t>Status</t>
  </si>
  <si>
    <t>Spare</t>
  </si>
  <si>
    <t>TS7200</t>
  </si>
  <si>
    <t>inop</t>
  </si>
  <si>
    <t>Rover</t>
  </si>
  <si>
    <t>Unknown</t>
  </si>
  <si>
    <t>Xtreme104</t>
  </si>
  <si>
    <t>SDB</t>
  </si>
  <si>
    <t>Ready</t>
  </si>
  <si>
    <t>PS</t>
  </si>
  <si>
    <t>**verify model</t>
  </si>
  <si>
    <t>TS5620</t>
  </si>
  <si>
    <t>Need Test</t>
  </si>
  <si>
    <t>PRV1059</t>
  </si>
  <si>
    <t>D00827</t>
  </si>
  <si>
    <t>TSBAT3</t>
  </si>
  <si>
    <t>E012119</t>
  </si>
  <si>
    <t>E083938 ?</t>
  </si>
  <si>
    <t>Stbd Prop EZ-Servo</t>
  </si>
  <si>
    <t>Port Prop EZ-Servo</t>
  </si>
  <si>
    <t>was stbd and port</t>
  </si>
  <si>
    <t>Stbd Rack EZ-Servo</t>
  </si>
  <si>
    <t>Port Rack EZ-Servo</t>
  </si>
  <si>
    <t>A3830</t>
  </si>
  <si>
    <t>Stbd Optode</t>
  </si>
  <si>
    <t>Stbd Ref Optode</t>
  </si>
  <si>
    <t>was port ref and port</t>
  </si>
  <si>
    <t>Port Ref Optode</t>
  </si>
  <si>
    <t>961</t>
  </si>
  <si>
    <t>InPacNova</t>
  </si>
  <si>
    <t>Stbd Chamber Camera</t>
  </si>
  <si>
    <t>GC1380</t>
  </si>
  <si>
    <t>Stbd Fluor Camera</t>
  </si>
  <si>
    <t>BlueLight</t>
  </si>
  <si>
    <t>LML-0119-A</t>
  </si>
  <si>
    <t>Stbd Blue Light</t>
  </si>
  <si>
    <t>02-2171A-06010</t>
  </si>
  <si>
    <t>AquaFlash</t>
  </si>
  <si>
    <t>9/17/10</t>
  </si>
  <si>
    <t>SBE-5T</t>
  </si>
  <si>
    <t>was valve and cleaning</t>
  </si>
  <si>
    <t>Stbd Valve Pump</t>
  </si>
  <si>
    <t>Stbd Cleaning Pump</t>
  </si>
  <si>
    <t>FS2DACM</t>
  </si>
  <si>
    <t>ATM887</t>
  </si>
  <si>
    <t>**verify model not sure</t>
  </si>
  <si>
    <t>SBD9602A</t>
  </si>
  <si>
    <t>D00QFY</t>
  </si>
  <si>
    <t>Z04-026</t>
  </si>
  <si>
    <t>RF700AR</t>
  </si>
  <si>
    <t>Z11-006</t>
  </si>
  <si>
    <t>ST400AR</t>
  </si>
  <si>
    <t>G02-014</t>
  </si>
  <si>
    <t>Sonar7835</t>
  </si>
  <si>
    <t>HomerPro</t>
  </si>
  <si>
    <t>Patton3241</t>
  </si>
  <si>
    <t>NIC00A0BA04987A</t>
  </si>
  <si>
    <t>NIC00A0BA04987B</t>
  </si>
  <si>
    <t>EC60</t>
  </si>
  <si>
    <t>unknown 1</t>
  </si>
  <si>
    <t>not listed in deploy? Need s/n</t>
  </si>
  <si>
    <t>ServoMotorX</t>
  </si>
  <si>
    <t>1xxxx</t>
  </si>
  <si>
    <t>2xxxx</t>
  </si>
  <si>
    <t>unknown</t>
  </si>
  <si>
    <t>Lost</t>
  </si>
  <si>
    <t>unknown 2</t>
  </si>
  <si>
    <t>need s/n</t>
  </si>
  <si>
    <t xml:space="preserve">Rack Motor Port </t>
  </si>
  <si>
    <t xml:space="preserve">EZServo Propulsion Starboard  </t>
  </si>
  <si>
    <t>EZServo Propulsion Port</t>
  </si>
  <si>
    <t xml:space="preserve">EZServo Rack Starboard  </t>
  </si>
  <si>
    <t xml:space="preserve">EZServo Rack Port  </t>
  </si>
  <si>
    <t>DSL Modem MARS-end</t>
  </si>
  <si>
    <t xml:space="preserve">DSL Modem Rover-end </t>
  </si>
  <si>
    <t>E083938</t>
  </si>
  <si>
    <t>DIVE NUMBER</t>
  </si>
  <si>
    <t>DEPLOYMENT DATE</t>
  </si>
  <si>
    <t>PUMP</t>
  </si>
  <si>
    <t>Serial Number</t>
  </si>
  <si>
    <t>DSL Modem Rover-end</t>
  </si>
  <si>
    <t>lost at sea.  Mm/dd/yy</t>
  </si>
  <si>
    <t>need model and serial number</t>
  </si>
  <si>
    <t>Days</t>
  </si>
  <si>
    <t>Rack Motor Starboard</t>
  </si>
  <si>
    <t>Optode Reference Starboard</t>
  </si>
  <si>
    <t xml:space="preserve">Optode Port </t>
  </si>
  <si>
    <t xml:space="preserve">Optode Reference Port  </t>
  </si>
  <si>
    <t>Motors</t>
  </si>
  <si>
    <t>Pumps</t>
  </si>
  <si>
    <t>Beacons</t>
  </si>
  <si>
    <t>MODEL NUMBERS</t>
  </si>
  <si>
    <t>Item</t>
  </si>
  <si>
    <t>DEPLOYMENTS</t>
  </si>
  <si>
    <t>SERIAL NUMBERS</t>
  </si>
  <si>
    <t>INVENTORY</t>
  </si>
  <si>
    <t>Out</t>
  </si>
  <si>
    <t>Testing</t>
  </si>
  <si>
    <t>Notes: Serial Number Specific</t>
  </si>
  <si>
    <t>Notes: Model Number Specific</t>
  </si>
  <si>
    <t>Notes: Deployment Specific</t>
  </si>
  <si>
    <t>test</t>
  </si>
  <si>
    <t>MISC CALCS</t>
  </si>
  <si>
    <t xml:space="preserve">Camera Chamber Starboard  </t>
  </si>
  <si>
    <t xml:space="preserve">Camera Chamber Port  </t>
  </si>
  <si>
    <t xml:space="preserve">Camera Transit </t>
  </si>
  <si>
    <t>Camera Fluor Starboard</t>
  </si>
  <si>
    <t xml:space="preserve">Acoustic Modem Primary (MF) </t>
  </si>
  <si>
    <t xml:space="preserve">Acoustic Modem Backup (LF) </t>
  </si>
  <si>
    <t>URL?</t>
  </si>
  <si>
    <t>ROVER DEPLOYMENT TRACKING</t>
  </si>
  <si>
    <t>no</t>
  </si>
  <si>
    <t>yes</t>
  </si>
  <si>
    <t>N 35 9.0000</t>
    <phoneticPr fontId="1" type="noConversion"/>
  </si>
  <si>
    <t>W 122 56.0100</t>
    <phoneticPr fontId="1" type="noConversion"/>
  </si>
  <si>
    <t>1325 PDT</t>
    <phoneticPr fontId="1" type="noConversion"/>
  </si>
  <si>
    <t>Pulse 60, 2 Li batts</t>
    <phoneticPr fontId="1" type="noConversion"/>
  </si>
  <si>
    <t>1258 PDT</t>
  </si>
  <si>
    <t>Pulse 59, two lithium batts, modem batts dead on recovery</t>
  </si>
  <si>
    <t>M B A R I</t>
  </si>
  <si>
    <t>SERIAL RECENT</t>
  </si>
  <si>
    <t>days deployed as of</t>
  </si>
  <si>
    <t>Last Web Page Update:</t>
  </si>
  <si>
    <t xml:space="preserve">Continue on </t>
  </si>
  <si>
    <t>SERIAL NUMBERS 2011+</t>
  </si>
  <si>
    <t>2011 Page</t>
  </si>
  <si>
    <t>SERIAL NUMBERS 2010-</t>
  </si>
  <si>
    <t>Excel File.</t>
  </si>
  <si>
    <t>0713 PST</t>
  </si>
  <si>
    <t>Pulse 61, 1 Li &amp; 1 Alk batt</t>
  </si>
  <si>
    <t>N 35 7.0007</t>
  </si>
  <si>
    <t>W 122 58.0115</t>
  </si>
  <si>
    <t>~3970</t>
  </si>
  <si>
    <t>0709 PST</t>
  </si>
  <si>
    <t>0725 PDT</t>
  </si>
  <si>
    <t>N 35 7.1089</t>
  </si>
  <si>
    <t>W 122 58.5125</t>
  </si>
  <si>
    <t>0927 PDT</t>
  </si>
  <si>
    <t>Pulse 62, 2 Li bats</t>
  </si>
  <si>
    <t>1071</t>
  </si>
  <si>
    <t>1073</t>
  </si>
  <si>
    <t>100</t>
  </si>
  <si>
    <t>1107</t>
  </si>
  <si>
    <t>1415 PDT</t>
  </si>
  <si>
    <t>Rachel Carson</t>
  </si>
  <si>
    <t>N 36 42.7514</t>
  </si>
  <si>
    <t>W 122 11.4625</t>
  </si>
  <si>
    <t>n/a</t>
  </si>
  <si>
    <t>Argos Satellite Beacon</t>
  </si>
  <si>
    <t>M00BUT</t>
  </si>
  <si>
    <t>Iridium Satellite Beacon WABO</t>
  </si>
  <si>
    <t>Iridium Satellite Beacon iBCN</t>
  </si>
  <si>
    <t>IMEI 300234010953560</t>
  </si>
  <si>
    <t>Iridium Beacon, WABO</t>
  </si>
  <si>
    <t>Iridium Beacon, iBCN</t>
  </si>
  <si>
    <t>MetOcean</t>
  </si>
  <si>
    <t>iBCN-3</t>
  </si>
  <si>
    <t>D01QVT</t>
  </si>
  <si>
    <t>1238 PDT</t>
  </si>
  <si>
    <t>MBARI</t>
  </si>
  <si>
    <t>Rover Wakey</t>
  </si>
  <si>
    <t>YO8-052</t>
  </si>
  <si>
    <t>Test after major overhaul, 1.25 Alk batts (5 packs), no spar buoy</t>
  </si>
  <si>
    <t>2</t>
  </si>
  <si>
    <t>Deployments 29 and on</t>
  </si>
  <si>
    <t>Relay Board</t>
  </si>
  <si>
    <t>Carl's Electronics</t>
  </si>
  <si>
    <t>CK1610</t>
  </si>
  <si>
    <t>EC 248264</t>
  </si>
  <si>
    <t>Stir Motor</t>
  </si>
  <si>
    <t>EC 347438</t>
  </si>
  <si>
    <t>101</t>
  </si>
  <si>
    <t>Valve Pump Starboard</t>
  </si>
  <si>
    <t>Valve Pump Port</t>
  </si>
  <si>
    <t>Blue Light Starboard</t>
  </si>
  <si>
    <t xml:space="preserve"> </t>
  </si>
  <si>
    <t>N 35 8.2079</t>
  </si>
  <si>
    <t>W 122 58.9400</t>
  </si>
  <si>
    <t>0928 PDT</t>
  </si>
  <si>
    <t>M071750 motor w/110413 gearbox</t>
  </si>
  <si>
    <t>248264 motor w/ 203116 gearbox</t>
  </si>
  <si>
    <t>347438 motor w/110324 gearbox</t>
  </si>
  <si>
    <t>1725 PDT</t>
  </si>
  <si>
    <t>N 35 8.28</t>
  </si>
  <si>
    <t>W 122 59.59</t>
  </si>
  <si>
    <t>1935 PDT</t>
  </si>
  <si>
    <t>Pulse 65, 1 Li batt for short deployment until Nov</t>
  </si>
  <si>
    <t>Pulse 64, 2 Li batts (refurb during Pulse 63)</t>
  </si>
  <si>
    <t>Wakey</t>
  </si>
  <si>
    <t>1</t>
  </si>
  <si>
    <t>N 35 8.01</t>
  </si>
  <si>
    <t>~3900</t>
  </si>
  <si>
    <t>1535 PST</t>
  </si>
  <si>
    <t>new IMEI 300434060457210, old IMEI 300434060517280</t>
  </si>
  <si>
    <t>Pulse 66, 2 Li batts for 1 year, replaced iBCN</t>
  </si>
  <si>
    <t>Acoustic Modem LF 'ducer</t>
  </si>
  <si>
    <t>E01-010</t>
  </si>
  <si>
    <t>M018KQ</t>
  </si>
  <si>
    <t>A05-036</t>
  </si>
  <si>
    <t>A05-034</t>
  </si>
  <si>
    <t>W 123 0.00</t>
  </si>
  <si>
    <t>1846 PST</t>
  </si>
  <si>
    <t>1737 PST</t>
  </si>
  <si>
    <t>Pulse 67, 2 Li batts for 1 year</t>
  </si>
  <si>
    <t>AT-12ET B</t>
  </si>
  <si>
    <t>LF Modem Transducer</t>
  </si>
  <si>
    <t>W 122 59.33</t>
  </si>
  <si>
    <t>N 35 8.63</t>
  </si>
  <si>
    <t>1013 PST</t>
  </si>
  <si>
    <t>Argos Satellite Beacon (spar buoy)</t>
  </si>
  <si>
    <t>F01-021</t>
  </si>
  <si>
    <t>F01-017</t>
  </si>
  <si>
    <t>F01-020</t>
  </si>
  <si>
    <t>NOV172</t>
  </si>
  <si>
    <t xml:space="preserve">Acoustic Modem Backup (MF) </t>
  </si>
  <si>
    <t xml:space="preserve">Acoustic Modem Primary (LF) </t>
  </si>
  <si>
    <t>N 35 9.0828</t>
  </si>
  <si>
    <t>W 122 58.5200</t>
  </si>
  <si>
    <t>1609 PST</t>
  </si>
  <si>
    <t>1544 PST</t>
  </si>
  <si>
    <t>Pulse 69, 2 Li batts for 1 year, 2 new Argos, 1 VHF, 1 LED beacons</t>
  </si>
  <si>
    <t>0935 PDT</t>
  </si>
  <si>
    <t>Pulse 71, 2 Li batts for 1 year</t>
  </si>
  <si>
    <t>Y08-052</t>
  </si>
  <si>
    <t>N 35 9.696</t>
  </si>
  <si>
    <t>W 122 57.696</t>
  </si>
  <si>
    <t>0916 PDT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</si>
</sst>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"/>
    <numFmt numFmtId="167" formatCode="[$-409]d\-mmm\-yy;@"/>
  </numFmts>
  <fonts count="23" x14ac:knownFonts="1">
    <font>
      <sz val="10"/>
      <name val="Verdana"/>
    </font>
    <font>
      <sz val="8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2"/>
      <name val="Verdana"/>
      <family val="2"/>
    </font>
    <font>
      <b/>
      <sz val="18"/>
      <name val="Arial"/>
      <family val="2"/>
    </font>
    <font>
      <sz val="10"/>
      <color theme="0"/>
      <name val="Verdana"/>
      <family val="2"/>
    </font>
    <font>
      <sz val="22"/>
      <color theme="0"/>
      <name val="Verdana"/>
      <family val="2"/>
    </font>
    <font>
      <sz val="9"/>
      <name val="Arial"/>
      <family val="2"/>
    </font>
    <font>
      <sz val="24"/>
      <color rgb="FFFFFF00"/>
      <name val="Verdana"/>
      <family val="2"/>
    </font>
    <font>
      <sz val="18"/>
      <color theme="0"/>
      <name val="Verdana"/>
      <family val="2"/>
    </font>
    <font>
      <sz val="28"/>
      <name val="Arial Black"/>
      <family val="2"/>
    </font>
    <font>
      <sz val="16"/>
      <color theme="0"/>
      <name val="Verdana"/>
      <family val="2"/>
    </font>
    <font>
      <u/>
      <sz val="10"/>
      <color theme="11"/>
      <name val="Verdana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EC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3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0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6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 applyAlignment="1">
      <alignment horizontal="right"/>
    </xf>
    <xf numFmtId="49" fontId="0" fillId="6" borderId="0" xfId="0" applyNumberFormat="1" applyFill="1" applyBorder="1" applyAlignment="1">
      <alignment horizontal="right"/>
    </xf>
    <xf numFmtId="15" fontId="0" fillId="6" borderId="0" xfId="0" applyNumberFormat="1" applyFill="1"/>
    <xf numFmtId="0" fontId="0" fillId="6" borderId="0" xfId="0" applyFill="1" applyAlignment="1">
      <alignment horizontal="right"/>
    </xf>
    <xf numFmtId="0" fontId="0" fillId="6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5" fillId="6" borderId="0" xfId="0" applyFont="1" applyFill="1" applyBorder="1"/>
    <xf numFmtId="49" fontId="0" fillId="7" borderId="0" xfId="0" applyNumberFormat="1" applyFill="1" applyAlignment="1">
      <alignment horizontal="right"/>
    </xf>
    <xf numFmtId="0" fontId="3" fillId="0" borderId="0" xfId="0" applyFont="1" applyBorder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8" fillId="0" borderId="0" xfId="1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0" fillId="8" borderId="0" xfId="0" applyFill="1"/>
    <xf numFmtId="0" fontId="3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/>
    <xf numFmtId="0" fontId="10" fillId="0" borderId="0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NumberFormat="1" applyFont="1" applyFill="1" applyBorder="1"/>
    <xf numFmtId="0" fontId="2" fillId="5" borderId="3" xfId="0" applyFont="1" applyFill="1" applyBorder="1" applyAlignment="1">
      <alignment horizontal="right"/>
    </xf>
    <xf numFmtId="15" fontId="2" fillId="5" borderId="1" xfId="0" applyNumberFormat="1" applyFont="1" applyFill="1" applyBorder="1"/>
    <xf numFmtId="0" fontId="2" fillId="5" borderId="1" xfId="0" applyFont="1" applyFill="1" applyBorder="1"/>
    <xf numFmtId="0" fontId="3" fillId="0" borderId="0" xfId="0" applyFont="1" applyFill="1"/>
    <xf numFmtId="0" fontId="11" fillId="5" borderId="10" xfId="0" applyFont="1" applyFill="1" applyBorder="1"/>
    <xf numFmtId="0" fontId="12" fillId="5" borderId="3" xfId="0" applyFont="1" applyFill="1" applyBorder="1"/>
    <xf numFmtId="0" fontId="12" fillId="5" borderId="11" xfId="0" applyFont="1" applyFill="1" applyBorder="1"/>
    <xf numFmtId="0" fontId="12" fillId="4" borderId="6" xfId="0" applyFont="1" applyFill="1" applyBorder="1"/>
    <xf numFmtId="0" fontId="12" fillId="0" borderId="0" xfId="0" applyFont="1" applyBorder="1"/>
    <xf numFmtId="0" fontId="12" fillId="0" borderId="7" xfId="0" applyFont="1" applyBorder="1"/>
    <xf numFmtId="165" fontId="12" fillId="0" borderId="6" xfId="0" applyNumberFormat="1" applyFont="1" applyBorder="1"/>
    <xf numFmtId="1" fontId="12" fillId="0" borderId="8" xfId="0" applyNumberFormat="1" applyFont="1" applyBorder="1"/>
    <xf numFmtId="0" fontId="12" fillId="0" borderId="1" xfId="0" applyFont="1" applyBorder="1"/>
    <xf numFmtId="0" fontId="12" fillId="0" borderId="9" xfId="0" applyFont="1" applyBorder="1"/>
    <xf numFmtId="1" fontId="12" fillId="0" borderId="0" xfId="0" applyNumberFormat="1" applyFont="1"/>
    <xf numFmtId="0" fontId="12" fillId="0" borderId="0" xfId="0" applyFont="1"/>
    <xf numFmtId="0" fontId="11" fillId="5" borderId="4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5" borderId="6" xfId="0" applyFont="1" applyFill="1" applyBorder="1"/>
    <xf numFmtId="49" fontId="12" fillId="0" borderId="0" xfId="0" applyNumberFormat="1" applyFont="1" applyBorder="1"/>
    <xf numFmtId="164" fontId="12" fillId="0" borderId="0" xfId="0" applyNumberFormat="1" applyFont="1" applyBorder="1" applyAlignment="1">
      <alignment horizontal="left"/>
    </xf>
    <xf numFmtId="0" fontId="11" fillId="5" borderId="8" xfId="0" applyFont="1" applyFill="1" applyBorder="1"/>
    <xf numFmtId="166" fontId="12" fillId="0" borderId="1" xfId="0" applyNumberFormat="1" applyFont="1" applyBorder="1" applyAlignment="1">
      <alignment horizontal="left"/>
    </xf>
    <xf numFmtId="0" fontId="0" fillId="3" borderId="0" xfId="0" applyFill="1" applyBorder="1"/>
    <xf numFmtId="0" fontId="0" fillId="9" borderId="0" xfId="0" applyFill="1"/>
    <xf numFmtId="0" fontId="0" fillId="9" borderId="0" xfId="0" applyFill="1" applyProtection="1">
      <protection locked="0"/>
    </xf>
    <xf numFmtId="0" fontId="14" fillId="3" borderId="0" xfId="0" applyFont="1" applyFill="1" applyBorder="1"/>
    <xf numFmtId="0" fontId="4" fillId="6" borderId="0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49" fontId="3" fillId="7" borderId="0" xfId="0" applyNumberFormat="1" applyFont="1" applyFill="1" applyAlignment="1">
      <alignment horizontal="right"/>
    </xf>
    <xf numFmtId="0" fontId="0" fillId="7" borderId="0" xfId="0" applyFill="1"/>
    <xf numFmtId="15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9" borderId="0" xfId="1" applyFont="1" applyFill="1" applyBorder="1" applyAlignment="1" applyProtection="1"/>
    <xf numFmtId="0" fontId="13" fillId="10" borderId="0" xfId="0" applyFont="1" applyFill="1"/>
    <xf numFmtId="0" fontId="0" fillId="10" borderId="0" xfId="0" applyFill="1"/>
    <xf numFmtId="15" fontId="0" fillId="10" borderId="0" xfId="0" applyNumberFormat="1" applyFill="1"/>
    <xf numFmtId="0" fontId="0" fillId="11" borderId="0" xfId="0" applyFill="1" applyProtection="1">
      <protection locked="0"/>
    </xf>
    <xf numFmtId="0" fontId="0" fillId="11" borderId="0" xfId="0" applyFill="1"/>
    <xf numFmtId="0" fontId="2" fillId="3" borderId="0" xfId="0" applyFont="1" applyFill="1" applyBorder="1"/>
    <xf numFmtId="0" fontId="0" fillId="0" borderId="0" xfId="0" applyBorder="1" applyAlignment="1">
      <alignment horizontal="center"/>
    </xf>
    <xf numFmtId="15" fontId="0" fillId="0" borderId="0" xfId="0" applyNumberFormat="1" applyBorder="1" applyAlignment="1">
      <alignment horizontal="right"/>
    </xf>
    <xf numFmtId="167" fontId="0" fillId="0" borderId="0" xfId="0" applyNumberFormat="1" applyFill="1"/>
    <xf numFmtId="167" fontId="2" fillId="5" borderId="1" xfId="0" applyNumberFormat="1" applyFont="1" applyFill="1" applyBorder="1"/>
    <xf numFmtId="167" fontId="2" fillId="5" borderId="1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1" fontId="3" fillId="7" borderId="0" xfId="0" applyNumberFormat="1" applyFont="1" applyFill="1"/>
    <xf numFmtId="1" fontId="3" fillId="0" borderId="0" xfId="0" applyNumberFormat="1" applyFont="1"/>
    <xf numFmtId="0" fontId="0" fillId="7" borderId="0" xfId="0" applyNumberFormat="1" applyFill="1" applyAlignment="1">
      <alignment horizontal="right"/>
    </xf>
    <xf numFmtId="0" fontId="3" fillId="7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167" fontId="15" fillId="11" borderId="0" xfId="0" applyNumberFormat="1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7" fillId="5" borderId="3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right"/>
    </xf>
    <xf numFmtId="1" fontId="18" fillId="11" borderId="0" xfId="0" applyNumberFormat="1" applyFont="1" applyFill="1" applyAlignment="1">
      <alignment horizontal="center"/>
    </xf>
    <xf numFmtId="14" fontId="5" fillId="9" borderId="0" xfId="0" applyNumberFormat="1" applyFont="1" applyFill="1"/>
    <xf numFmtId="0" fontId="19" fillId="11" borderId="0" xfId="0" applyFont="1" applyFill="1" applyAlignment="1">
      <alignment horizontal="center"/>
    </xf>
    <xf numFmtId="0" fontId="20" fillId="10" borderId="0" xfId="0" applyFont="1" applyFill="1"/>
    <xf numFmtId="0" fontId="17" fillId="5" borderId="0" xfId="0" applyFont="1" applyFill="1" applyBorder="1" applyAlignment="1">
      <alignment horizontal="left"/>
    </xf>
    <xf numFmtId="0" fontId="21" fillId="9" borderId="0" xfId="1" applyFont="1" applyFill="1" applyBorder="1" applyAlignment="1" applyProtection="1"/>
    <xf numFmtId="0" fontId="5" fillId="9" borderId="0" xfId="0" applyFont="1" applyFill="1"/>
    <xf numFmtId="0" fontId="0" fillId="12" borderId="0" xfId="0" applyFill="1"/>
    <xf numFmtId="167" fontId="0" fillId="0" borderId="0" xfId="0" applyNumberFormat="1"/>
    <xf numFmtId="167" fontId="0" fillId="3" borderId="0" xfId="0" applyNumberFormat="1" applyFill="1"/>
    <xf numFmtId="167" fontId="2" fillId="5" borderId="3" xfId="0" applyNumberFormat="1" applyFont="1" applyFill="1" applyBorder="1"/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ill="1" applyBorder="1" applyAlignment="1">
      <alignment horizontal="left"/>
    </xf>
    <xf numFmtId="167" fontId="5" fillId="9" borderId="0" xfId="0" applyNumberFormat="1" applyFont="1" applyFill="1" applyAlignment="1">
      <alignment horizontal="left"/>
    </xf>
  </cellXfs>
  <cellStyles count="38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Hyperlink" xfId="1" builtinId="8"/>
    <cellStyle name="Normal" xfId="0" builtinId="0"/>
  </cellStyles>
  <dxfs count="24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CCFF99"/>
        </patternFill>
      </fill>
    </dxf>
    <dxf>
      <fill>
        <patternFill>
          <bgColor rgb="FFFF9999"/>
        </patternFill>
      </fill>
    </dxf>
    <dxf>
      <fill>
        <patternFill>
          <bgColor rgb="FF66CCFF"/>
        </patternFill>
      </fill>
    </dxf>
    <dxf>
      <fill>
        <patternFill>
          <bgColor rgb="FFFFFF99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</dxfs>
  <tableStyles count="0" defaultTableStyle="TableStyleMedium9" defaultPivotStyle="PivotStyleMedium4"/>
  <colors>
    <mruColors>
      <color rgb="FFFFFF99"/>
      <color rgb="FFFFFFCC"/>
      <color rgb="FFFFCC99"/>
      <color rgb="FFCCFF99"/>
      <color rgb="FFFF9999"/>
      <color rgb="FF00FFFF"/>
      <color rgb="FFCCECFF"/>
      <color rgb="FFCCFFFF"/>
      <color rgb="FF66CCFF"/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4</xdr:row>
      <xdr:rowOff>57150</xdr:rowOff>
    </xdr:from>
    <xdr:to>
      <xdr:col>3</xdr:col>
      <xdr:colOff>2440558</xdr:colOff>
      <xdr:row>11</xdr:row>
      <xdr:rowOff>45720</xdr:rowOff>
    </xdr:to>
    <xdr:pic>
      <xdr:nvPicPr>
        <xdr:cNvPr id="4" name="Picture 3" descr="rover seabed.jpg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381625" y="1162050"/>
          <a:ext cx="2173858" cy="1645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RoverDatabase3c.accdb" displayName="Table_RoverDatabase3c.accdb" ref="A2:G78" totalsRowShown="0" headerRowBorderDxfId="2">
  <autoFilter ref="A2:G78"/>
  <sortState ref="A2:K70">
    <sortCondition ref="B2:B70"/>
    <sortCondition ref="C2:C70"/>
  </sortState>
  <tableColumns count="7">
    <tableColumn id="17" name="Item_ID"/>
    <tableColumn id="11" name="ITEM" dataDxfId="1"/>
    <tableColumn id="5" name="Serial Number" dataDxfId="0"/>
    <tableColumn id="13" name="Location"/>
    <tableColumn id="7" name="Status"/>
    <tableColumn id="10" name="Spare"/>
    <tableColumn id="16" name="Notes: Serial Number Specif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FF0000"/>
  </sheetPr>
  <dimension ref="A1:E29"/>
  <sheetViews>
    <sheetView showGridLines="0" topLeftCell="A3" workbookViewId="0">
      <selection activeCell="D14" sqref="D14"/>
    </sheetView>
  </sheetViews>
  <sheetFormatPr baseColWidth="10" defaultColWidth="8.7109375" defaultRowHeight="13" x14ac:dyDescent="0"/>
  <cols>
    <col min="1" max="1" width="9.42578125" style="79" bestFit="1" customWidth="1"/>
    <col min="2" max="2" width="52.140625" style="79" customWidth="1"/>
    <col min="3" max="3" width="5.5703125" style="79" customWidth="1"/>
    <col min="4" max="4" width="35.5703125" style="79" customWidth="1"/>
    <col min="5" max="16384" width="8.7109375" style="79"/>
  </cols>
  <sheetData>
    <row r="1" spans="1:5" s="94" customFormat="1" ht="18.75" customHeight="1">
      <c r="A1" s="93"/>
    </row>
    <row r="2" spans="1:5" s="94" customFormat="1" ht="41">
      <c r="B2" s="120" t="s">
        <v>402</v>
      </c>
    </row>
    <row r="3" spans="1:5" s="94" customFormat="1">
      <c r="A3" s="95"/>
    </row>
    <row r="4" spans="1:5">
      <c r="C4" s="80"/>
      <c r="D4" s="96"/>
    </row>
    <row r="5" spans="1:5">
      <c r="C5" s="80"/>
      <c r="D5" s="96"/>
    </row>
    <row r="6" spans="1:5">
      <c r="C6" s="80"/>
      <c r="D6" s="96"/>
    </row>
    <row r="7" spans="1:5">
      <c r="C7" s="80"/>
      <c r="D7" s="96"/>
    </row>
    <row r="8" spans="1:5" ht="28">
      <c r="B8" s="92" t="s">
        <v>385</v>
      </c>
      <c r="C8" s="80"/>
      <c r="D8" s="96"/>
    </row>
    <row r="9" spans="1:5" ht="22.5" customHeight="1">
      <c r="B9" s="92"/>
      <c r="C9" s="80"/>
      <c r="D9" s="96"/>
    </row>
    <row r="10" spans="1:5" ht="28">
      <c r="B10" s="92" t="s">
        <v>416</v>
      </c>
      <c r="C10" s="80"/>
      <c r="D10" s="96"/>
    </row>
    <row r="11" spans="1:5" ht="15.75" customHeight="1">
      <c r="B11" s="92"/>
      <c r="C11" s="80"/>
      <c r="D11" s="96"/>
    </row>
    <row r="12" spans="1:5" ht="20">
      <c r="B12" s="122" t="s">
        <v>418</v>
      </c>
      <c r="C12" s="80"/>
      <c r="D12" s="96"/>
    </row>
    <row r="13" spans="1:5" ht="28">
      <c r="B13" s="92"/>
      <c r="C13" s="80"/>
      <c r="D13" s="96"/>
    </row>
    <row r="14" spans="1:5" ht="30" customHeight="1">
      <c r="B14" s="92" t="s">
        <v>387</v>
      </c>
      <c r="C14" s="80"/>
      <c r="D14" s="117">
        <f ca="1">NOW()-Deployments!$G$36</f>
        <v>733.70407835648075</v>
      </c>
    </row>
    <row r="15" spans="1:5" ht="28">
      <c r="B15" s="92"/>
      <c r="C15" s="80"/>
      <c r="D15" s="114" t="s">
        <v>413</v>
      </c>
    </row>
    <row r="16" spans="1:5" ht="28">
      <c r="B16" s="92" t="s">
        <v>383</v>
      </c>
      <c r="D16" s="113">
        <f ca="1">NOW()</f>
        <v>41957.704078356481</v>
      </c>
      <c r="E16" s="79" t="e">
        <f>LOOKUP(2,1/(Deployments:A:I&lt;&gt;""),A:A)</f>
        <v>#NAME?</v>
      </c>
    </row>
    <row r="17" spans="2:4">
      <c r="D17" s="97"/>
    </row>
    <row r="18" spans="2:4">
      <c r="D18" s="97"/>
    </row>
    <row r="19" spans="2:4">
      <c r="D19" s="97"/>
    </row>
    <row r="20" spans="2:4" ht="23">
      <c r="D20" s="119" t="s">
        <v>411</v>
      </c>
    </row>
    <row r="21" spans="2:4">
      <c r="D21" s="97"/>
    </row>
    <row r="22" spans="2:4">
      <c r="D22" s="97"/>
    </row>
    <row r="25" spans="2:4">
      <c r="B25" s="118" t="s">
        <v>414</v>
      </c>
    </row>
    <row r="26" spans="2:4">
      <c r="B26" s="132">
        <f ca="1">NOW()</f>
        <v>41957.704078356481</v>
      </c>
      <c r="C26" s="132"/>
    </row>
    <row r="28" spans="2:4">
      <c r="B28" s="123" t="s">
        <v>419</v>
      </c>
    </row>
    <row r="29" spans="2:4">
      <c r="B29" s="79" t="str">
        <f ca="1">CELL("filename")</f>
        <v>Little Kahuna:Users:mcgill:Documents:My Projects:Pelagic-Benthic Coupling:Pulse 71:[Smith Lab Beacons and Strobes 20181024.xlsx]Sheet1</v>
      </c>
    </row>
  </sheetData>
  <mergeCells count="1">
    <mergeCell ref="B26:C26"/>
  </mergeCells>
  <hyperlinks>
    <hyperlink ref="B12" location="'Serial 2010'!A1" display="SERIAL NUMBERS 2010"/>
    <hyperlink ref="B8" location="Deployments!A1" display="DEPLOYMENTS"/>
    <hyperlink ref="B14" location="Inventory!A1" display="INVENTORY"/>
    <hyperlink ref="B16" location="'Model Numbers'!A1" display="MODEL NUMBERS"/>
    <hyperlink ref="B10" location="'Serial 2011'!A1" display="SERIAL NUMBERS 2011"/>
  </hyperlink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C000"/>
  </sheetPr>
  <dimension ref="A1:L38"/>
  <sheetViews>
    <sheetView tabSelected="1" workbookViewId="0">
      <pane ySplit="3" topLeftCell="A5" activePane="bottomLeft" state="frozen"/>
      <selection pane="bottomLeft" activeCell="I38" sqref="I38"/>
    </sheetView>
  </sheetViews>
  <sheetFormatPr baseColWidth="10" defaultColWidth="11" defaultRowHeight="13" x14ac:dyDescent="0"/>
  <cols>
    <col min="1" max="1" width="7.42578125" customWidth="1"/>
    <col min="2" max="2" width="13.140625" customWidth="1"/>
    <col min="3" max="3" width="12.85546875" style="2" customWidth="1"/>
    <col min="4" max="4" width="13.140625" customWidth="1"/>
    <col min="5" max="5" width="13.28515625" customWidth="1"/>
    <col min="6" max="6" width="7.140625" bestFit="1" customWidth="1"/>
    <col min="7" max="7" width="10.140625" style="125" customWidth="1"/>
    <col min="8" max="8" width="10.140625" customWidth="1"/>
    <col min="9" max="9" width="10.85546875" style="125" customWidth="1"/>
    <col min="10" max="10" width="10.140625" customWidth="1"/>
    <col min="11" max="11" width="5.140625" bestFit="1" customWidth="1"/>
    <col min="12" max="12" width="49.85546875" bestFit="1" customWidth="1"/>
  </cols>
  <sheetData>
    <row r="1" spans="1:12" ht="21">
      <c r="A1" s="81" t="s">
        <v>385</v>
      </c>
      <c r="B1" s="11"/>
      <c r="C1" s="78"/>
      <c r="E1" s="11"/>
      <c r="F1" s="11"/>
      <c r="G1" s="126"/>
      <c r="H1" s="11"/>
      <c r="I1" s="126"/>
      <c r="J1" s="11"/>
      <c r="K1" s="11"/>
      <c r="L1" s="11"/>
    </row>
    <row r="2" spans="1:12" s="1" customFormat="1">
      <c r="A2" s="52" t="s">
        <v>270</v>
      </c>
      <c r="B2" s="52" t="s">
        <v>141</v>
      </c>
      <c r="C2" s="52" t="s">
        <v>142</v>
      </c>
      <c r="D2" s="52" t="s">
        <v>262</v>
      </c>
      <c r="E2" s="52" t="s">
        <v>263</v>
      </c>
      <c r="F2" s="52" t="s">
        <v>264</v>
      </c>
      <c r="G2" s="127" t="s">
        <v>266</v>
      </c>
      <c r="H2" s="52" t="s">
        <v>266</v>
      </c>
      <c r="I2" s="127" t="s">
        <v>267</v>
      </c>
      <c r="J2" s="52" t="s">
        <v>267</v>
      </c>
      <c r="K2" s="52" t="s">
        <v>375</v>
      </c>
      <c r="L2" s="52" t="s">
        <v>392</v>
      </c>
    </row>
    <row r="3" spans="1:12" s="2" customFormat="1">
      <c r="A3" s="56" t="s">
        <v>269</v>
      </c>
      <c r="B3" s="56"/>
      <c r="C3" s="56"/>
      <c r="D3" s="56"/>
      <c r="E3" s="56"/>
      <c r="F3" s="56" t="s">
        <v>265</v>
      </c>
      <c r="G3" s="102" t="s">
        <v>88</v>
      </c>
      <c r="H3" s="56" t="s">
        <v>98</v>
      </c>
      <c r="I3" s="102" t="s">
        <v>268</v>
      </c>
      <c r="J3" s="56" t="s">
        <v>98</v>
      </c>
      <c r="K3" s="56" t="s">
        <v>388</v>
      </c>
      <c r="L3" s="56"/>
    </row>
    <row r="4" spans="1:12">
      <c r="A4" s="90">
        <v>1</v>
      </c>
      <c r="B4" t="s">
        <v>12</v>
      </c>
      <c r="C4" s="2" t="s">
        <v>13</v>
      </c>
      <c r="D4" t="s">
        <v>161</v>
      </c>
      <c r="E4" t="s">
        <v>158</v>
      </c>
      <c r="F4" s="2">
        <v>890</v>
      </c>
      <c r="G4" s="101">
        <v>37447</v>
      </c>
      <c r="H4" s="26" t="s">
        <v>99</v>
      </c>
      <c r="I4" s="101">
        <v>37447</v>
      </c>
      <c r="J4" s="26" t="s">
        <v>197</v>
      </c>
      <c r="K4" s="99">
        <f>I4-G4</f>
        <v>0</v>
      </c>
      <c r="L4" s="14" t="s">
        <v>389</v>
      </c>
    </row>
    <row r="5" spans="1:12">
      <c r="A5" s="90">
        <v>2</v>
      </c>
      <c r="B5" t="s">
        <v>12</v>
      </c>
      <c r="C5" s="2" t="s">
        <v>13</v>
      </c>
      <c r="D5" t="s">
        <v>159</v>
      </c>
      <c r="E5" t="s">
        <v>160</v>
      </c>
      <c r="F5" s="2">
        <v>886</v>
      </c>
      <c r="G5" s="101">
        <v>37454</v>
      </c>
      <c r="H5" s="26" t="s">
        <v>100</v>
      </c>
      <c r="I5" s="101">
        <v>37454</v>
      </c>
      <c r="J5" s="26" t="s">
        <v>198</v>
      </c>
      <c r="K5" s="99">
        <f t="shared" ref="K5:K32" si="0">I5-G5</f>
        <v>0</v>
      </c>
      <c r="L5" s="14" t="s">
        <v>389</v>
      </c>
    </row>
    <row r="6" spans="1:12">
      <c r="A6" s="90">
        <v>3</v>
      </c>
      <c r="B6" t="s">
        <v>14</v>
      </c>
      <c r="C6" s="2" t="s">
        <v>15</v>
      </c>
      <c r="D6" t="s">
        <v>96</v>
      </c>
      <c r="E6" t="s">
        <v>97</v>
      </c>
      <c r="F6" s="2">
        <v>4202</v>
      </c>
      <c r="G6" s="101">
        <v>37473</v>
      </c>
      <c r="H6" s="26" t="s">
        <v>101</v>
      </c>
      <c r="I6" s="101">
        <v>37473</v>
      </c>
      <c r="J6" s="26" t="s">
        <v>199</v>
      </c>
      <c r="K6" s="99">
        <f t="shared" si="0"/>
        <v>0</v>
      </c>
      <c r="L6" s="14" t="s">
        <v>389</v>
      </c>
    </row>
    <row r="7" spans="1:12">
      <c r="A7" s="90">
        <v>4</v>
      </c>
      <c r="B7" t="s">
        <v>14</v>
      </c>
      <c r="C7" s="2" t="s">
        <v>15</v>
      </c>
      <c r="D7" t="s">
        <v>94</v>
      </c>
      <c r="E7" t="s">
        <v>95</v>
      </c>
      <c r="F7" s="26" t="s">
        <v>65</v>
      </c>
      <c r="G7" s="101">
        <v>37477</v>
      </c>
      <c r="H7" s="26" t="s">
        <v>143</v>
      </c>
      <c r="I7" s="101">
        <v>37477</v>
      </c>
      <c r="J7" s="26" t="s">
        <v>200</v>
      </c>
      <c r="K7" s="99">
        <f t="shared" si="0"/>
        <v>0</v>
      </c>
      <c r="L7" s="14" t="s">
        <v>389</v>
      </c>
    </row>
    <row r="8" spans="1:12">
      <c r="A8" s="90">
        <v>5</v>
      </c>
      <c r="B8" t="s">
        <v>14</v>
      </c>
      <c r="C8" s="2" t="s">
        <v>15</v>
      </c>
      <c r="D8" t="s">
        <v>96</v>
      </c>
      <c r="E8" t="s">
        <v>97</v>
      </c>
      <c r="F8" s="2">
        <v>4202</v>
      </c>
      <c r="G8" s="101">
        <v>37484</v>
      </c>
      <c r="H8" s="26" t="s">
        <v>144</v>
      </c>
      <c r="I8" s="101">
        <v>37484</v>
      </c>
      <c r="J8" s="26" t="s">
        <v>201</v>
      </c>
      <c r="K8" s="99">
        <f t="shared" si="0"/>
        <v>0</v>
      </c>
      <c r="L8" s="14" t="s">
        <v>389</v>
      </c>
    </row>
    <row r="9" spans="1:12">
      <c r="A9" s="90">
        <v>6</v>
      </c>
      <c r="B9" t="s">
        <v>12</v>
      </c>
      <c r="C9" s="2" t="s">
        <v>13</v>
      </c>
      <c r="D9" t="s">
        <v>110</v>
      </c>
      <c r="E9" t="s">
        <v>111</v>
      </c>
      <c r="F9" s="2">
        <v>875</v>
      </c>
      <c r="G9" s="101">
        <v>37607</v>
      </c>
      <c r="H9" s="26" t="s">
        <v>194</v>
      </c>
      <c r="I9" s="101">
        <v>37607</v>
      </c>
      <c r="J9" s="26" t="s">
        <v>202</v>
      </c>
      <c r="K9" s="99">
        <f t="shared" si="0"/>
        <v>0</v>
      </c>
      <c r="L9" s="14" t="s">
        <v>389</v>
      </c>
    </row>
    <row r="10" spans="1:12">
      <c r="A10" s="90">
        <v>7</v>
      </c>
      <c r="B10" t="s">
        <v>12</v>
      </c>
      <c r="C10" s="2" t="s">
        <v>13</v>
      </c>
      <c r="D10" t="s">
        <v>117</v>
      </c>
      <c r="E10" t="s">
        <v>73</v>
      </c>
      <c r="F10" s="2">
        <v>892</v>
      </c>
      <c r="G10" s="101">
        <v>37622</v>
      </c>
      <c r="H10" s="26" t="s">
        <v>87</v>
      </c>
      <c r="I10" s="101">
        <v>37622</v>
      </c>
      <c r="J10" s="100" t="s">
        <v>87</v>
      </c>
      <c r="K10" s="99">
        <f t="shared" si="0"/>
        <v>0</v>
      </c>
      <c r="L10" s="14" t="s">
        <v>389</v>
      </c>
    </row>
    <row r="11" spans="1:12">
      <c r="A11" s="90">
        <v>8</v>
      </c>
      <c r="B11" t="s">
        <v>89</v>
      </c>
      <c r="C11" s="5" t="s">
        <v>15</v>
      </c>
      <c r="D11" t="s">
        <v>112</v>
      </c>
      <c r="E11" t="s">
        <v>71</v>
      </c>
      <c r="F11" s="2">
        <v>3962</v>
      </c>
      <c r="G11" s="101">
        <v>37651</v>
      </c>
      <c r="H11" s="26" t="s">
        <v>195</v>
      </c>
      <c r="I11" s="101">
        <v>37651</v>
      </c>
      <c r="J11" s="26" t="s">
        <v>203</v>
      </c>
      <c r="K11" s="99">
        <f t="shared" si="0"/>
        <v>0</v>
      </c>
      <c r="L11" s="14" t="s">
        <v>389</v>
      </c>
    </row>
    <row r="12" spans="1:12">
      <c r="A12" s="90">
        <v>9</v>
      </c>
      <c r="B12" t="s">
        <v>89</v>
      </c>
      <c r="C12" s="5" t="s">
        <v>15</v>
      </c>
      <c r="D12" t="s">
        <v>0</v>
      </c>
      <c r="E12" t="s">
        <v>1</v>
      </c>
      <c r="F12" s="2">
        <v>3952</v>
      </c>
      <c r="G12" s="101">
        <v>37653</v>
      </c>
      <c r="H12" s="26" t="s">
        <v>196</v>
      </c>
      <c r="I12" s="101">
        <v>37655</v>
      </c>
      <c r="J12" s="26" t="s">
        <v>204</v>
      </c>
      <c r="K12" s="99">
        <f t="shared" si="0"/>
        <v>2</v>
      </c>
      <c r="L12" s="14" t="s">
        <v>389</v>
      </c>
    </row>
    <row r="13" spans="1:12">
      <c r="A13" s="90">
        <v>10</v>
      </c>
      <c r="B13" t="s">
        <v>12</v>
      </c>
      <c r="C13" s="2" t="s">
        <v>13</v>
      </c>
      <c r="D13" t="s">
        <v>70</v>
      </c>
      <c r="E13" t="s">
        <v>176</v>
      </c>
      <c r="F13" s="2">
        <v>890</v>
      </c>
      <c r="G13" s="101">
        <v>37769</v>
      </c>
      <c r="H13" s="26" t="s">
        <v>177</v>
      </c>
      <c r="I13" s="101">
        <v>37769</v>
      </c>
      <c r="J13" s="26" t="s">
        <v>178</v>
      </c>
      <c r="K13" s="99">
        <f t="shared" si="0"/>
        <v>0</v>
      </c>
      <c r="L13" s="14" t="s">
        <v>389</v>
      </c>
    </row>
    <row r="14" spans="1:12">
      <c r="A14" s="90">
        <v>11</v>
      </c>
      <c r="B14" t="s">
        <v>89</v>
      </c>
      <c r="C14" s="5" t="s">
        <v>15</v>
      </c>
      <c r="D14" t="s">
        <v>68</v>
      </c>
      <c r="E14" t="s">
        <v>69</v>
      </c>
      <c r="F14" s="2">
        <v>3952</v>
      </c>
      <c r="G14" s="101">
        <v>37778</v>
      </c>
      <c r="H14" s="26" t="s">
        <v>66</v>
      </c>
      <c r="I14" s="101">
        <v>37781</v>
      </c>
      <c r="J14" s="26" t="s">
        <v>67</v>
      </c>
      <c r="K14" s="99">
        <f t="shared" si="0"/>
        <v>3</v>
      </c>
      <c r="L14" s="14" t="s">
        <v>389</v>
      </c>
    </row>
    <row r="15" spans="1:12">
      <c r="A15" s="90">
        <v>12</v>
      </c>
      <c r="B15" t="s">
        <v>12</v>
      </c>
      <c r="C15" s="5" t="s">
        <v>13</v>
      </c>
      <c r="D15" t="s">
        <v>43</v>
      </c>
      <c r="E15" t="s">
        <v>44</v>
      </c>
      <c r="F15" s="2">
        <v>864</v>
      </c>
      <c r="G15" s="101">
        <v>37873</v>
      </c>
      <c r="H15" s="26" t="s">
        <v>45</v>
      </c>
      <c r="I15" s="101">
        <v>37873</v>
      </c>
      <c r="J15" s="26" t="s">
        <v>46</v>
      </c>
      <c r="K15" s="99">
        <f t="shared" si="0"/>
        <v>0</v>
      </c>
      <c r="L15" s="14" t="s">
        <v>389</v>
      </c>
    </row>
    <row r="16" spans="1:12">
      <c r="A16" s="90">
        <v>13</v>
      </c>
      <c r="B16" t="s">
        <v>89</v>
      </c>
      <c r="C16" s="5" t="s">
        <v>15</v>
      </c>
      <c r="D16" t="s">
        <v>145</v>
      </c>
      <c r="E16" t="s">
        <v>146</v>
      </c>
      <c r="F16" s="5">
        <v>3952</v>
      </c>
      <c r="G16" s="101">
        <v>37883</v>
      </c>
      <c r="H16" s="26" t="s">
        <v>47</v>
      </c>
      <c r="I16" s="101">
        <v>37883</v>
      </c>
      <c r="J16" s="26" t="s">
        <v>48</v>
      </c>
      <c r="K16" s="99">
        <f t="shared" si="0"/>
        <v>0</v>
      </c>
      <c r="L16" s="14" t="s">
        <v>389</v>
      </c>
    </row>
    <row r="17" spans="1:12">
      <c r="A17" s="90">
        <v>14</v>
      </c>
      <c r="B17" t="s">
        <v>89</v>
      </c>
      <c r="C17" s="5" t="s">
        <v>15</v>
      </c>
      <c r="D17" t="s">
        <v>72</v>
      </c>
      <c r="E17" t="s">
        <v>116</v>
      </c>
      <c r="F17" s="5">
        <v>3952</v>
      </c>
      <c r="G17" s="101">
        <v>37884</v>
      </c>
      <c r="H17" s="26" t="s">
        <v>147</v>
      </c>
      <c r="I17" s="101">
        <v>37886</v>
      </c>
      <c r="J17" s="26" t="s">
        <v>148</v>
      </c>
      <c r="K17" s="99">
        <f t="shared" si="0"/>
        <v>2</v>
      </c>
      <c r="L17" s="14" t="s">
        <v>389</v>
      </c>
    </row>
    <row r="18" spans="1:12">
      <c r="A18" s="90">
        <v>15</v>
      </c>
      <c r="B18" t="s">
        <v>12</v>
      </c>
      <c r="C18" s="5" t="s">
        <v>13</v>
      </c>
      <c r="D18" t="s">
        <v>156</v>
      </c>
      <c r="E18" t="s">
        <v>157</v>
      </c>
      <c r="F18" s="5">
        <v>890</v>
      </c>
      <c r="G18" s="101">
        <v>37931</v>
      </c>
      <c r="H18" s="26" t="s">
        <v>149</v>
      </c>
      <c r="I18" s="101">
        <v>37950</v>
      </c>
      <c r="J18" s="26" t="s">
        <v>155</v>
      </c>
      <c r="K18" s="99">
        <f t="shared" si="0"/>
        <v>19</v>
      </c>
      <c r="L18" s="2"/>
    </row>
    <row r="19" spans="1:12">
      <c r="A19" s="90">
        <v>16</v>
      </c>
      <c r="B19" t="s">
        <v>12</v>
      </c>
      <c r="C19" s="5" t="s">
        <v>13</v>
      </c>
      <c r="D19" t="s">
        <v>187</v>
      </c>
      <c r="E19" t="s">
        <v>188</v>
      </c>
      <c r="F19" s="5">
        <v>876</v>
      </c>
      <c r="G19" s="101">
        <v>38216</v>
      </c>
      <c r="H19" s="26" t="s">
        <v>185</v>
      </c>
      <c r="I19" s="101">
        <v>38233</v>
      </c>
      <c r="J19" s="26" t="s">
        <v>186</v>
      </c>
      <c r="K19" s="99">
        <f t="shared" si="0"/>
        <v>17</v>
      </c>
      <c r="L19" s="2" t="s">
        <v>27</v>
      </c>
    </row>
    <row r="20" spans="1:12">
      <c r="A20" s="90">
        <v>17</v>
      </c>
      <c r="B20" t="s">
        <v>12</v>
      </c>
      <c r="C20" s="5" t="s">
        <v>13</v>
      </c>
      <c r="D20" t="s">
        <v>189</v>
      </c>
      <c r="E20" t="s">
        <v>190</v>
      </c>
      <c r="F20" s="5">
        <v>892</v>
      </c>
      <c r="G20" s="101">
        <v>38258</v>
      </c>
      <c r="H20" s="26" t="s">
        <v>163</v>
      </c>
      <c r="I20" s="101">
        <v>38273</v>
      </c>
      <c r="J20" s="26" t="s">
        <v>164</v>
      </c>
      <c r="K20" s="99">
        <f t="shared" si="0"/>
        <v>15</v>
      </c>
      <c r="L20" s="2" t="s">
        <v>115</v>
      </c>
    </row>
    <row r="21" spans="1:12">
      <c r="A21" s="90">
        <v>18</v>
      </c>
      <c r="B21" t="s">
        <v>12</v>
      </c>
      <c r="C21" s="5" t="s">
        <v>13</v>
      </c>
      <c r="D21" t="s">
        <v>210</v>
      </c>
      <c r="E21" t="s">
        <v>28</v>
      </c>
      <c r="F21" s="5">
        <v>896</v>
      </c>
      <c r="G21" s="101">
        <v>38286</v>
      </c>
      <c r="H21" s="26" t="s">
        <v>29</v>
      </c>
      <c r="I21" s="101">
        <v>38302</v>
      </c>
      <c r="J21" s="26" t="s">
        <v>162</v>
      </c>
      <c r="K21" s="99">
        <f t="shared" si="0"/>
        <v>16</v>
      </c>
      <c r="L21" s="2" t="s">
        <v>114</v>
      </c>
    </row>
    <row r="22" spans="1:12">
      <c r="A22" s="90">
        <v>19</v>
      </c>
      <c r="B22" t="s">
        <v>118</v>
      </c>
      <c r="C22" s="5" t="s">
        <v>13</v>
      </c>
      <c r="D22" t="s">
        <v>119</v>
      </c>
      <c r="E22" t="s">
        <v>120</v>
      </c>
      <c r="F22" s="5">
        <v>890</v>
      </c>
      <c r="G22" s="101">
        <v>38539</v>
      </c>
      <c r="H22" s="26" t="s">
        <v>121</v>
      </c>
      <c r="I22" s="101">
        <v>38574</v>
      </c>
      <c r="J22" s="26" t="s">
        <v>122</v>
      </c>
      <c r="K22" s="99">
        <f t="shared" si="0"/>
        <v>35</v>
      </c>
      <c r="L22" s="2" t="s">
        <v>123</v>
      </c>
    </row>
    <row r="23" spans="1:12">
      <c r="A23" s="90">
        <v>20</v>
      </c>
      <c r="B23" t="s">
        <v>118</v>
      </c>
      <c r="C23" s="5" t="s">
        <v>13</v>
      </c>
      <c r="D23" t="s">
        <v>50</v>
      </c>
      <c r="E23" t="s">
        <v>51</v>
      </c>
      <c r="F23" s="5">
        <v>880</v>
      </c>
      <c r="G23" s="101">
        <v>38625</v>
      </c>
      <c r="H23" s="26" t="s">
        <v>124</v>
      </c>
      <c r="I23" s="101">
        <v>38703</v>
      </c>
      <c r="J23" s="26" t="s">
        <v>30</v>
      </c>
      <c r="K23" s="99">
        <f t="shared" si="0"/>
        <v>78</v>
      </c>
      <c r="L23" s="2" t="s">
        <v>123</v>
      </c>
    </row>
    <row r="24" spans="1:12">
      <c r="A24" s="90">
        <v>21</v>
      </c>
      <c r="B24" t="s">
        <v>21</v>
      </c>
      <c r="C24" s="5" t="s">
        <v>15</v>
      </c>
      <c r="D24" t="s">
        <v>22</v>
      </c>
      <c r="E24" t="s">
        <v>23</v>
      </c>
      <c r="F24" s="5">
        <v>3938</v>
      </c>
      <c r="G24" s="101">
        <v>38847</v>
      </c>
      <c r="H24" s="26" t="s">
        <v>24</v>
      </c>
      <c r="I24" s="101">
        <v>38852</v>
      </c>
      <c r="J24" s="26" t="s">
        <v>25</v>
      </c>
      <c r="K24" s="99">
        <f t="shared" si="0"/>
        <v>5</v>
      </c>
      <c r="L24" s="2" t="s">
        <v>26</v>
      </c>
    </row>
    <row r="25" spans="1:12">
      <c r="A25" s="90">
        <v>22</v>
      </c>
      <c r="B25" t="s">
        <v>118</v>
      </c>
      <c r="C25" s="5" t="s">
        <v>13</v>
      </c>
      <c r="D25" t="s">
        <v>172</v>
      </c>
      <c r="E25" t="s">
        <v>173</v>
      </c>
      <c r="F25" s="26">
        <v>874</v>
      </c>
      <c r="G25" s="101">
        <v>38993</v>
      </c>
      <c r="H25" s="26" t="s">
        <v>174</v>
      </c>
      <c r="I25" s="101">
        <v>38993</v>
      </c>
      <c r="J25" s="26" t="s">
        <v>175</v>
      </c>
      <c r="K25" s="99">
        <f t="shared" si="0"/>
        <v>0</v>
      </c>
      <c r="L25" s="2" t="s">
        <v>20</v>
      </c>
    </row>
    <row r="26" spans="1:12">
      <c r="A26" s="90">
        <v>23</v>
      </c>
      <c r="B26" t="s">
        <v>89</v>
      </c>
      <c r="C26" s="5" t="s">
        <v>15</v>
      </c>
      <c r="D26" t="s">
        <v>215</v>
      </c>
      <c r="E26" t="s">
        <v>216</v>
      </c>
      <c r="F26" s="2">
        <v>3952</v>
      </c>
      <c r="G26" s="101">
        <v>39025</v>
      </c>
      <c r="H26" s="26" t="s">
        <v>214</v>
      </c>
      <c r="I26" s="101">
        <v>39028</v>
      </c>
      <c r="J26" s="26" t="s">
        <v>217</v>
      </c>
      <c r="K26" s="99">
        <f t="shared" si="0"/>
        <v>3</v>
      </c>
      <c r="L26" s="2" t="s">
        <v>211</v>
      </c>
    </row>
    <row r="27" spans="1:12">
      <c r="A27" s="90">
        <v>24</v>
      </c>
      <c r="B27" t="s">
        <v>212</v>
      </c>
      <c r="C27" s="5" t="s">
        <v>213</v>
      </c>
      <c r="D27" t="s">
        <v>219</v>
      </c>
      <c r="E27" t="s">
        <v>220</v>
      </c>
      <c r="F27" s="2">
        <v>3951</v>
      </c>
      <c r="G27" s="101">
        <v>39222</v>
      </c>
      <c r="H27" s="26" t="s">
        <v>218</v>
      </c>
      <c r="I27" s="101">
        <v>39401</v>
      </c>
      <c r="J27" s="26" t="s">
        <v>170</v>
      </c>
      <c r="K27" s="99">
        <f t="shared" si="0"/>
        <v>179</v>
      </c>
      <c r="L27" s="2" t="s">
        <v>171</v>
      </c>
    </row>
    <row r="28" spans="1:12">
      <c r="A28" s="90">
        <v>25</v>
      </c>
      <c r="B28" t="s">
        <v>91</v>
      </c>
      <c r="C28" s="5" t="s">
        <v>92</v>
      </c>
      <c r="D28" t="s">
        <v>93</v>
      </c>
      <c r="E28" t="s">
        <v>168</v>
      </c>
      <c r="F28" s="2">
        <v>3976</v>
      </c>
      <c r="G28" s="101">
        <v>39405</v>
      </c>
      <c r="H28" s="26" t="s">
        <v>169</v>
      </c>
      <c r="I28" s="101">
        <v>39609</v>
      </c>
      <c r="J28" s="26" t="s">
        <v>409</v>
      </c>
      <c r="K28" s="99">
        <f t="shared" si="0"/>
        <v>204</v>
      </c>
      <c r="L28" s="2" t="s">
        <v>410</v>
      </c>
    </row>
    <row r="29" spans="1:12">
      <c r="A29" s="90">
        <v>26</v>
      </c>
      <c r="B29" t="s">
        <v>21</v>
      </c>
      <c r="C29" s="5" t="s">
        <v>92</v>
      </c>
      <c r="D29" t="s">
        <v>405</v>
      </c>
      <c r="E29" t="s">
        <v>406</v>
      </c>
      <c r="F29" s="2">
        <v>3891</v>
      </c>
      <c r="G29" s="101">
        <v>39611</v>
      </c>
      <c r="H29" s="26" t="s">
        <v>407</v>
      </c>
      <c r="I29" s="101">
        <v>39765</v>
      </c>
      <c r="J29" s="26" t="s">
        <v>420</v>
      </c>
      <c r="K29" s="99">
        <f t="shared" si="0"/>
        <v>154</v>
      </c>
      <c r="L29" s="2" t="s">
        <v>408</v>
      </c>
    </row>
    <row r="30" spans="1:12">
      <c r="A30" s="90">
        <v>27</v>
      </c>
      <c r="B30" t="s">
        <v>21</v>
      </c>
      <c r="C30" s="5" t="s">
        <v>92</v>
      </c>
      <c r="D30" t="s">
        <v>422</v>
      </c>
      <c r="E30" t="s">
        <v>423</v>
      </c>
      <c r="F30" s="3" t="s">
        <v>424</v>
      </c>
      <c r="G30" s="101">
        <v>39766</v>
      </c>
      <c r="H30" s="3" t="s">
        <v>425</v>
      </c>
      <c r="I30" s="125">
        <v>39980</v>
      </c>
      <c r="J30" s="3" t="s">
        <v>426</v>
      </c>
      <c r="K30" s="99">
        <f t="shared" si="0"/>
        <v>214</v>
      </c>
      <c r="L30" s="5" t="s">
        <v>421</v>
      </c>
    </row>
    <row r="31" spans="1:12">
      <c r="A31" s="90">
        <v>28</v>
      </c>
      <c r="B31" t="s">
        <v>89</v>
      </c>
      <c r="C31" s="5" t="s">
        <v>15</v>
      </c>
      <c r="D31" t="s">
        <v>427</v>
      </c>
      <c r="E31" t="s">
        <v>428</v>
      </c>
      <c r="F31" s="3" t="s">
        <v>424</v>
      </c>
      <c r="G31" s="101">
        <v>39981</v>
      </c>
      <c r="H31" s="3" t="s">
        <v>429</v>
      </c>
      <c r="I31" s="125">
        <v>40270</v>
      </c>
      <c r="J31" s="3" t="s">
        <v>435</v>
      </c>
      <c r="K31" s="91">
        <f t="shared" si="0"/>
        <v>289</v>
      </c>
      <c r="L31" s="5" t="s">
        <v>430</v>
      </c>
    </row>
    <row r="32" spans="1:12">
      <c r="A32" s="90">
        <v>29</v>
      </c>
      <c r="B32" t="s">
        <v>436</v>
      </c>
      <c r="C32" s="5" t="s">
        <v>13</v>
      </c>
      <c r="D32" t="s">
        <v>437</v>
      </c>
      <c r="E32" t="s">
        <v>438</v>
      </c>
      <c r="F32">
        <v>894</v>
      </c>
      <c r="G32" s="101">
        <v>40352</v>
      </c>
      <c r="H32" s="3" t="s">
        <v>429</v>
      </c>
      <c r="I32" s="125">
        <v>40372</v>
      </c>
      <c r="J32" s="3" t="s">
        <v>450</v>
      </c>
      <c r="K32" s="91">
        <f t="shared" si="0"/>
        <v>20</v>
      </c>
      <c r="L32" s="5" t="s">
        <v>454</v>
      </c>
    </row>
    <row r="33" spans="1:12">
      <c r="A33" s="90">
        <v>30</v>
      </c>
      <c r="B33" t="s">
        <v>89</v>
      </c>
      <c r="C33" s="5" t="s">
        <v>15</v>
      </c>
      <c r="D33" t="s">
        <v>468</v>
      </c>
      <c r="E33" t="s">
        <v>469</v>
      </c>
      <c r="F33" s="3">
        <v>3964</v>
      </c>
      <c r="G33" s="101">
        <v>40461</v>
      </c>
      <c r="H33" s="3" t="s">
        <v>470</v>
      </c>
      <c r="I33" s="125">
        <v>40711</v>
      </c>
      <c r="J33" s="3" t="s">
        <v>474</v>
      </c>
      <c r="K33" s="91">
        <f>I33-G33</f>
        <v>250</v>
      </c>
      <c r="L33" s="5" t="s">
        <v>479</v>
      </c>
    </row>
    <row r="34" spans="1:12">
      <c r="A34" s="90">
        <v>31</v>
      </c>
      <c r="B34" t="s">
        <v>89</v>
      </c>
      <c r="C34" s="5" t="s">
        <v>15</v>
      </c>
      <c r="D34" t="s">
        <v>475</v>
      </c>
      <c r="E34" t="s">
        <v>476</v>
      </c>
      <c r="F34" s="3">
        <v>3958</v>
      </c>
      <c r="G34" s="101">
        <v>40713</v>
      </c>
      <c r="H34" s="3" t="s">
        <v>477</v>
      </c>
      <c r="I34" s="125">
        <v>40852</v>
      </c>
      <c r="J34" s="3" t="s">
        <v>484</v>
      </c>
      <c r="K34" s="91">
        <f>I34-G34</f>
        <v>139</v>
      </c>
      <c r="L34" s="5" t="s">
        <v>478</v>
      </c>
    </row>
    <row r="35" spans="1:12">
      <c r="A35" s="90">
        <v>32</v>
      </c>
      <c r="B35" t="s">
        <v>89</v>
      </c>
      <c r="C35" s="5" t="s">
        <v>15</v>
      </c>
      <c r="D35" t="s">
        <v>482</v>
      </c>
      <c r="E35" t="s">
        <v>492</v>
      </c>
      <c r="F35" s="3" t="s">
        <v>483</v>
      </c>
      <c r="G35" s="125">
        <v>40854</v>
      </c>
      <c r="H35" s="3" t="s">
        <v>493</v>
      </c>
      <c r="I35" s="125">
        <v>41221</v>
      </c>
      <c r="J35" s="3" t="s">
        <v>494</v>
      </c>
      <c r="K35" s="91">
        <f>I35-G35</f>
        <v>367</v>
      </c>
      <c r="L35" s="5" t="s">
        <v>486</v>
      </c>
    </row>
    <row r="36" spans="1:12">
      <c r="A36" s="90">
        <v>33</v>
      </c>
      <c r="B36" t="s">
        <v>89</v>
      </c>
      <c r="C36" s="5" t="s">
        <v>15</v>
      </c>
      <c r="D36" t="s">
        <v>499</v>
      </c>
      <c r="E36" t="s">
        <v>498</v>
      </c>
      <c r="F36" s="3">
        <v>3962</v>
      </c>
      <c r="G36" s="125">
        <v>41224</v>
      </c>
      <c r="H36" s="3" t="s">
        <v>500</v>
      </c>
      <c r="I36" s="125">
        <v>41586</v>
      </c>
      <c r="J36" s="3" t="s">
        <v>510</v>
      </c>
      <c r="K36" s="91">
        <f>I36-G36</f>
        <v>362</v>
      </c>
      <c r="L36" s="5" t="s">
        <v>495</v>
      </c>
    </row>
    <row r="37" spans="1:12">
      <c r="A37" s="90">
        <v>34</v>
      </c>
      <c r="B37" t="s">
        <v>89</v>
      </c>
      <c r="C37" s="5" t="s">
        <v>15</v>
      </c>
      <c r="D37" t="s">
        <v>508</v>
      </c>
      <c r="E37" t="s">
        <v>509</v>
      </c>
      <c r="F37" s="3">
        <v>3959</v>
      </c>
      <c r="G37" s="125">
        <v>41588</v>
      </c>
      <c r="H37" s="3" t="s">
        <v>511</v>
      </c>
      <c r="I37" s="125">
        <v>41928</v>
      </c>
      <c r="J37" s="3" t="s">
        <v>513</v>
      </c>
      <c r="K37" s="91">
        <f>I37-G37</f>
        <v>340</v>
      </c>
      <c r="L37" s="5" t="s">
        <v>512</v>
      </c>
    </row>
    <row r="38" spans="1:12">
      <c r="A38" s="90">
        <v>35</v>
      </c>
      <c r="B38" t="s">
        <v>89</v>
      </c>
      <c r="C38" s="5" t="s">
        <v>15</v>
      </c>
      <c r="D38" t="s">
        <v>516</v>
      </c>
      <c r="E38" t="s">
        <v>517</v>
      </c>
      <c r="F38" s="3">
        <v>3972</v>
      </c>
      <c r="G38" s="125">
        <v>41930</v>
      </c>
      <c r="H38" s="3" t="s">
        <v>518</v>
      </c>
      <c r="L38" s="5" t="s">
        <v>514</v>
      </c>
    </row>
  </sheetData>
  <phoneticPr fontId="1" type="noConversion"/>
  <conditionalFormatting sqref="C1:C29 C31:C32 C39:C1048576">
    <cfRule type="containsText" dxfId="23" priority="15" operator="containsText" text="Station M">
      <formula>NOT(ISERROR(SEARCH("Station M",C1)))</formula>
    </cfRule>
    <cfRule type="containsText" dxfId="22" priority="16" operator="containsText" text="smooth ridge">
      <formula>NOT(ISERROR(SEARCH("smooth ridge",C1)))</formula>
    </cfRule>
  </conditionalFormatting>
  <conditionalFormatting sqref="C30">
    <cfRule type="containsText" dxfId="21" priority="13" operator="containsText" text="Station M">
      <formula>NOT(ISERROR(SEARCH("Station M",C30)))</formula>
    </cfRule>
    <cfRule type="containsText" dxfId="20" priority="14" operator="containsText" text="smooth ridge">
      <formula>NOT(ISERROR(SEARCH("smooth ridge",C30)))</formula>
    </cfRule>
  </conditionalFormatting>
  <conditionalFormatting sqref="C33">
    <cfRule type="containsText" dxfId="19" priority="11" operator="containsText" text="Station M">
      <formula>NOT(ISERROR(SEARCH("Station M",C33)))</formula>
    </cfRule>
    <cfRule type="containsText" dxfId="18" priority="12" operator="containsText" text="smooth ridge">
      <formula>NOT(ISERROR(SEARCH("smooth ridge",C33)))</formula>
    </cfRule>
  </conditionalFormatting>
  <conditionalFormatting sqref="C34">
    <cfRule type="containsText" dxfId="17" priority="9" operator="containsText" text="Station M">
      <formula>NOT(ISERROR(SEARCH("Station M",C34)))</formula>
    </cfRule>
    <cfRule type="containsText" dxfId="16" priority="10" operator="containsText" text="smooth ridge">
      <formula>NOT(ISERROR(SEARCH("smooth ridge",C34)))</formula>
    </cfRule>
  </conditionalFormatting>
  <conditionalFormatting sqref="C35">
    <cfRule type="containsText" dxfId="15" priority="7" operator="containsText" text="Station M">
      <formula>NOT(ISERROR(SEARCH("Station M",C35)))</formula>
    </cfRule>
    <cfRule type="containsText" dxfId="14" priority="8" operator="containsText" text="smooth ridge">
      <formula>NOT(ISERROR(SEARCH("smooth ridge",C35)))</formula>
    </cfRule>
  </conditionalFormatting>
  <conditionalFormatting sqref="C36">
    <cfRule type="containsText" dxfId="13" priority="5" operator="containsText" text="Station M">
      <formula>NOT(ISERROR(SEARCH("Station M",C36)))</formula>
    </cfRule>
    <cfRule type="containsText" dxfId="12" priority="6" operator="containsText" text="smooth ridge">
      <formula>NOT(ISERROR(SEARCH("smooth ridge",C36)))</formula>
    </cfRule>
  </conditionalFormatting>
  <conditionalFormatting sqref="C37">
    <cfRule type="containsText" dxfId="11" priority="3" operator="containsText" text="Station M">
      <formula>NOT(ISERROR(SEARCH("Station M",C37)))</formula>
    </cfRule>
    <cfRule type="containsText" dxfId="10" priority="4" operator="containsText" text="smooth ridge">
      <formula>NOT(ISERROR(SEARCH("smooth ridge",C37)))</formula>
    </cfRule>
  </conditionalFormatting>
  <conditionalFormatting sqref="C38">
    <cfRule type="containsText" dxfId="9" priority="1" operator="containsText" text="Station M">
      <formula>NOT(ISERROR(SEARCH("Station M",C38)))</formula>
    </cfRule>
    <cfRule type="containsText" dxfId="8" priority="2" operator="containsText" text="smooth ridge">
      <formula>NOT(ISERROR(SEARCH("smooth ridge",C38)))</formula>
    </cfRule>
  </conditionalFormatting>
  <pageMargins left="0.75" right="0.5" top="1" bottom="1" header="0.75" footer="0.5"/>
  <pageSetup orientation="landscape"/>
  <headerFooter>
    <oddHeader xml:space="preserve">&amp;L&amp;"Verdana,Bold"&amp;12ROVER DEPLOYMENTS
&amp;C&amp;"Verdana,Bold"&amp;A&amp;R&amp;D &amp;T
</oddHeader>
    <oddFooter>&amp;L&amp;F&amp;RPage &amp;P of &amp;N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N53"/>
  <sheetViews>
    <sheetView workbookViewId="0">
      <pane xSplit="2" ySplit="3" topLeftCell="D17" activePane="bottomRight" state="frozen"/>
      <selection pane="topRight" activeCell="C1" sqref="C1"/>
      <selection pane="bottomLeft" activeCell="A4" sqref="A4"/>
      <selection pane="bottomRight" activeCell="N54" sqref="N54"/>
    </sheetView>
  </sheetViews>
  <sheetFormatPr baseColWidth="10" defaultColWidth="11" defaultRowHeight="13" x14ac:dyDescent="0"/>
  <cols>
    <col min="1" max="1" width="3.42578125" customWidth="1"/>
    <col min="2" max="2" width="23" customWidth="1"/>
    <col min="3" max="13" width="11.85546875" bestFit="1" customWidth="1"/>
  </cols>
  <sheetData>
    <row r="1" spans="1:14" ht="21">
      <c r="A1" s="81" t="s">
        <v>412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s="38" customFormat="1">
      <c r="A2" s="52"/>
      <c r="B2" s="52" t="s">
        <v>368</v>
      </c>
      <c r="C2" s="54">
        <v>24</v>
      </c>
      <c r="D2" s="54">
        <v>25</v>
      </c>
      <c r="E2" s="54">
        <v>26</v>
      </c>
      <c r="F2" s="54">
        <v>27</v>
      </c>
      <c r="G2" s="54">
        <v>28</v>
      </c>
      <c r="H2" s="54">
        <v>29</v>
      </c>
      <c r="I2" s="54">
        <v>30</v>
      </c>
      <c r="J2" s="54">
        <v>31</v>
      </c>
      <c r="K2" s="54">
        <v>32</v>
      </c>
      <c r="L2" s="54">
        <v>33</v>
      </c>
      <c r="M2" s="54">
        <v>34</v>
      </c>
      <c r="N2" s="54">
        <v>35</v>
      </c>
    </row>
    <row r="3" spans="1:14" s="38" customFormat="1">
      <c r="A3" s="55"/>
      <c r="B3" s="55" t="s">
        <v>369</v>
      </c>
      <c r="C3" s="102">
        <v>39222</v>
      </c>
      <c r="D3" s="102">
        <v>39405</v>
      </c>
      <c r="E3" s="102">
        <v>39611</v>
      </c>
      <c r="F3" s="102">
        <v>39766</v>
      </c>
      <c r="G3" s="102">
        <v>39981</v>
      </c>
      <c r="H3" s="102">
        <v>40352</v>
      </c>
      <c r="I3" s="102">
        <v>40461</v>
      </c>
      <c r="J3" s="102">
        <v>40713</v>
      </c>
      <c r="K3" s="102">
        <v>40854</v>
      </c>
      <c r="L3" s="102">
        <v>41224</v>
      </c>
      <c r="M3" s="102">
        <v>41588</v>
      </c>
      <c r="N3" s="102">
        <v>41930</v>
      </c>
    </row>
    <row r="4" spans="1:14" s="11" customFormat="1">
      <c r="A4" s="16" t="s">
        <v>278</v>
      </c>
      <c r="B4" s="32"/>
      <c r="C4" s="18"/>
      <c r="D4" s="24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s="12" customFormat="1" ht="12">
      <c r="B5" s="12" t="s">
        <v>167</v>
      </c>
      <c r="C5" s="34" t="s">
        <v>86</v>
      </c>
      <c r="D5" s="35" t="s">
        <v>86</v>
      </c>
      <c r="E5" s="35" t="s">
        <v>86</v>
      </c>
      <c r="F5" s="35" t="s">
        <v>86</v>
      </c>
      <c r="G5" s="34" t="s">
        <v>86</v>
      </c>
      <c r="H5" s="34" t="s">
        <v>86</v>
      </c>
      <c r="I5" s="34" t="s">
        <v>86</v>
      </c>
      <c r="J5" s="34" t="s">
        <v>86</v>
      </c>
      <c r="K5" s="34" t="s">
        <v>86</v>
      </c>
      <c r="L5" s="34" t="s">
        <v>86</v>
      </c>
      <c r="M5" s="34" t="s">
        <v>86</v>
      </c>
      <c r="N5" s="34" t="s">
        <v>86</v>
      </c>
    </row>
    <row r="6" spans="1:14" s="12" customFormat="1" ht="12">
      <c r="B6" s="12" t="s">
        <v>205</v>
      </c>
      <c r="C6" s="34">
        <v>1071</v>
      </c>
      <c r="D6" s="35">
        <v>1071</v>
      </c>
      <c r="E6" s="35">
        <v>1071</v>
      </c>
      <c r="F6" s="35">
        <v>1071</v>
      </c>
      <c r="G6" s="34" t="s">
        <v>431</v>
      </c>
      <c r="H6" s="34" t="s">
        <v>431</v>
      </c>
      <c r="I6" s="34" t="s">
        <v>431</v>
      </c>
      <c r="J6" s="34" t="s">
        <v>431</v>
      </c>
      <c r="K6" s="34" t="s">
        <v>431</v>
      </c>
      <c r="L6" s="34" t="s">
        <v>431</v>
      </c>
      <c r="M6" s="34" t="s">
        <v>431</v>
      </c>
      <c r="N6" s="34" t="s">
        <v>431</v>
      </c>
    </row>
    <row r="7" spans="1:14" s="12" customFormat="1" ht="12">
      <c r="B7" s="12" t="s">
        <v>206</v>
      </c>
      <c r="C7" s="34">
        <v>1073</v>
      </c>
      <c r="D7" s="35">
        <v>1073</v>
      </c>
      <c r="E7" s="35">
        <v>1073</v>
      </c>
      <c r="F7" s="35">
        <v>1073</v>
      </c>
      <c r="G7" s="34" t="s">
        <v>432</v>
      </c>
      <c r="H7" s="34" t="s">
        <v>432</v>
      </c>
      <c r="I7" s="34" t="s">
        <v>432</v>
      </c>
      <c r="J7" s="34" t="s">
        <v>432</v>
      </c>
      <c r="K7" s="34" t="s">
        <v>432</v>
      </c>
      <c r="L7" s="34" t="s">
        <v>432</v>
      </c>
      <c r="M7" s="34" t="s">
        <v>432</v>
      </c>
      <c r="N7" s="34" t="s">
        <v>432</v>
      </c>
    </row>
    <row r="8" spans="1:14" s="12" customFormat="1" ht="12">
      <c r="B8" s="12" t="s">
        <v>165</v>
      </c>
      <c r="C8" s="34">
        <v>100</v>
      </c>
      <c r="D8" s="35">
        <v>100</v>
      </c>
      <c r="E8" s="35">
        <v>100</v>
      </c>
      <c r="F8" s="35">
        <v>100</v>
      </c>
      <c r="G8" s="34" t="s">
        <v>433</v>
      </c>
      <c r="H8" s="34" t="s">
        <v>433</v>
      </c>
      <c r="I8" s="34" t="s">
        <v>463</v>
      </c>
      <c r="J8" s="34" t="s">
        <v>463</v>
      </c>
      <c r="K8" s="34" t="s">
        <v>463</v>
      </c>
      <c r="L8" s="34" t="s">
        <v>463</v>
      </c>
      <c r="M8" s="34" t="s">
        <v>463</v>
      </c>
      <c r="N8" s="34" t="s">
        <v>463</v>
      </c>
    </row>
    <row r="9" spans="1:14" s="12" customFormat="1" ht="12">
      <c r="B9" s="12" t="s">
        <v>480</v>
      </c>
      <c r="C9" s="34"/>
      <c r="D9" s="35" t="s">
        <v>64</v>
      </c>
      <c r="E9" s="35" t="s">
        <v>64</v>
      </c>
      <c r="F9" s="35" t="s">
        <v>64</v>
      </c>
      <c r="G9" s="35" t="s">
        <v>64</v>
      </c>
      <c r="H9" s="34" t="s">
        <v>481</v>
      </c>
      <c r="I9" s="34" t="s">
        <v>481</v>
      </c>
      <c r="J9" s="34" t="s">
        <v>481</v>
      </c>
      <c r="K9" s="34" t="s">
        <v>481</v>
      </c>
      <c r="L9" s="34" t="s">
        <v>481</v>
      </c>
      <c r="M9" s="34" t="s">
        <v>481</v>
      </c>
      <c r="N9" s="34" t="s">
        <v>481</v>
      </c>
    </row>
    <row r="10" spans="1:14" s="12" customFormat="1" ht="12">
      <c r="B10" s="12" t="s">
        <v>59</v>
      </c>
      <c r="C10" s="34" t="s">
        <v>74</v>
      </c>
      <c r="D10" s="35" t="s">
        <v>74</v>
      </c>
      <c r="E10" s="35" t="s">
        <v>74</v>
      </c>
      <c r="F10" s="35" t="s">
        <v>74</v>
      </c>
      <c r="G10" s="34" t="s">
        <v>74</v>
      </c>
      <c r="H10" s="34" t="s">
        <v>74</v>
      </c>
      <c r="I10" s="34" t="s">
        <v>74</v>
      </c>
      <c r="J10" s="34" t="s">
        <v>74</v>
      </c>
      <c r="K10" s="34" t="s">
        <v>74</v>
      </c>
      <c r="L10" s="34" t="s">
        <v>74</v>
      </c>
      <c r="M10" s="34" t="s">
        <v>74</v>
      </c>
      <c r="N10" s="34" t="s">
        <v>74</v>
      </c>
    </row>
    <row r="11" spans="1:14" s="12" customFormat="1" ht="12">
      <c r="B11" s="12" t="s">
        <v>152</v>
      </c>
      <c r="C11" s="34" t="s">
        <v>306</v>
      </c>
      <c r="D11" s="35" t="s">
        <v>306</v>
      </c>
      <c r="E11" s="35" t="s">
        <v>306</v>
      </c>
      <c r="F11" s="35" t="s">
        <v>306</v>
      </c>
      <c r="G11" s="34" t="s">
        <v>306</v>
      </c>
      <c r="H11" s="34" t="s">
        <v>306</v>
      </c>
      <c r="I11" s="34" t="s">
        <v>306</v>
      </c>
      <c r="J11" s="34" t="s">
        <v>306</v>
      </c>
      <c r="K11" s="34" t="s">
        <v>306</v>
      </c>
      <c r="L11" s="34" t="s">
        <v>306</v>
      </c>
      <c r="M11" s="34" t="s">
        <v>306</v>
      </c>
      <c r="N11" s="34" t="s">
        <v>306</v>
      </c>
    </row>
    <row r="12" spans="1:14" s="12" customFormat="1" ht="12">
      <c r="B12" s="12" t="s">
        <v>207</v>
      </c>
      <c r="C12" s="34" t="s">
        <v>367</v>
      </c>
      <c r="D12" s="35" t="s">
        <v>367</v>
      </c>
      <c r="E12" s="35" t="s">
        <v>367</v>
      </c>
      <c r="F12" s="35" t="s">
        <v>367</v>
      </c>
      <c r="G12" s="34" t="s">
        <v>367</v>
      </c>
      <c r="H12" s="34" t="s">
        <v>455</v>
      </c>
      <c r="I12" s="34" t="s">
        <v>455</v>
      </c>
      <c r="J12" s="34" t="s">
        <v>455</v>
      </c>
      <c r="K12" s="34" t="s">
        <v>455</v>
      </c>
      <c r="L12" s="34" t="s">
        <v>455</v>
      </c>
      <c r="M12" s="34" t="s">
        <v>455</v>
      </c>
      <c r="N12" s="34" t="s">
        <v>455</v>
      </c>
    </row>
    <row r="13" spans="1:14" s="12" customFormat="1" ht="12">
      <c r="B13" s="12" t="s">
        <v>361</v>
      </c>
      <c r="C13" s="107">
        <v>12234</v>
      </c>
      <c r="D13" s="106">
        <v>12234</v>
      </c>
      <c r="E13" s="106">
        <v>12234</v>
      </c>
      <c r="F13" s="106">
        <v>12234</v>
      </c>
      <c r="G13" s="105">
        <v>12234</v>
      </c>
      <c r="H13" s="105">
        <v>12234</v>
      </c>
      <c r="I13" s="105">
        <v>12234</v>
      </c>
      <c r="J13" s="105">
        <v>12234</v>
      </c>
      <c r="K13" s="105">
        <v>12234</v>
      </c>
      <c r="L13" s="105">
        <v>12234</v>
      </c>
      <c r="M13" s="105">
        <v>12234</v>
      </c>
      <c r="N13" s="105">
        <v>12234</v>
      </c>
    </row>
    <row r="14" spans="1:14" s="12" customFormat="1" ht="12">
      <c r="B14" s="12" t="s">
        <v>362</v>
      </c>
      <c r="C14" s="107">
        <v>12176</v>
      </c>
      <c r="D14" s="106">
        <v>12176</v>
      </c>
      <c r="E14" s="106">
        <v>12176</v>
      </c>
      <c r="F14" s="106">
        <v>12176</v>
      </c>
      <c r="G14" s="105">
        <v>12176</v>
      </c>
      <c r="H14" s="105">
        <v>12176</v>
      </c>
      <c r="I14" s="105">
        <v>12176</v>
      </c>
      <c r="J14" s="105">
        <v>12176</v>
      </c>
      <c r="K14" s="105">
        <v>12176</v>
      </c>
      <c r="L14" s="105">
        <v>12176</v>
      </c>
      <c r="M14" s="105">
        <v>12176</v>
      </c>
      <c r="N14" s="105">
        <v>12176</v>
      </c>
    </row>
    <row r="15" spans="1:14" s="12" customFormat="1" ht="12">
      <c r="B15" s="12" t="s">
        <v>363</v>
      </c>
      <c r="C15" s="107">
        <v>12119</v>
      </c>
      <c r="D15" s="106">
        <v>12119</v>
      </c>
      <c r="E15" s="106">
        <v>12119</v>
      </c>
      <c r="F15" s="106">
        <v>12119</v>
      </c>
      <c r="G15" s="105">
        <v>12119</v>
      </c>
      <c r="H15" s="105">
        <v>12119</v>
      </c>
      <c r="I15" s="105">
        <v>12119</v>
      </c>
      <c r="J15" s="105">
        <v>12119</v>
      </c>
      <c r="K15" s="105">
        <v>12119</v>
      </c>
      <c r="L15" s="105">
        <v>12119</v>
      </c>
      <c r="M15" s="105">
        <v>12119</v>
      </c>
      <c r="N15" s="105">
        <v>12119</v>
      </c>
    </row>
    <row r="16" spans="1:14" s="12" customFormat="1" ht="12">
      <c r="B16" s="12" t="s">
        <v>364</v>
      </c>
      <c r="C16" s="12">
        <v>9060094</v>
      </c>
      <c r="D16" s="30">
        <v>9060094</v>
      </c>
      <c r="E16" s="30">
        <v>9060094</v>
      </c>
      <c r="F16" s="30">
        <v>9060094</v>
      </c>
      <c r="G16" s="12">
        <v>9060094</v>
      </c>
      <c r="H16" s="12">
        <v>9060094</v>
      </c>
      <c r="I16" s="12">
        <v>9060094</v>
      </c>
      <c r="J16" s="12">
        <v>9060094</v>
      </c>
      <c r="K16" s="12">
        <v>9060094</v>
      </c>
      <c r="L16" s="12">
        <v>9060094</v>
      </c>
      <c r="M16" s="12">
        <v>9060094</v>
      </c>
      <c r="N16" s="12">
        <v>9060094</v>
      </c>
    </row>
    <row r="17" spans="1:14" s="12" customFormat="1" ht="12">
      <c r="D17" s="30"/>
      <c r="E17" s="30"/>
      <c r="F17" s="30"/>
    </row>
    <row r="18" spans="1:14">
      <c r="B18" s="12" t="s">
        <v>506</v>
      </c>
      <c r="C18" s="34">
        <v>1107</v>
      </c>
      <c r="D18" s="35">
        <v>1107</v>
      </c>
      <c r="E18" s="35">
        <v>1107</v>
      </c>
      <c r="F18" s="35">
        <v>1107</v>
      </c>
      <c r="G18" s="34" t="s">
        <v>434</v>
      </c>
      <c r="H18" s="34" t="s">
        <v>64</v>
      </c>
      <c r="I18" s="34" t="s">
        <v>434</v>
      </c>
      <c r="J18" s="34" t="s">
        <v>434</v>
      </c>
      <c r="K18" s="34" t="s">
        <v>434</v>
      </c>
      <c r="L18" s="34" t="s">
        <v>434</v>
      </c>
      <c r="M18" s="34" t="s">
        <v>434</v>
      </c>
      <c r="N18" s="34" t="s">
        <v>434</v>
      </c>
    </row>
    <row r="19" spans="1:14">
      <c r="B19" s="12" t="s">
        <v>507</v>
      </c>
      <c r="C19" s="12">
        <v>49820</v>
      </c>
      <c r="D19" s="30">
        <v>49820</v>
      </c>
      <c r="E19" s="30">
        <v>49820</v>
      </c>
      <c r="F19" s="30">
        <v>49820</v>
      </c>
      <c r="G19" s="12">
        <v>49820</v>
      </c>
      <c r="H19" s="12">
        <v>49820</v>
      </c>
      <c r="I19" s="12">
        <v>49820</v>
      </c>
      <c r="J19" s="12">
        <v>49820</v>
      </c>
      <c r="K19" s="12">
        <v>49820</v>
      </c>
      <c r="L19" s="12">
        <v>49820</v>
      </c>
      <c r="M19" s="12">
        <v>49820</v>
      </c>
      <c r="N19" s="12">
        <v>49820</v>
      </c>
    </row>
    <row r="20" spans="1:14">
      <c r="B20" s="12" t="s">
        <v>487</v>
      </c>
      <c r="C20" s="36" t="s">
        <v>87</v>
      </c>
      <c r="D20" s="33" t="s">
        <v>87</v>
      </c>
      <c r="E20" s="33" t="s">
        <v>87</v>
      </c>
      <c r="F20" s="33" t="s">
        <v>87</v>
      </c>
      <c r="G20" s="36" t="s">
        <v>87</v>
      </c>
      <c r="H20" s="12">
        <v>44309</v>
      </c>
      <c r="I20" s="12">
        <v>44309</v>
      </c>
      <c r="J20" s="12">
        <v>44309</v>
      </c>
      <c r="K20" s="12">
        <v>44309</v>
      </c>
      <c r="L20" s="12">
        <v>46807</v>
      </c>
      <c r="M20" s="12">
        <v>55170</v>
      </c>
      <c r="N20" s="12">
        <v>55170</v>
      </c>
    </row>
    <row r="21" spans="1:14" s="12" customFormat="1" ht="12">
      <c r="B21" s="13"/>
      <c r="D21" s="30"/>
    </row>
    <row r="22" spans="1:14">
      <c r="A22" s="16" t="s">
        <v>380</v>
      </c>
      <c r="B22" s="31"/>
      <c r="C22" s="18"/>
      <c r="D22" s="24"/>
      <c r="E22" s="18"/>
      <c r="F22" s="18"/>
      <c r="G22" s="124"/>
      <c r="H22" s="124"/>
      <c r="I22" s="18"/>
      <c r="J22" s="18"/>
      <c r="K22" s="18"/>
      <c r="L22" s="18"/>
      <c r="M22" s="18"/>
      <c r="N22" s="18"/>
    </row>
    <row r="23" spans="1:14">
      <c r="B23" s="12" t="s">
        <v>284</v>
      </c>
      <c r="C23" s="6" t="s">
        <v>109</v>
      </c>
      <c r="D23" s="25" t="s">
        <v>109</v>
      </c>
      <c r="E23" s="25" t="s">
        <v>109</v>
      </c>
      <c r="F23" s="25" t="s">
        <v>109</v>
      </c>
      <c r="G23" s="6" t="s">
        <v>87</v>
      </c>
      <c r="H23" s="6" t="s">
        <v>87</v>
      </c>
      <c r="I23" s="6" t="s">
        <v>87</v>
      </c>
      <c r="J23" s="6" t="s">
        <v>87</v>
      </c>
      <c r="K23" s="6" t="s">
        <v>87</v>
      </c>
      <c r="L23" s="6" t="s">
        <v>87</v>
      </c>
      <c r="M23" s="6" t="s">
        <v>87</v>
      </c>
      <c r="N23" s="6" t="s">
        <v>87</v>
      </c>
    </row>
    <row r="24" spans="1:14">
      <c r="B24" s="12" t="s">
        <v>285</v>
      </c>
      <c r="C24" s="6" t="s">
        <v>109</v>
      </c>
      <c r="D24" s="25" t="s">
        <v>109</v>
      </c>
      <c r="E24" s="25" t="s">
        <v>109</v>
      </c>
      <c r="F24" s="25" t="s">
        <v>109</v>
      </c>
      <c r="G24" s="6" t="s">
        <v>87</v>
      </c>
      <c r="H24" s="6" t="s">
        <v>87</v>
      </c>
      <c r="I24" s="6" t="s">
        <v>87</v>
      </c>
      <c r="J24" s="6" t="s">
        <v>87</v>
      </c>
      <c r="K24" s="6" t="s">
        <v>87</v>
      </c>
      <c r="L24" s="6" t="s">
        <v>87</v>
      </c>
      <c r="M24" s="6" t="s">
        <v>87</v>
      </c>
      <c r="N24" s="6" t="s">
        <v>87</v>
      </c>
    </row>
    <row r="25" spans="1:14">
      <c r="B25" s="12" t="s">
        <v>376</v>
      </c>
      <c r="C25" s="6" t="s">
        <v>109</v>
      </c>
      <c r="D25" s="25" t="s">
        <v>109</v>
      </c>
      <c r="E25" s="25" t="s">
        <v>109</v>
      </c>
      <c r="F25" s="25" t="s">
        <v>109</v>
      </c>
      <c r="G25" s="6" t="s">
        <v>87</v>
      </c>
      <c r="H25" s="6" t="s">
        <v>87</v>
      </c>
      <c r="I25" s="6" t="s">
        <v>87</v>
      </c>
      <c r="J25" s="6" t="s">
        <v>87</v>
      </c>
      <c r="K25" s="6" t="s">
        <v>87</v>
      </c>
      <c r="L25" s="6" t="s">
        <v>87</v>
      </c>
      <c r="M25" s="6" t="s">
        <v>87</v>
      </c>
      <c r="N25" s="6" t="s">
        <v>87</v>
      </c>
    </row>
    <row r="26" spans="1:14">
      <c r="B26" s="12" t="s">
        <v>360</v>
      </c>
      <c r="C26" s="6" t="s">
        <v>109</v>
      </c>
      <c r="D26" s="25" t="s">
        <v>109</v>
      </c>
      <c r="E26" s="25" t="s">
        <v>109</v>
      </c>
      <c r="F26" s="25" t="s">
        <v>109</v>
      </c>
      <c r="G26" s="6" t="s">
        <v>87</v>
      </c>
      <c r="H26" s="6" t="s">
        <v>87</v>
      </c>
      <c r="I26" s="6" t="s">
        <v>87</v>
      </c>
      <c r="J26" s="6" t="s">
        <v>87</v>
      </c>
      <c r="K26" s="6" t="s">
        <v>87</v>
      </c>
      <c r="L26" s="6" t="s">
        <v>87</v>
      </c>
      <c r="M26" s="6" t="s">
        <v>87</v>
      </c>
      <c r="N26" s="6" t="s">
        <v>87</v>
      </c>
    </row>
    <row r="27" spans="1:14" s="11" customFormat="1">
      <c r="A27" s="16" t="s">
        <v>283</v>
      </c>
      <c r="B27" s="31"/>
      <c r="C27" s="18"/>
      <c r="D27" s="24"/>
      <c r="E27" s="18"/>
      <c r="F27" s="18"/>
      <c r="G27" s="124"/>
      <c r="H27" s="124"/>
      <c r="I27" s="18"/>
      <c r="J27" s="18"/>
      <c r="K27" s="18"/>
      <c r="L27" s="18"/>
      <c r="M27" s="18"/>
      <c r="N27" s="18"/>
    </row>
    <row r="28" spans="1:14">
      <c r="B28" s="12" t="s">
        <v>289</v>
      </c>
      <c r="C28">
        <v>801</v>
      </c>
      <c r="D28" s="3">
        <v>801</v>
      </c>
      <c r="E28">
        <v>801</v>
      </c>
      <c r="F28">
        <v>801</v>
      </c>
      <c r="G28">
        <v>801</v>
      </c>
      <c r="H28">
        <v>296</v>
      </c>
      <c r="I28">
        <v>296</v>
      </c>
      <c r="J28">
        <v>296</v>
      </c>
      <c r="K28">
        <v>296</v>
      </c>
      <c r="L28">
        <v>296</v>
      </c>
      <c r="M28">
        <v>296</v>
      </c>
      <c r="N28">
        <v>296</v>
      </c>
    </row>
    <row r="29" spans="1:14">
      <c r="B29" s="12" t="s">
        <v>377</v>
      </c>
      <c r="C29" s="104">
        <v>850</v>
      </c>
      <c r="D29" s="10" t="s">
        <v>78</v>
      </c>
      <c r="E29" s="104">
        <v>850</v>
      </c>
      <c r="F29" s="104">
        <v>850</v>
      </c>
      <c r="G29" s="104">
        <v>850</v>
      </c>
      <c r="H29" s="104">
        <v>850</v>
      </c>
      <c r="I29" s="104">
        <v>799</v>
      </c>
      <c r="J29" s="104">
        <v>799</v>
      </c>
      <c r="K29" s="104">
        <v>799</v>
      </c>
      <c r="L29" s="104">
        <v>799</v>
      </c>
      <c r="M29" s="104">
        <v>799</v>
      </c>
      <c r="N29" s="104">
        <v>799</v>
      </c>
    </row>
    <row r="30" spans="1:14">
      <c r="B30" s="12" t="s">
        <v>378</v>
      </c>
      <c r="C30">
        <v>799</v>
      </c>
      <c r="D30" s="2">
        <v>799</v>
      </c>
      <c r="E30">
        <v>799</v>
      </c>
      <c r="F30">
        <v>799</v>
      </c>
      <c r="G30">
        <v>799</v>
      </c>
      <c r="H30">
        <v>961</v>
      </c>
      <c r="I30">
        <v>961</v>
      </c>
      <c r="J30">
        <v>961</v>
      </c>
      <c r="K30">
        <v>961</v>
      </c>
      <c r="L30">
        <v>961</v>
      </c>
      <c r="M30">
        <v>961</v>
      </c>
      <c r="N30">
        <v>961</v>
      </c>
    </row>
    <row r="31" spans="1:14">
      <c r="B31" s="12" t="s">
        <v>379</v>
      </c>
      <c r="C31" s="104">
        <v>961</v>
      </c>
      <c r="D31" s="27">
        <v>961</v>
      </c>
      <c r="E31" s="104">
        <v>961</v>
      </c>
      <c r="F31" s="104">
        <v>961</v>
      </c>
      <c r="G31" s="104">
        <v>961</v>
      </c>
      <c r="H31" s="104">
        <v>289</v>
      </c>
      <c r="I31" s="104">
        <v>289</v>
      </c>
      <c r="J31" s="104">
        <v>289</v>
      </c>
      <c r="K31" s="104">
        <v>289</v>
      </c>
      <c r="L31" s="104">
        <v>289</v>
      </c>
      <c r="M31" s="104">
        <v>289</v>
      </c>
      <c r="N31" s="104">
        <v>289</v>
      </c>
    </row>
    <row r="32" spans="1:14">
      <c r="B32" s="12" t="s">
        <v>61</v>
      </c>
      <c r="C32" s="104">
        <v>1864</v>
      </c>
      <c r="D32" s="27">
        <v>1864</v>
      </c>
      <c r="E32" s="104">
        <v>1864</v>
      </c>
      <c r="F32" s="104">
        <v>1864</v>
      </c>
      <c r="G32" s="104">
        <v>1864</v>
      </c>
      <c r="H32" s="104">
        <v>1864</v>
      </c>
      <c r="I32" s="104">
        <v>1864</v>
      </c>
      <c r="J32" s="104">
        <v>1864</v>
      </c>
      <c r="K32" s="104">
        <v>1864</v>
      </c>
      <c r="L32" s="104">
        <v>1864</v>
      </c>
      <c r="M32" s="104">
        <v>1864</v>
      </c>
      <c r="N32" s="104">
        <v>1864</v>
      </c>
    </row>
    <row r="33" spans="1:14">
      <c r="B33" s="12"/>
      <c r="C33" s="6"/>
      <c r="D33" s="27"/>
    </row>
    <row r="34" spans="1:14">
      <c r="A34" s="16" t="s">
        <v>277</v>
      </c>
      <c r="B34" s="31"/>
      <c r="C34" s="20"/>
      <c r="D34" s="21"/>
      <c r="E34" s="18"/>
      <c r="F34" s="18"/>
      <c r="G34" s="124"/>
      <c r="H34" s="124"/>
      <c r="I34" s="18"/>
      <c r="J34" s="18"/>
      <c r="K34" s="18"/>
      <c r="L34" s="18"/>
      <c r="M34" s="18"/>
      <c r="N34" s="18"/>
    </row>
    <row r="35" spans="1:14" s="12" customFormat="1" ht="12">
      <c r="B35" s="12" t="s">
        <v>395</v>
      </c>
      <c r="C35" s="34" t="s">
        <v>57</v>
      </c>
      <c r="D35" s="35" t="s">
        <v>57</v>
      </c>
      <c r="E35" s="35" t="s">
        <v>57</v>
      </c>
      <c r="F35" s="35" t="s">
        <v>57</v>
      </c>
      <c r="G35" s="34" t="s">
        <v>57</v>
      </c>
      <c r="H35" s="34" t="s">
        <v>57</v>
      </c>
      <c r="I35" s="34" t="s">
        <v>57</v>
      </c>
      <c r="J35" s="34" t="s">
        <v>57</v>
      </c>
      <c r="K35" s="34" t="s">
        <v>57</v>
      </c>
      <c r="L35" s="34" t="s">
        <v>57</v>
      </c>
      <c r="M35" s="34" t="s">
        <v>58</v>
      </c>
      <c r="N35" s="34" t="s">
        <v>57</v>
      </c>
    </row>
    <row r="36" spans="1:14" s="12" customFormat="1" ht="12">
      <c r="B36" s="12" t="s">
        <v>396</v>
      </c>
      <c r="C36" s="34" t="s">
        <v>58</v>
      </c>
      <c r="D36" s="35" t="s">
        <v>58</v>
      </c>
      <c r="E36" s="35" t="s">
        <v>58</v>
      </c>
      <c r="F36" s="35" t="s">
        <v>58</v>
      </c>
      <c r="G36" s="34" t="s">
        <v>58</v>
      </c>
      <c r="H36" s="34" t="s">
        <v>58</v>
      </c>
      <c r="I36" s="34" t="s">
        <v>58</v>
      </c>
      <c r="J36" s="34" t="s">
        <v>58</v>
      </c>
      <c r="K36" s="34" t="s">
        <v>58</v>
      </c>
      <c r="L36" s="34" t="s">
        <v>58</v>
      </c>
      <c r="M36" s="34" t="s">
        <v>505</v>
      </c>
      <c r="N36" s="34" t="s">
        <v>505</v>
      </c>
    </row>
    <row r="37" spans="1:14" s="12" customFormat="1" ht="12">
      <c r="B37" s="12" t="s">
        <v>398</v>
      </c>
      <c r="C37" s="36" t="s">
        <v>226</v>
      </c>
      <c r="D37" s="33" t="s">
        <v>226</v>
      </c>
      <c r="E37" s="33" t="s">
        <v>226</v>
      </c>
      <c r="F37" s="33" t="s">
        <v>226</v>
      </c>
      <c r="G37" s="36" t="s">
        <v>226</v>
      </c>
      <c r="H37" s="36" t="s">
        <v>226</v>
      </c>
      <c r="I37" s="36" t="s">
        <v>226</v>
      </c>
      <c r="J37" s="36" t="s">
        <v>226</v>
      </c>
      <c r="K37" s="36" t="s">
        <v>226</v>
      </c>
      <c r="L37" s="36" t="s">
        <v>226</v>
      </c>
      <c r="M37" s="36" t="s">
        <v>226</v>
      </c>
      <c r="N37" s="36" t="s">
        <v>226</v>
      </c>
    </row>
    <row r="38" spans="1:14" s="12" customFormat="1" ht="12">
      <c r="B38" s="12" t="s">
        <v>244</v>
      </c>
      <c r="C38" s="34" t="s">
        <v>330</v>
      </c>
      <c r="D38" s="35" t="s">
        <v>330</v>
      </c>
      <c r="E38" s="35" t="s">
        <v>330</v>
      </c>
      <c r="F38" s="35" t="s">
        <v>330</v>
      </c>
      <c r="G38" s="34" t="s">
        <v>330</v>
      </c>
      <c r="H38" s="34" t="s">
        <v>330</v>
      </c>
      <c r="I38" s="34" t="s">
        <v>330</v>
      </c>
      <c r="J38" s="34" t="s">
        <v>330</v>
      </c>
      <c r="K38" s="34" t="s">
        <v>330</v>
      </c>
      <c r="L38" s="34" t="s">
        <v>330</v>
      </c>
      <c r="M38" s="34" t="s">
        <v>330</v>
      </c>
      <c r="N38" s="34" t="s">
        <v>330</v>
      </c>
    </row>
    <row r="39" spans="1:14" s="12" customFormat="1" ht="12">
      <c r="B39" s="12" t="s">
        <v>397</v>
      </c>
      <c r="C39" s="34" t="s">
        <v>328</v>
      </c>
      <c r="D39" s="35" t="s">
        <v>328</v>
      </c>
      <c r="E39" s="35" t="s">
        <v>328</v>
      </c>
      <c r="F39" s="35" t="s">
        <v>328</v>
      </c>
      <c r="G39" s="34" t="s">
        <v>328</v>
      </c>
      <c r="H39" s="34" t="s">
        <v>328</v>
      </c>
      <c r="I39" s="34" t="s">
        <v>328</v>
      </c>
      <c r="J39" s="34" t="s">
        <v>328</v>
      </c>
      <c r="K39" s="34" t="s">
        <v>328</v>
      </c>
      <c r="L39" s="34" t="s">
        <v>328</v>
      </c>
      <c r="M39" s="34" t="s">
        <v>328</v>
      </c>
      <c r="N39" s="34" t="s">
        <v>328</v>
      </c>
    </row>
    <row r="40" spans="1:14" s="12" customFormat="1" ht="12">
      <c r="B40" s="12" t="s">
        <v>466</v>
      </c>
      <c r="C40" s="36" t="s">
        <v>326</v>
      </c>
      <c r="D40" s="33" t="s">
        <v>326</v>
      </c>
      <c r="E40" s="33" t="s">
        <v>326</v>
      </c>
      <c r="F40" s="33" t="s">
        <v>326</v>
      </c>
      <c r="G40" s="36" t="s">
        <v>326</v>
      </c>
      <c r="H40" s="36" t="s">
        <v>326</v>
      </c>
      <c r="I40" s="36" t="s">
        <v>326</v>
      </c>
      <c r="J40" s="36" t="s">
        <v>326</v>
      </c>
      <c r="K40" s="36" t="s">
        <v>326</v>
      </c>
      <c r="L40" s="36" t="s">
        <v>326</v>
      </c>
      <c r="M40" s="36" t="s">
        <v>326</v>
      </c>
      <c r="N40" s="36" t="s">
        <v>326</v>
      </c>
    </row>
    <row r="41" spans="1:14">
      <c r="B41" s="12" t="s">
        <v>467</v>
      </c>
      <c r="C41" s="12" t="s">
        <v>467</v>
      </c>
      <c r="D41" s="12" t="s">
        <v>467</v>
      </c>
      <c r="E41" s="12" t="s">
        <v>467</v>
      </c>
      <c r="F41" s="12" t="s">
        <v>467</v>
      </c>
      <c r="G41" s="12" t="s">
        <v>467</v>
      </c>
      <c r="H41" s="12" t="s">
        <v>467</v>
      </c>
      <c r="I41" s="12" t="s">
        <v>467</v>
      </c>
      <c r="J41" s="12" t="s">
        <v>467</v>
      </c>
      <c r="K41" s="12" t="s">
        <v>467</v>
      </c>
      <c r="L41" s="12" t="s">
        <v>467</v>
      </c>
      <c r="M41" s="12" t="s">
        <v>467</v>
      </c>
      <c r="N41" s="12" t="s">
        <v>467</v>
      </c>
    </row>
    <row r="42" spans="1:14">
      <c r="A42" s="16" t="s">
        <v>381</v>
      </c>
      <c r="B42" s="31"/>
      <c r="C42" s="20"/>
      <c r="D42" s="21"/>
      <c r="E42" s="18"/>
      <c r="F42" s="18"/>
      <c r="G42" s="124"/>
      <c r="H42" s="124"/>
      <c r="I42" s="18"/>
      <c r="J42" s="18"/>
      <c r="K42" s="18"/>
      <c r="L42" s="18"/>
      <c r="M42" s="18"/>
      <c r="N42" s="18"/>
    </row>
    <row r="43" spans="1:14">
      <c r="B43" s="12" t="s">
        <v>464</v>
      </c>
      <c r="C43" s="104">
        <v>54649</v>
      </c>
      <c r="D43" s="27">
        <v>54649</v>
      </c>
      <c r="E43" s="27">
        <v>54649</v>
      </c>
      <c r="F43" s="27">
        <v>54649</v>
      </c>
      <c r="G43" s="3">
        <v>54649</v>
      </c>
      <c r="H43" s="3">
        <v>54649</v>
      </c>
      <c r="I43" s="3">
        <v>54649</v>
      </c>
      <c r="J43" s="3">
        <v>54649</v>
      </c>
      <c r="K43" s="3">
        <v>54649</v>
      </c>
      <c r="L43" s="3">
        <v>54649</v>
      </c>
      <c r="M43" s="3">
        <v>54649</v>
      </c>
      <c r="N43" s="3">
        <v>54649</v>
      </c>
    </row>
    <row r="44" spans="1:14">
      <c r="B44" s="12" t="s">
        <v>465</v>
      </c>
      <c r="C44" s="104">
        <v>54650</v>
      </c>
      <c r="D44" s="27">
        <v>54650</v>
      </c>
      <c r="E44" s="27">
        <v>54650</v>
      </c>
      <c r="F44" s="27">
        <v>54650</v>
      </c>
      <c r="G44" s="3">
        <v>54650</v>
      </c>
      <c r="H44" s="3">
        <v>53360</v>
      </c>
      <c r="I44" s="3">
        <v>53360</v>
      </c>
      <c r="J44" s="3">
        <v>53360</v>
      </c>
      <c r="K44" s="3">
        <v>53360</v>
      </c>
      <c r="L44" s="3">
        <v>53360</v>
      </c>
      <c r="M44" s="3">
        <v>53360</v>
      </c>
      <c r="N44" s="3">
        <v>53360</v>
      </c>
    </row>
    <row r="45" spans="1:14" s="8" customFormat="1">
      <c r="B45" s="12"/>
      <c r="D45" s="5"/>
      <c r="G45"/>
      <c r="H45"/>
    </row>
    <row r="46" spans="1:14">
      <c r="A46" s="16" t="s">
        <v>382</v>
      </c>
      <c r="B46" s="31"/>
      <c r="C46" s="17"/>
      <c r="D46" s="28"/>
      <c r="E46" s="17"/>
      <c r="F46" s="17"/>
      <c r="G46" s="124"/>
      <c r="H46" s="124"/>
      <c r="I46" s="18"/>
      <c r="J46" s="18"/>
      <c r="K46" s="18"/>
      <c r="L46" s="18"/>
      <c r="M46" s="18"/>
      <c r="N46" s="18"/>
    </row>
    <row r="47" spans="1:14">
      <c r="B47" s="12" t="s">
        <v>440</v>
      </c>
      <c r="C47" s="6" t="s">
        <v>19</v>
      </c>
      <c r="D47" s="6" t="s">
        <v>79</v>
      </c>
      <c r="E47" s="6" t="s">
        <v>79</v>
      </c>
      <c r="F47" s="6" t="s">
        <v>79</v>
      </c>
      <c r="G47" s="6" t="s">
        <v>340</v>
      </c>
      <c r="H47" s="6" t="s">
        <v>340</v>
      </c>
      <c r="I47" s="6" t="s">
        <v>340</v>
      </c>
      <c r="J47" s="6" t="s">
        <v>340</v>
      </c>
      <c r="K47" s="6" t="s">
        <v>340</v>
      </c>
      <c r="L47" s="6" t="s">
        <v>488</v>
      </c>
      <c r="M47" s="6" t="s">
        <v>488</v>
      </c>
      <c r="N47" s="6" t="s">
        <v>488</v>
      </c>
    </row>
    <row r="48" spans="1:14">
      <c r="B48" s="12" t="s">
        <v>501</v>
      </c>
      <c r="C48" s="10" t="s">
        <v>78</v>
      </c>
      <c r="D48" s="10" t="s">
        <v>78</v>
      </c>
      <c r="E48" s="10" t="s">
        <v>78</v>
      </c>
      <c r="F48" s="10" t="s">
        <v>78</v>
      </c>
      <c r="G48" s="10" t="s">
        <v>78</v>
      </c>
      <c r="H48" s="10" t="s">
        <v>78</v>
      </c>
      <c r="I48" s="10" t="s">
        <v>78</v>
      </c>
      <c r="J48" s="10" t="s">
        <v>78</v>
      </c>
      <c r="K48" s="10" t="s">
        <v>78</v>
      </c>
      <c r="L48" s="10" t="s">
        <v>78</v>
      </c>
      <c r="M48" s="6" t="s">
        <v>502</v>
      </c>
      <c r="N48" s="6" t="s">
        <v>502</v>
      </c>
    </row>
    <row r="49" spans="2:14">
      <c r="B49" s="12" t="s">
        <v>442</v>
      </c>
      <c r="C49" s="6" t="s">
        <v>449</v>
      </c>
      <c r="D49" s="6" t="s">
        <v>449</v>
      </c>
      <c r="E49" s="6" t="s">
        <v>449</v>
      </c>
      <c r="F49" s="6" t="s">
        <v>449</v>
      </c>
      <c r="G49" s="6" t="s">
        <v>449</v>
      </c>
      <c r="H49" s="6" t="s">
        <v>449</v>
      </c>
      <c r="I49" s="6" t="s">
        <v>449</v>
      </c>
      <c r="J49" s="6" t="s">
        <v>449</v>
      </c>
      <c r="K49" s="6" t="s">
        <v>449</v>
      </c>
      <c r="L49" s="6" t="s">
        <v>449</v>
      </c>
      <c r="M49" s="6" t="s">
        <v>449</v>
      </c>
      <c r="N49" s="6" t="s">
        <v>449</v>
      </c>
    </row>
    <row r="50" spans="2:14">
      <c r="B50" s="12" t="s">
        <v>443</v>
      </c>
      <c r="C50" s="6" t="s">
        <v>439</v>
      </c>
      <c r="D50" s="6" t="s">
        <v>439</v>
      </c>
      <c r="E50" s="6" t="s">
        <v>439</v>
      </c>
      <c r="F50" s="6" t="s">
        <v>439</v>
      </c>
      <c r="G50" s="6" t="s">
        <v>439</v>
      </c>
      <c r="H50" s="6" t="s">
        <v>441</v>
      </c>
      <c r="I50" s="6" t="s">
        <v>441</v>
      </c>
      <c r="J50" s="6" t="s">
        <v>441</v>
      </c>
      <c r="K50" s="6" t="s">
        <v>489</v>
      </c>
      <c r="L50" s="6" t="s">
        <v>489</v>
      </c>
      <c r="M50" s="6" t="s">
        <v>489</v>
      </c>
      <c r="N50" s="6" t="s">
        <v>489</v>
      </c>
    </row>
    <row r="51" spans="2:14">
      <c r="B51" s="12" t="s">
        <v>104</v>
      </c>
      <c r="C51" s="6" t="s">
        <v>208</v>
      </c>
      <c r="D51" s="6" t="s">
        <v>81</v>
      </c>
      <c r="E51" s="6" t="s">
        <v>81</v>
      </c>
      <c r="F51" s="6" t="s">
        <v>81</v>
      </c>
      <c r="G51" s="6" t="s">
        <v>342</v>
      </c>
      <c r="H51" s="6" t="s">
        <v>453</v>
      </c>
      <c r="I51" s="6" t="s">
        <v>342</v>
      </c>
      <c r="J51" s="6" t="s">
        <v>342</v>
      </c>
      <c r="K51" s="6" t="s">
        <v>342</v>
      </c>
      <c r="L51" s="6" t="s">
        <v>491</v>
      </c>
      <c r="M51" s="6" t="s">
        <v>503</v>
      </c>
      <c r="N51" s="6" t="s">
        <v>515</v>
      </c>
    </row>
    <row r="52" spans="2:14">
      <c r="B52" s="12" t="s">
        <v>245</v>
      </c>
      <c r="C52" s="6" t="s">
        <v>209</v>
      </c>
      <c r="D52" s="6" t="s">
        <v>80</v>
      </c>
      <c r="E52" s="6" t="s">
        <v>80</v>
      </c>
      <c r="F52" s="6" t="s">
        <v>80</v>
      </c>
      <c r="G52" s="6" t="s">
        <v>344</v>
      </c>
      <c r="H52" s="34" t="s">
        <v>64</v>
      </c>
      <c r="I52" s="6" t="s">
        <v>344</v>
      </c>
      <c r="J52" s="6" t="s">
        <v>344</v>
      </c>
      <c r="K52" s="6" t="s">
        <v>344</v>
      </c>
      <c r="L52" s="6" t="s">
        <v>490</v>
      </c>
      <c r="M52" s="6" t="s">
        <v>504</v>
      </c>
      <c r="N52" s="6" t="s">
        <v>504</v>
      </c>
    </row>
    <row r="53" spans="2:14">
      <c r="B53" s="12" t="s">
        <v>261</v>
      </c>
      <c r="C53" s="3" t="s">
        <v>60</v>
      </c>
      <c r="D53" s="26" t="s">
        <v>60</v>
      </c>
      <c r="E53" s="26" t="s">
        <v>60</v>
      </c>
      <c r="F53" s="26" t="s">
        <v>60</v>
      </c>
      <c r="G53" s="3" t="s">
        <v>60</v>
      </c>
      <c r="H53" s="3" t="s">
        <v>60</v>
      </c>
      <c r="I53" s="3" t="s">
        <v>60</v>
      </c>
      <c r="J53" s="3" t="s">
        <v>60</v>
      </c>
      <c r="K53" s="3" t="s">
        <v>60</v>
      </c>
      <c r="L53" s="3" t="s">
        <v>60</v>
      </c>
      <c r="M53" s="3" t="s">
        <v>60</v>
      </c>
      <c r="N53" s="3" t="s">
        <v>60</v>
      </c>
    </row>
  </sheetData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ignoredErrors>
    <ignoredError sqref="C38:M38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92D050"/>
  </sheetPr>
  <dimension ref="A1:AA53"/>
  <sheetViews>
    <sheetView workbookViewId="0">
      <pane xSplit="2" ySplit="3" topLeftCell="Q4" activePane="bottomRight" state="frozen"/>
      <selection pane="topRight" activeCell="C1" sqref="C1"/>
      <selection pane="bottomLeft" activeCell="A4" sqref="A4"/>
      <selection pane="bottomRight" activeCell="AA4" sqref="AA4"/>
    </sheetView>
  </sheetViews>
  <sheetFormatPr baseColWidth="10" defaultColWidth="11" defaultRowHeight="13" x14ac:dyDescent="0"/>
  <cols>
    <col min="1" max="1" width="3.42578125" customWidth="1"/>
    <col min="2" max="2" width="24.5703125" customWidth="1"/>
    <col min="3" max="3" width="13" style="4" customWidth="1"/>
    <col min="4" max="4" width="13" customWidth="1"/>
    <col min="5" max="5" width="13" style="3" customWidth="1"/>
    <col min="6" max="7" width="13" customWidth="1"/>
    <col min="8" max="8" width="13" style="2" customWidth="1"/>
    <col min="9" max="9" width="13" style="3" customWidth="1" collapsed="1"/>
    <col min="10" max="10" width="13" style="3" customWidth="1"/>
    <col min="11" max="11" width="13" customWidth="1"/>
    <col min="12" max="12" width="13" style="3" customWidth="1"/>
    <col min="13" max="17" width="13" customWidth="1"/>
    <col min="18" max="18" width="13.7109375" customWidth="1" collapsed="1"/>
    <col min="19" max="20" width="13.7109375" customWidth="1"/>
    <col min="21" max="22" width="16" customWidth="1"/>
    <col min="23" max="24" width="13.7109375" customWidth="1"/>
    <col min="25" max="25" width="13.7109375" bestFit="1" customWidth="1"/>
    <col min="26" max="26" width="4.42578125" customWidth="1"/>
  </cols>
  <sheetData>
    <row r="1" spans="1:27" ht="21">
      <c r="A1" s="81" t="s">
        <v>386</v>
      </c>
      <c r="B1" s="11"/>
      <c r="C1" s="87"/>
      <c r="D1" s="11"/>
      <c r="E1" s="11"/>
      <c r="F1" s="11"/>
      <c r="G1" s="11"/>
      <c r="H1" s="78"/>
      <c r="I1" s="88"/>
      <c r="J1" s="88"/>
      <c r="K1" s="11"/>
      <c r="L1" s="88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s="38" customFormat="1">
      <c r="A2" s="52"/>
      <c r="B2" s="52" t="s">
        <v>368</v>
      </c>
      <c r="C2" s="53">
        <v>1</v>
      </c>
      <c r="D2" s="52">
        <v>2</v>
      </c>
      <c r="E2" s="54">
        <v>3</v>
      </c>
      <c r="F2" s="52">
        <v>4</v>
      </c>
      <c r="G2" s="52">
        <v>5</v>
      </c>
      <c r="H2" s="52">
        <v>6</v>
      </c>
      <c r="I2" s="54">
        <v>7</v>
      </c>
      <c r="J2" s="54">
        <v>8</v>
      </c>
      <c r="K2" s="52">
        <v>9</v>
      </c>
      <c r="L2" s="54">
        <v>10</v>
      </c>
      <c r="M2" s="54">
        <v>11</v>
      </c>
      <c r="N2" s="54">
        <v>12</v>
      </c>
      <c r="O2" s="54">
        <v>13</v>
      </c>
      <c r="P2" s="54">
        <v>14</v>
      </c>
      <c r="Q2" s="54">
        <v>15</v>
      </c>
      <c r="R2" s="54">
        <v>16</v>
      </c>
      <c r="S2" s="54">
        <v>17</v>
      </c>
      <c r="T2" s="54">
        <v>18</v>
      </c>
      <c r="U2" s="54">
        <v>19</v>
      </c>
      <c r="V2" s="54">
        <v>20</v>
      </c>
      <c r="W2" s="54">
        <v>21</v>
      </c>
      <c r="X2" s="54">
        <v>22</v>
      </c>
      <c r="Y2" s="54">
        <v>23</v>
      </c>
      <c r="Z2" s="116"/>
      <c r="AA2" s="115" t="s">
        <v>415</v>
      </c>
    </row>
    <row r="3" spans="1:27" s="38" customFormat="1">
      <c r="A3" s="55"/>
      <c r="B3" s="55" t="s">
        <v>369</v>
      </c>
      <c r="C3" s="102">
        <v>37447</v>
      </c>
      <c r="D3" s="102">
        <v>37454</v>
      </c>
      <c r="E3" s="102">
        <v>37473</v>
      </c>
      <c r="F3" s="102">
        <v>37477</v>
      </c>
      <c r="G3" s="102">
        <v>37484</v>
      </c>
      <c r="H3" s="102">
        <v>37607</v>
      </c>
      <c r="I3" s="102">
        <v>37622</v>
      </c>
      <c r="J3" s="102">
        <v>37651</v>
      </c>
      <c r="K3" s="102">
        <v>37653</v>
      </c>
      <c r="L3" s="103">
        <v>37769</v>
      </c>
      <c r="M3" s="102">
        <v>37778</v>
      </c>
      <c r="N3" s="102">
        <v>37873</v>
      </c>
      <c r="O3" s="102">
        <v>37883</v>
      </c>
      <c r="P3" s="102">
        <v>37884</v>
      </c>
      <c r="Q3" s="102">
        <v>37931</v>
      </c>
      <c r="R3" s="102">
        <v>38216</v>
      </c>
      <c r="S3" s="102">
        <v>38258</v>
      </c>
      <c r="T3" s="102">
        <v>38286</v>
      </c>
      <c r="U3" s="102">
        <v>38539</v>
      </c>
      <c r="V3" s="102">
        <v>38625</v>
      </c>
      <c r="W3" s="102">
        <v>38846</v>
      </c>
      <c r="X3" s="102">
        <v>38993</v>
      </c>
      <c r="Y3" s="102">
        <v>39025</v>
      </c>
      <c r="Z3" s="102"/>
      <c r="AA3" s="121" t="s">
        <v>417</v>
      </c>
    </row>
    <row r="4" spans="1:27" s="11" customFormat="1">
      <c r="A4" s="16" t="s">
        <v>278</v>
      </c>
      <c r="B4" s="32"/>
      <c r="C4" s="22"/>
      <c r="D4" s="18"/>
      <c r="E4" s="23"/>
      <c r="F4" s="18"/>
      <c r="G4" s="18"/>
      <c r="H4" s="24"/>
      <c r="I4" s="23"/>
      <c r="J4" s="23"/>
      <c r="K4" s="18"/>
      <c r="L4" s="23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s="12" customFormat="1" ht="12">
      <c r="B5" s="12" t="s">
        <v>167</v>
      </c>
      <c r="C5" s="34" t="s">
        <v>90</v>
      </c>
      <c r="D5" s="34" t="s">
        <v>90</v>
      </c>
      <c r="E5" s="34" t="s">
        <v>90</v>
      </c>
      <c r="F5" s="111" t="s">
        <v>86</v>
      </c>
      <c r="G5" s="34" t="s">
        <v>87</v>
      </c>
      <c r="H5" s="34" t="s">
        <v>87</v>
      </c>
      <c r="I5" s="34" t="s">
        <v>87</v>
      </c>
      <c r="J5" s="34" t="s">
        <v>87</v>
      </c>
      <c r="K5" s="34" t="s">
        <v>87</v>
      </c>
      <c r="L5" s="34" t="s">
        <v>86</v>
      </c>
      <c r="M5" s="34" t="s">
        <v>86</v>
      </c>
      <c r="N5" s="34" t="s">
        <v>86</v>
      </c>
      <c r="O5" s="34" t="s">
        <v>86</v>
      </c>
      <c r="P5" s="34" t="s">
        <v>86</v>
      </c>
      <c r="Q5" s="34" t="s">
        <v>86</v>
      </c>
      <c r="R5" s="34" t="s">
        <v>86</v>
      </c>
      <c r="S5" s="34" t="s">
        <v>86</v>
      </c>
      <c r="T5" s="34" t="s">
        <v>86</v>
      </c>
      <c r="U5" s="34" t="s">
        <v>86</v>
      </c>
      <c r="V5" s="34" t="s">
        <v>86</v>
      </c>
      <c r="W5" s="34" t="s">
        <v>86</v>
      </c>
      <c r="X5" s="34" t="s">
        <v>86</v>
      </c>
      <c r="Y5" s="34" t="s">
        <v>86</v>
      </c>
    </row>
    <row r="6" spans="1:27" s="12" customFormat="1" ht="12">
      <c r="B6" s="12" t="s">
        <v>205</v>
      </c>
      <c r="C6" s="34">
        <v>1034</v>
      </c>
      <c r="D6" s="34">
        <v>1034</v>
      </c>
      <c r="E6" s="34">
        <v>1034</v>
      </c>
      <c r="F6" s="111">
        <v>1071</v>
      </c>
      <c r="G6" s="112" t="s">
        <v>87</v>
      </c>
      <c r="H6" s="34" t="s">
        <v>87</v>
      </c>
      <c r="I6" s="34" t="s">
        <v>87</v>
      </c>
      <c r="J6" s="34" t="s">
        <v>87</v>
      </c>
      <c r="K6" s="34" t="s">
        <v>87</v>
      </c>
      <c r="L6" s="34">
        <v>1071</v>
      </c>
      <c r="M6" s="34">
        <v>1071</v>
      </c>
      <c r="N6" s="34">
        <v>1071</v>
      </c>
      <c r="O6" s="34">
        <v>1071</v>
      </c>
      <c r="P6" s="34">
        <v>1071</v>
      </c>
      <c r="Q6" s="34">
        <v>1071</v>
      </c>
      <c r="R6" s="34">
        <v>1071</v>
      </c>
      <c r="S6" s="34">
        <v>1071</v>
      </c>
      <c r="T6" s="34">
        <v>1071</v>
      </c>
      <c r="U6" s="34">
        <v>1071</v>
      </c>
      <c r="V6" s="34">
        <v>1071</v>
      </c>
      <c r="W6" s="34">
        <v>1071</v>
      </c>
      <c r="X6" s="34">
        <v>1071</v>
      </c>
      <c r="Y6" s="34">
        <v>1071</v>
      </c>
    </row>
    <row r="7" spans="1:27" s="12" customFormat="1" ht="12">
      <c r="B7" s="12" t="s">
        <v>206</v>
      </c>
      <c r="C7" s="34">
        <v>1049</v>
      </c>
      <c r="D7" s="34">
        <v>1049</v>
      </c>
      <c r="E7" s="34">
        <v>1049</v>
      </c>
      <c r="F7" s="111">
        <v>1073</v>
      </c>
      <c r="G7" s="34" t="s">
        <v>87</v>
      </c>
      <c r="H7" s="34" t="s">
        <v>87</v>
      </c>
      <c r="I7" s="34" t="s">
        <v>87</v>
      </c>
      <c r="J7" s="34" t="s">
        <v>87</v>
      </c>
      <c r="K7" s="34" t="s">
        <v>87</v>
      </c>
      <c r="L7" s="34">
        <v>1073</v>
      </c>
      <c r="M7" s="34">
        <v>1073</v>
      </c>
      <c r="N7" s="34">
        <v>1073</v>
      </c>
      <c r="O7" s="34">
        <v>1073</v>
      </c>
      <c r="P7" s="34">
        <v>1073</v>
      </c>
      <c r="Q7" s="34">
        <v>1073</v>
      </c>
      <c r="R7" s="34">
        <v>1073</v>
      </c>
      <c r="S7" s="34">
        <v>1073</v>
      </c>
      <c r="T7" s="34">
        <v>1073</v>
      </c>
      <c r="U7" s="34">
        <v>1073</v>
      </c>
      <c r="V7" s="34">
        <v>1073</v>
      </c>
      <c r="W7" s="34">
        <v>1073</v>
      </c>
      <c r="X7" s="34">
        <v>1073</v>
      </c>
      <c r="Y7" s="34">
        <v>1073</v>
      </c>
    </row>
    <row r="8" spans="1:27" s="12" customFormat="1" ht="12">
      <c r="B8" s="12" t="s">
        <v>165</v>
      </c>
      <c r="C8" s="34">
        <v>101</v>
      </c>
      <c r="D8" s="34">
        <v>101</v>
      </c>
      <c r="E8" s="34">
        <v>101</v>
      </c>
      <c r="F8" s="111">
        <v>100</v>
      </c>
      <c r="G8" s="34" t="s">
        <v>87</v>
      </c>
      <c r="H8" s="34" t="s">
        <v>87</v>
      </c>
      <c r="I8" s="34" t="s">
        <v>87</v>
      </c>
      <c r="J8" s="34" t="s">
        <v>87</v>
      </c>
      <c r="K8" s="34" t="s">
        <v>87</v>
      </c>
      <c r="L8" s="34">
        <v>100</v>
      </c>
      <c r="M8" s="34">
        <v>100</v>
      </c>
      <c r="N8" s="34">
        <v>100</v>
      </c>
      <c r="O8" s="34">
        <v>100</v>
      </c>
      <c r="P8" s="34">
        <v>100</v>
      </c>
      <c r="Q8" s="34">
        <v>100</v>
      </c>
      <c r="R8" s="34">
        <v>100</v>
      </c>
      <c r="S8" s="34">
        <v>100</v>
      </c>
      <c r="T8" s="34">
        <v>100</v>
      </c>
      <c r="U8" s="34">
        <v>100</v>
      </c>
      <c r="V8" s="34">
        <v>100</v>
      </c>
      <c r="W8" s="34">
        <v>100</v>
      </c>
      <c r="X8" s="34">
        <v>100</v>
      </c>
      <c r="Y8" s="34">
        <v>100</v>
      </c>
    </row>
    <row r="9" spans="1:27" s="12" customFormat="1" ht="12">
      <c r="B9" s="12" t="s">
        <v>59</v>
      </c>
      <c r="C9" s="34" t="s">
        <v>74</v>
      </c>
      <c r="D9" s="34" t="s">
        <v>74</v>
      </c>
      <c r="E9" s="34" t="s">
        <v>74</v>
      </c>
      <c r="F9" s="34" t="s">
        <v>74</v>
      </c>
      <c r="G9" s="34" t="s">
        <v>74</v>
      </c>
      <c r="H9" s="34" t="s">
        <v>74</v>
      </c>
      <c r="I9" s="34" t="s">
        <v>74</v>
      </c>
      <c r="J9" s="34" t="s">
        <v>74</v>
      </c>
      <c r="K9" s="34" t="s">
        <v>74</v>
      </c>
      <c r="L9" s="34" t="s">
        <v>74</v>
      </c>
      <c r="M9" s="34" t="s">
        <v>74</v>
      </c>
      <c r="N9" s="34" t="s">
        <v>74</v>
      </c>
      <c r="O9" s="34" t="s">
        <v>74</v>
      </c>
      <c r="P9" s="34" t="s">
        <v>74</v>
      </c>
      <c r="Q9" s="34" t="s">
        <v>74</v>
      </c>
      <c r="R9" s="34" t="s">
        <v>74</v>
      </c>
      <c r="S9" s="34" t="s">
        <v>74</v>
      </c>
      <c r="T9" s="34" t="s">
        <v>74</v>
      </c>
      <c r="U9" s="34" t="s">
        <v>74</v>
      </c>
      <c r="V9" s="34" t="s">
        <v>74</v>
      </c>
      <c r="W9" s="34" t="s">
        <v>74</v>
      </c>
      <c r="X9" s="34" t="s">
        <v>74</v>
      </c>
      <c r="Y9" s="34" t="s">
        <v>74</v>
      </c>
      <c r="Z9" s="37"/>
    </row>
    <row r="10" spans="1:27" s="12" customFormat="1" ht="12">
      <c r="B10" s="12" t="s">
        <v>152</v>
      </c>
      <c r="C10" s="34" t="s">
        <v>87</v>
      </c>
      <c r="D10" s="34" t="s">
        <v>87</v>
      </c>
      <c r="E10" s="34" t="s">
        <v>87</v>
      </c>
      <c r="F10" s="34" t="s">
        <v>87</v>
      </c>
      <c r="G10" s="34" t="s">
        <v>87</v>
      </c>
      <c r="H10" s="34" t="s">
        <v>87</v>
      </c>
      <c r="I10" s="34" t="s">
        <v>87</v>
      </c>
      <c r="J10" s="34" t="s">
        <v>87</v>
      </c>
      <c r="K10" s="34" t="s">
        <v>87</v>
      </c>
      <c r="L10" s="34" t="s">
        <v>306</v>
      </c>
      <c r="M10" s="34" t="s">
        <v>306</v>
      </c>
      <c r="N10" s="34" t="s">
        <v>306</v>
      </c>
      <c r="O10" s="34" t="s">
        <v>306</v>
      </c>
      <c r="P10" s="34" t="s">
        <v>306</v>
      </c>
      <c r="Q10" s="34" t="s">
        <v>306</v>
      </c>
      <c r="R10" s="34" t="s">
        <v>306</v>
      </c>
      <c r="S10" s="34" t="s">
        <v>306</v>
      </c>
      <c r="T10" s="34" t="s">
        <v>306</v>
      </c>
      <c r="U10" s="34" t="s">
        <v>306</v>
      </c>
      <c r="V10" s="34" t="s">
        <v>306</v>
      </c>
      <c r="W10" s="34" t="s">
        <v>306</v>
      </c>
      <c r="X10" s="34" t="s">
        <v>306</v>
      </c>
      <c r="Y10" s="34" t="s">
        <v>306</v>
      </c>
    </row>
    <row r="11" spans="1:27" s="12" customFormat="1" ht="12">
      <c r="B11" s="12" t="s">
        <v>52</v>
      </c>
      <c r="C11" s="34" t="s">
        <v>64</v>
      </c>
      <c r="D11" s="34" t="s">
        <v>64</v>
      </c>
      <c r="E11" s="34" t="s">
        <v>64</v>
      </c>
      <c r="F11" s="34" t="s">
        <v>64</v>
      </c>
      <c r="G11" s="34" t="s">
        <v>64</v>
      </c>
      <c r="H11" s="34" t="s">
        <v>64</v>
      </c>
      <c r="I11" s="34" t="s">
        <v>64</v>
      </c>
      <c r="J11" s="34" t="s">
        <v>64</v>
      </c>
      <c r="K11" s="34" t="s">
        <v>64</v>
      </c>
      <c r="L11" s="34" t="s">
        <v>64</v>
      </c>
      <c r="M11" s="34" t="s">
        <v>64</v>
      </c>
      <c r="N11" s="34" t="s">
        <v>64</v>
      </c>
      <c r="O11" s="34" t="s">
        <v>64</v>
      </c>
      <c r="P11" s="34" t="s">
        <v>64</v>
      </c>
      <c r="Q11" s="34" t="s">
        <v>64</v>
      </c>
      <c r="R11" s="34">
        <v>16216</v>
      </c>
      <c r="S11" s="34">
        <v>16216</v>
      </c>
      <c r="T11" s="34">
        <v>16216</v>
      </c>
      <c r="U11" s="84" t="s">
        <v>308</v>
      </c>
      <c r="V11" s="36" t="s">
        <v>308</v>
      </c>
      <c r="W11" s="36" t="s">
        <v>308</v>
      </c>
      <c r="X11" s="36" t="s">
        <v>308</v>
      </c>
      <c r="Y11" s="36" t="s">
        <v>308</v>
      </c>
    </row>
    <row r="12" spans="1:27" s="12" customFormat="1" ht="12">
      <c r="B12" s="12" t="s">
        <v>207</v>
      </c>
      <c r="C12" s="34">
        <v>101</v>
      </c>
      <c r="D12" s="34">
        <v>101</v>
      </c>
      <c r="E12" s="34">
        <v>101</v>
      </c>
      <c r="F12" s="34">
        <v>100</v>
      </c>
      <c r="G12" s="34" t="s">
        <v>87</v>
      </c>
      <c r="H12" s="34" t="s">
        <v>87</v>
      </c>
      <c r="I12" s="34" t="s">
        <v>87</v>
      </c>
      <c r="J12" s="34" t="s">
        <v>87</v>
      </c>
      <c r="K12" s="34" t="s">
        <v>87</v>
      </c>
      <c r="L12" s="34">
        <v>100</v>
      </c>
      <c r="M12" s="34">
        <v>100</v>
      </c>
      <c r="N12" s="34">
        <v>100</v>
      </c>
      <c r="O12" s="34">
        <v>100</v>
      </c>
      <c r="P12" s="34">
        <v>100</v>
      </c>
      <c r="Q12" s="34">
        <v>100</v>
      </c>
      <c r="R12" s="34">
        <v>100</v>
      </c>
      <c r="S12" s="34">
        <v>100</v>
      </c>
      <c r="T12" s="34">
        <v>100</v>
      </c>
      <c r="U12" s="85" t="s">
        <v>367</v>
      </c>
      <c r="V12" s="34" t="s">
        <v>367</v>
      </c>
      <c r="W12" s="34" t="s">
        <v>367</v>
      </c>
      <c r="X12" s="34" t="s">
        <v>367</v>
      </c>
      <c r="Y12" s="34" t="s">
        <v>367</v>
      </c>
    </row>
    <row r="13" spans="1:27" s="12" customFormat="1" ht="12">
      <c r="B13" s="12" t="s">
        <v>361</v>
      </c>
      <c r="C13" s="107">
        <v>12234</v>
      </c>
      <c r="D13" s="107">
        <v>12234</v>
      </c>
      <c r="E13" s="107">
        <v>12234</v>
      </c>
      <c r="F13" s="107">
        <v>12234</v>
      </c>
      <c r="G13" s="107">
        <v>12234</v>
      </c>
      <c r="H13" s="107">
        <v>12234</v>
      </c>
      <c r="I13" s="107">
        <v>12234</v>
      </c>
      <c r="J13" s="107">
        <v>12234</v>
      </c>
      <c r="K13" s="107">
        <v>12234</v>
      </c>
      <c r="L13" s="107">
        <v>12234</v>
      </c>
      <c r="M13" s="107">
        <v>12234</v>
      </c>
      <c r="N13" s="107">
        <v>12234</v>
      </c>
      <c r="O13" s="107">
        <v>12234</v>
      </c>
      <c r="P13" s="107">
        <v>12234</v>
      </c>
      <c r="Q13" s="107">
        <v>12234</v>
      </c>
      <c r="R13" s="107">
        <v>12234</v>
      </c>
      <c r="S13" s="107">
        <v>12234</v>
      </c>
      <c r="T13" s="107">
        <v>12234</v>
      </c>
      <c r="U13" s="107">
        <v>12234</v>
      </c>
      <c r="V13" s="107">
        <v>12234</v>
      </c>
      <c r="W13" s="107">
        <v>12234</v>
      </c>
      <c r="X13" s="107">
        <v>12234</v>
      </c>
      <c r="Y13" s="107">
        <v>12234</v>
      </c>
    </row>
    <row r="14" spans="1:27" s="12" customFormat="1" ht="12">
      <c r="B14" s="12" t="s">
        <v>362</v>
      </c>
      <c r="C14" s="107">
        <v>12176</v>
      </c>
      <c r="D14" s="107">
        <v>12176</v>
      </c>
      <c r="E14" s="107">
        <v>12176</v>
      </c>
      <c r="F14" s="107">
        <v>12176</v>
      </c>
      <c r="G14" s="107">
        <v>12176</v>
      </c>
      <c r="H14" s="107">
        <v>12176</v>
      </c>
      <c r="I14" s="107">
        <v>12176</v>
      </c>
      <c r="J14" s="107">
        <v>12176</v>
      </c>
      <c r="K14" s="107">
        <v>12176</v>
      </c>
      <c r="L14" s="107">
        <v>12176</v>
      </c>
      <c r="M14" s="107">
        <v>12176</v>
      </c>
      <c r="N14" s="107">
        <v>12176</v>
      </c>
      <c r="O14" s="107">
        <v>12176</v>
      </c>
      <c r="P14" s="107">
        <v>12176</v>
      </c>
      <c r="Q14" s="107">
        <v>12176</v>
      </c>
      <c r="R14" s="107">
        <v>12176</v>
      </c>
      <c r="S14" s="107">
        <v>12176</v>
      </c>
      <c r="T14" s="107">
        <v>12176</v>
      </c>
      <c r="U14" s="107">
        <v>12176</v>
      </c>
      <c r="V14" s="107">
        <v>12176</v>
      </c>
      <c r="W14" s="107">
        <v>12176</v>
      </c>
      <c r="X14" s="107">
        <v>12176</v>
      </c>
      <c r="Y14" s="107">
        <v>12176</v>
      </c>
    </row>
    <row r="15" spans="1:27" s="12" customFormat="1" ht="12">
      <c r="B15" s="12" t="s">
        <v>363</v>
      </c>
      <c r="C15" s="105" t="s">
        <v>87</v>
      </c>
      <c r="D15" s="105" t="s">
        <v>87</v>
      </c>
      <c r="E15" s="105" t="s">
        <v>87</v>
      </c>
      <c r="F15" s="105" t="s">
        <v>87</v>
      </c>
      <c r="G15" s="105" t="s">
        <v>87</v>
      </c>
      <c r="H15" s="105" t="s">
        <v>87</v>
      </c>
      <c r="I15" s="105" t="s">
        <v>87</v>
      </c>
      <c r="J15" s="105" t="s">
        <v>87</v>
      </c>
      <c r="K15" s="105" t="s">
        <v>87</v>
      </c>
      <c r="L15" s="105" t="s">
        <v>87</v>
      </c>
      <c r="M15" s="105" t="s">
        <v>87</v>
      </c>
      <c r="N15" s="105" t="s">
        <v>87</v>
      </c>
      <c r="O15" s="105" t="s">
        <v>87</v>
      </c>
      <c r="P15" s="105" t="s">
        <v>87</v>
      </c>
      <c r="Q15" s="105" t="s">
        <v>87</v>
      </c>
      <c r="R15" s="107">
        <v>12397</v>
      </c>
      <c r="S15" s="111">
        <v>12119</v>
      </c>
      <c r="T15" s="107">
        <v>12119</v>
      </c>
      <c r="U15" s="107">
        <v>12119</v>
      </c>
      <c r="V15" s="107">
        <v>12119</v>
      </c>
      <c r="W15" s="107">
        <v>12119</v>
      </c>
      <c r="X15" s="107">
        <v>12119</v>
      </c>
      <c r="Y15" s="107">
        <v>12119</v>
      </c>
    </row>
    <row r="16" spans="1:27" s="12" customFormat="1" ht="12">
      <c r="B16" s="12" t="s">
        <v>364</v>
      </c>
      <c r="C16" s="34" t="s">
        <v>64</v>
      </c>
      <c r="D16" s="34" t="s">
        <v>64</v>
      </c>
      <c r="E16" s="34" t="s">
        <v>64</v>
      </c>
      <c r="F16" s="34" t="s">
        <v>64</v>
      </c>
      <c r="G16" s="34" t="s">
        <v>64</v>
      </c>
      <c r="H16" s="34" t="s">
        <v>64</v>
      </c>
      <c r="I16" s="34" t="s">
        <v>64</v>
      </c>
      <c r="J16" s="34" t="s">
        <v>64</v>
      </c>
      <c r="K16" s="34" t="s">
        <v>64</v>
      </c>
      <c r="L16" s="107">
        <v>12119</v>
      </c>
      <c r="M16" s="34" t="s">
        <v>87</v>
      </c>
      <c r="N16" s="34" t="s">
        <v>87</v>
      </c>
      <c r="O16" s="34" t="s">
        <v>87</v>
      </c>
      <c r="P16" s="34" t="s">
        <v>87</v>
      </c>
      <c r="Q16" s="34" t="s">
        <v>87</v>
      </c>
      <c r="R16" s="107">
        <v>12119</v>
      </c>
      <c r="S16" s="107">
        <v>12397</v>
      </c>
      <c r="T16" s="107">
        <v>12397</v>
      </c>
      <c r="U16" s="107">
        <v>12397</v>
      </c>
      <c r="V16" s="107">
        <v>12397</v>
      </c>
      <c r="W16" s="107">
        <v>12397</v>
      </c>
      <c r="X16" s="108">
        <v>9060094</v>
      </c>
      <c r="Y16" s="109">
        <v>9060094</v>
      </c>
    </row>
    <row r="17" spans="1:27" s="12" customFormat="1" ht="12"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7" s="12" customFormat="1" ht="12">
      <c r="B18" s="12" t="s">
        <v>365</v>
      </c>
      <c r="C18" s="34" t="s">
        <v>64</v>
      </c>
      <c r="D18" s="34" t="s">
        <v>64</v>
      </c>
      <c r="E18" s="34" t="s">
        <v>64</v>
      </c>
      <c r="F18" s="34" t="s">
        <v>64</v>
      </c>
      <c r="G18" s="34" t="s">
        <v>64</v>
      </c>
      <c r="H18" s="34" t="s">
        <v>64</v>
      </c>
      <c r="I18" s="34" t="s">
        <v>64</v>
      </c>
      <c r="J18" s="34" t="s">
        <v>64</v>
      </c>
      <c r="K18" s="34" t="s">
        <v>64</v>
      </c>
      <c r="L18" s="34" t="s">
        <v>64</v>
      </c>
      <c r="M18" s="34" t="s">
        <v>64</v>
      </c>
      <c r="N18" s="34" t="s">
        <v>64</v>
      </c>
      <c r="O18" s="34" t="s">
        <v>64</v>
      </c>
      <c r="P18" s="34" t="s">
        <v>64</v>
      </c>
      <c r="Q18" s="34" t="s">
        <v>64</v>
      </c>
      <c r="R18" s="34" t="s">
        <v>64</v>
      </c>
      <c r="S18" s="34" t="s">
        <v>64</v>
      </c>
      <c r="T18" s="34" t="s">
        <v>64</v>
      </c>
      <c r="U18" s="83" t="s">
        <v>348</v>
      </c>
      <c r="V18" s="12" t="s">
        <v>348</v>
      </c>
      <c r="W18" s="85" t="s">
        <v>64</v>
      </c>
      <c r="X18" s="34" t="s">
        <v>64</v>
      </c>
      <c r="Y18" s="34" t="s">
        <v>64</v>
      </c>
    </row>
    <row r="19" spans="1:27" s="12" customFormat="1" ht="12">
      <c r="B19" s="12" t="s">
        <v>366</v>
      </c>
      <c r="C19" s="34" t="s">
        <v>64</v>
      </c>
      <c r="D19" s="34" t="s">
        <v>64</v>
      </c>
      <c r="E19" s="34" t="s">
        <v>64</v>
      </c>
      <c r="F19" s="34" t="s">
        <v>64</v>
      </c>
      <c r="G19" s="34" t="s">
        <v>64</v>
      </c>
      <c r="H19" s="34" t="s">
        <v>64</v>
      </c>
      <c r="I19" s="34" t="s">
        <v>64</v>
      </c>
      <c r="J19" s="34" t="s">
        <v>64</v>
      </c>
      <c r="K19" s="34" t="s">
        <v>64</v>
      </c>
      <c r="L19" s="34" t="s">
        <v>64</v>
      </c>
      <c r="M19" s="34" t="s">
        <v>64</v>
      </c>
      <c r="N19" s="34" t="s">
        <v>64</v>
      </c>
      <c r="O19" s="34" t="s">
        <v>64</v>
      </c>
      <c r="P19" s="34" t="s">
        <v>64</v>
      </c>
      <c r="Q19" s="34" t="s">
        <v>64</v>
      </c>
      <c r="R19" s="34" t="s">
        <v>64</v>
      </c>
      <c r="S19" s="34" t="s">
        <v>64</v>
      </c>
      <c r="T19" s="34" t="s">
        <v>64</v>
      </c>
      <c r="U19" s="83" t="s">
        <v>349</v>
      </c>
      <c r="V19" s="12" t="s">
        <v>349</v>
      </c>
      <c r="W19" s="85" t="s">
        <v>64</v>
      </c>
      <c r="X19" s="34" t="s">
        <v>64</v>
      </c>
      <c r="Y19" s="34" t="s">
        <v>64</v>
      </c>
    </row>
    <row r="20" spans="1:27">
      <c r="B20" s="12" t="s">
        <v>399</v>
      </c>
      <c r="C20" s="6">
        <v>1107</v>
      </c>
      <c r="D20" s="6">
        <v>1107</v>
      </c>
      <c r="E20" s="6">
        <v>1107</v>
      </c>
      <c r="F20" s="6">
        <v>1107</v>
      </c>
      <c r="G20" s="6">
        <v>1107</v>
      </c>
      <c r="H20" s="6">
        <v>1107</v>
      </c>
      <c r="I20" s="6">
        <v>1107</v>
      </c>
      <c r="J20" s="6">
        <v>1107</v>
      </c>
      <c r="K20" s="6">
        <v>1107</v>
      </c>
      <c r="L20" s="6">
        <v>1107</v>
      </c>
      <c r="M20" s="6">
        <v>1107</v>
      </c>
      <c r="N20" s="6">
        <v>1107</v>
      </c>
      <c r="O20" s="6">
        <v>1107</v>
      </c>
      <c r="P20" s="6">
        <v>1107</v>
      </c>
      <c r="Q20" s="6">
        <v>1107</v>
      </c>
      <c r="R20" s="6">
        <v>1107</v>
      </c>
      <c r="S20" s="6">
        <v>1107</v>
      </c>
      <c r="T20" s="6">
        <v>1107</v>
      </c>
      <c r="U20" s="6">
        <v>1107</v>
      </c>
      <c r="V20" s="6">
        <v>1107</v>
      </c>
      <c r="W20" s="6">
        <v>1107</v>
      </c>
      <c r="X20" s="6">
        <v>1107</v>
      </c>
      <c r="Y20" s="6">
        <v>1107</v>
      </c>
    </row>
    <row r="21" spans="1:27">
      <c r="B21" s="12" t="s">
        <v>400</v>
      </c>
      <c r="C21" s="6" t="s">
        <v>64</v>
      </c>
      <c r="D21" s="6" t="s">
        <v>64</v>
      </c>
      <c r="E21" s="6" t="s">
        <v>64</v>
      </c>
      <c r="F21" s="6" t="s">
        <v>64</v>
      </c>
      <c r="G21" s="6" t="s">
        <v>64</v>
      </c>
      <c r="H21" s="6" t="s">
        <v>64</v>
      </c>
      <c r="I21" s="6" t="s">
        <v>64</v>
      </c>
      <c r="J21" s="6" t="s">
        <v>64</v>
      </c>
      <c r="K21" s="6" t="s">
        <v>64</v>
      </c>
      <c r="L21" s="6" t="s">
        <v>64</v>
      </c>
      <c r="M21" s="6" t="s">
        <v>64</v>
      </c>
      <c r="N21" s="6" t="s">
        <v>64</v>
      </c>
      <c r="O21" s="6" t="s">
        <v>64</v>
      </c>
      <c r="P21" s="6" t="s">
        <v>64</v>
      </c>
      <c r="Q21" s="6" t="s">
        <v>64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86">
        <v>49820</v>
      </c>
      <c r="Y21">
        <v>49820</v>
      </c>
    </row>
    <row r="22" spans="1:27" s="12" customFormat="1" ht="12">
      <c r="B22" s="1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</row>
    <row r="23" spans="1:27">
      <c r="A23" s="16" t="s">
        <v>380</v>
      </c>
      <c r="B23" s="31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18"/>
      <c r="Y23" s="18"/>
      <c r="Z23" s="18"/>
      <c r="AA23" s="18"/>
    </row>
    <row r="24" spans="1:27">
      <c r="B24" s="12" t="s">
        <v>284</v>
      </c>
      <c r="C24" s="6" t="s">
        <v>109</v>
      </c>
      <c r="D24" s="6" t="s">
        <v>109</v>
      </c>
      <c r="E24" s="6" t="s">
        <v>109</v>
      </c>
      <c r="F24" s="6" t="s">
        <v>109</v>
      </c>
      <c r="G24" s="6" t="s">
        <v>109</v>
      </c>
      <c r="H24" s="6" t="s">
        <v>109</v>
      </c>
      <c r="I24" s="6" t="s">
        <v>109</v>
      </c>
      <c r="J24" s="6" t="s">
        <v>109</v>
      </c>
      <c r="K24" s="6" t="s">
        <v>109</v>
      </c>
      <c r="L24" s="6" t="s">
        <v>109</v>
      </c>
      <c r="M24" s="6" t="s">
        <v>109</v>
      </c>
      <c r="N24" s="6" t="s">
        <v>109</v>
      </c>
      <c r="O24" s="6" t="s">
        <v>109</v>
      </c>
      <c r="P24" s="6" t="s">
        <v>109</v>
      </c>
      <c r="Q24" s="6" t="s">
        <v>109</v>
      </c>
      <c r="R24" s="6" t="s">
        <v>109</v>
      </c>
      <c r="S24" s="6" t="s">
        <v>109</v>
      </c>
      <c r="T24" s="6" t="s">
        <v>109</v>
      </c>
      <c r="U24" s="6" t="s">
        <v>109</v>
      </c>
      <c r="V24" s="6" t="s">
        <v>109</v>
      </c>
      <c r="W24" s="6" t="s">
        <v>109</v>
      </c>
      <c r="X24" s="6" t="s">
        <v>109</v>
      </c>
      <c r="Y24" s="6" t="s">
        <v>109</v>
      </c>
    </row>
    <row r="25" spans="1:27">
      <c r="B25" s="12" t="s">
        <v>285</v>
      </c>
      <c r="C25" s="6" t="s">
        <v>109</v>
      </c>
      <c r="D25" s="6" t="s">
        <v>109</v>
      </c>
      <c r="E25" s="6" t="s">
        <v>109</v>
      </c>
      <c r="F25" s="6" t="s">
        <v>109</v>
      </c>
      <c r="G25" s="6" t="s">
        <v>109</v>
      </c>
      <c r="H25" s="6" t="s">
        <v>109</v>
      </c>
      <c r="I25" s="6" t="s">
        <v>109</v>
      </c>
      <c r="J25" s="6" t="s">
        <v>109</v>
      </c>
      <c r="K25" s="6" t="s">
        <v>109</v>
      </c>
      <c r="L25" s="6" t="s">
        <v>109</v>
      </c>
      <c r="M25" s="6" t="s">
        <v>109</v>
      </c>
      <c r="N25" s="6" t="s">
        <v>109</v>
      </c>
      <c r="O25" s="6" t="s">
        <v>109</v>
      </c>
      <c r="P25" s="6" t="s">
        <v>109</v>
      </c>
      <c r="Q25" s="6" t="s">
        <v>109</v>
      </c>
      <c r="R25" s="6" t="s">
        <v>109</v>
      </c>
      <c r="S25" s="6" t="s">
        <v>109</v>
      </c>
      <c r="T25" s="6" t="s">
        <v>109</v>
      </c>
      <c r="U25" s="6" t="s">
        <v>109</v>
      </c>
      <c r="V25" s="6" t="s">
        <v>109</v>
      </c>
      <c r="W25" s="6" t="s">
        <v>109</v>
      </c>
      <c r="X25" s="6" t="s">
        <v>109</v>
      </c>
      <c r="Y25" s="6" t="s">
        <v>109</v>
      </c>
    </row>
    <row r="26" spans="1:27">
      <c r="B26" s="12" t="s">
        <v>376</v>
      </c>
      <c r="C26" s="6" t="s">
        <v>109</v>
      </c>
      <c r="D26" s="6" t="s">
        <v>109</v>
      </c>
      <c r="E26" s="6" t="s">
        <v>109</v>
      </c>
      <c r="F26" s="6" t="s">
        <v>109</v>
      </c>
      <c r="G26" s="6" t="s">
        <v>109</v>
      </c>
      <c r="H26" s="6" t="s">
        <v>109</v>
      </c>
      <c r="I26" s="6" t="s">
        <v>109</v>
      </c>
      <c r="J26" s="6" t="s">
        <v>109</v>
      </c>
      <c r="K26" s="6" t="s">
        <v>109</v>
      </c>
      <c r="L26" s="6" t="s">
        <v>109</v>
      </c>
      <c r="M26" s="6" t="s">
        <v>109</v>
      </c>
      <c r="N26" s="6" t="s">
        <v>109</v>
      </c>
      <c r="O26" s="6" t="s">
        <v>109</v>
      </c>
      <c r="P26" s="6" t="s">
        <v>109</v>
      </c>
      <c r="Q26" s="6" t="s">
        <v>109</v>
      </c>
      <c r="R26" s="6" t="s">
        <v>109</v>
      </c>
      <c r="S26" s="6" t="s">
        <v>109</v>
      </c>
      <c r="T26" s="6" t="s">
        <v>109</v>
      </c>
      <c r="U26" s="6" t="s">
        <v>109</v>
      </c>
      <c r="V26" s="6" t="s">
        <v>109</v>
      </c>
      <c r="W26" s="6" t="s">
        <v>109</v>
      </c>
      <c r="X26" s="6" t="s">
        <v>109</v>
      </c>
      <c r="Y26" s="6" t="s">
        <v>109</v>
      </c>
    </row>
    <row r="27" spans="1:27">
      <c r="B27" s="12" t="s">
        <v>360</v>
      </c>
      <c r="C27" s="6" t="s">
        <v>109</v>
      </c>
      <c r="D27" s="6" t="s">
        <v>109</v>
      </c>
      <c r="E27" s="6" t="s">
        <v>109</v>
      </c>
      <c r="F27" s="6" t="s">
        <v>109</v>
      </c>
      <c r="G27" s="6" t="s">
        <v>109</v>
      </c>
      <c r="H27" s="6" t="s">
        <v>109</v>
      </c>
      <c r="I27" s="6" t="s">
        <v>109</v>
      </c>
      <c r="J27" s="6" t="s">
        <v>109</v>
      </c>
      <c r="K27" s="6" t="s">
        <v>109</v>
      </c>
      <c r="L27" s="6" t="s">
        <v>109</v>
      </c>
      <c r="M27" s="6" t="s">
        <v>109</v>
      </c>
      <c r="N27" s="6" t="s">
        <v>109</v>
      </c>
      <c r="O27" s="6" t="s">
        <v>109</v>
      </c>
      <c r="P27" s="6" t="s">
        <v>109</v>
      </c>
      <c r="Q27" s="6" t="s">
        <v>109</v>
      </c>
      <c r="R27" s="6" t="s">
        <v>109</v>
      </c>
      <c r="S27" s="6" t="s">
        <v>109</v>
      </c>
      <c r="T27" s="6" t="s">
        <v>109</v>
      </c>
      <c r="U27" s="6" t="s">
        <v>109</v>
      </c>
      <c r="V27" s="6" t="s">
        <v>109</v>
      </c>
      <c r="W27" s="6" t="s">
        <v>109</v>
      </c>
      <c r="X27" s="6" t="s">
        <v>109</v>
      </c>
      <c r="Y27" s="6" t="s">
        <v>109</v>
      </c>
    </row>
    <row r="28" spans="1:27" s="11" customFormat="1">
      <c r="A28" s="16" t="s">
        <v>283</v>
      </c>
      <c r="B28" s="31"/>
      <c r="C28" s="20"/>
      <c r="D28" s="20"/>
      <c r="E28" s="20"/>
      <c r="F28" s="20"/>
      <c r="G28" s="20"/>
      <c r="H28" s="21"/>
      <c r="I28" s="20"/>
      <c r="J28" s="20"/>
      <c r="K28" s="20"/>
      <c r="L28" s="20"/>
      <c r="M28" s="20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>
      <c r="B29" s="12" t="s">
        <v>289</v>
      </c>
      <c r="C29" s="6" t="s">
        <v>64</v>
      </c>
      <c r="D29" s="6" t="s">
        <v>64</v>
      </c>
      <c r="E29" s="6" t="s">
        <v>64</v>
      </c>
      <c r="F29" s="6" t="s">
        <v>64</v>
      </c>
      <c r="G29" s="6" t="s">
        <v>64</v>
      </c>
      <c r="H29" s="6" t="s">
        <v>64</v>
      </c>
      <c r="I29" s="110">
        <v>800</v>
      </c>
      <c r="J29" s="104">
        <v>800</v>
      </c>
      <c r="K29" s="104">
        <v>800</v>
      </c>
      <c r="L29" s="110">
        <v>801</v>
      </c>
      <c r="M29" s="104">
        <v>801</v>
      </c>
      <c r="N29" s="104">
        <v>801</v>
      </c>
      <c r="O29" s="104">
        <v>801</v>
      </c>
      <c r="P29">
        <v>801</v>
      </c>
      <c r="Q29">
        <v>801</v>
      </c>
      <c r="R29">
        <v>801</v>
      </c>
      <c r="S29">
        <v>801</v>
      </c>
      <c r="T29">
        <v>801</v>
      </c>
      <c r="U29">
        <v>801</v>
      </c>
      <c r="V29">
        <v>801</v>
      </c>
      <c r="W29">
        <v>801</v>
      </c>
      <c r="X29">
        <v>801</v>
      </c>
      <c r="Y29">
        <v>801</v>
      </c>
    </row>
    <row r="30" spans="1:27">
      <c r="B30" s="12" t="s">
        <v>377</v>
      </c>
      <c r="C30" s="6" t="s">
        <v>64</v>
      </c>
      <c r="D30" s="6" t="s">
        <v>64</v>
      </c>
      <c r="E30" s="6" t="s">
        <v>64</v>
      </c>
      <c r="F30" s="6" t="s">
        <v>64</v>
      </c>
      <c r="G30" s="6" t="s">
        <v>64</v>
      </c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 t="s">
        <v>64</v>
      </c>
      <c r="R30" s="6" t="s">
        <v>64</v>
      </c>
      <c r="S30" s="6" t="s">
        <v>64</v>
      </c>
      <c r="T30" s="6" t="s">
        <v>64</v>
      </c>
      <c r="U30" s="6" t="s">
        <v>64</v>
      </c>
      <c r="V30" s="6" t="s">
        <v>64</v>
      </c>
      <c r="W30" s="6" t="s">
        <v>64</v>
      </c>
      <c r="X30" s="6" t="s">
        <v>166</v>
      </c>
      <c r="Y30" s="6" t="s">
        <v>166</v>
      </c>
    </row>
    <row r="31" spans="1:27">
      <c r="B31" s="12" t="s">
        <v>378</v>
      </c>
      <c r="C31" s="6" t="s">
        <v>64</v>
      </c>
      <c r="D31" s="6" t="s">
        <v>64</v>
      </c>
      <c r="E31" s="6" t="s">
        <v>64</v>
      </c>
      <c r="F31" s="6" t="s">
        <v>64</v>
      </c>
      <c r="G31" s="6" t="s">
        <v>64</v>
      </c>
      <c r="H31" s="6" t="s">
        <v>64</v>
      </c>
      <c r="I31" s="6" t="s">
        <v>64</v>
      </c>
      <c r="J31" s="6" t="s">
        <v>64</v>
      </c>
      <c r="K31" s="6" t="s">
        <v>64</v>
      </c>
      <c r="L31" s="6" t="s">
        <v>87</v>
      </c>
      <c r="M31" s="6" t="s">
        <v>87</v>
      </c>
      <c r="N31" s="104">
        <v>799</v>
      </c>
      <c r="O31" s="104">
        <v>799</v>
      </c>
      <c r="P31" s="104">
        <v>799</v>
      </c>
      <c r="Q31">
        <v>799</v>
      </c>
      <c r="R31">
        <v>799</v>
      </c>
      <c r="S31">
        <v>799</v>
      </c>
      <c r="T31">
        <v>799</v>
      </c>
      <c r="U31">
        <v>799</v>
      </c>
      <c r="V31">
        <v>799</v>
      </c>
      <c r="W31">
        <v>799</v>
      </c>
      <c r="X31">
        <v>799</v>
      </c>
      <c r="Y31">
        <v>799</v>
      </c>
    </row>
    <row r="32" spans="1:27">
      <c r="B32" s="12" t="s">
        <v>379</v>
      </c>
      <c r="C32" s="6" t="s">
        <v>87</v>
      </c>
      <c r="D32" s="6" t="s">
        <v>87</v>
      </c>
      <c r="E32" s="6" t="s">
        <v>87</v>
      </c>
      <c r="F32" s="6" t="s">
        <v>87</v>
      </c>
      <c r="G32" s="6" t="s">
        <v>87</v>
      </c>
      <c r="H32" s="6" t="s">
        <v>87</v>
      </c>
      <c r="I32" s="104">
        <v>799</v>
      </c>
      <c r="J32" s="104">
        <v>799</v>
      </c>
      <c r="K32" s="104">
        <v>799</v>
      </c>
      <c r="L32" s="104">
        <v>799</v>
      </c>
      <c r="M32" s="104">
        <v>799</v>
      </c>
      <c r="N32" s="6" t="s">
        <v>255</v>
      </c>
      <c r="O32" s="6" t="s">
        <v>255</v>
      </c>
      <c r="P32" s="104">
        <v>485</v>
      </c>
      <c r="Q32" s="6" t="s">
        <v>255</v>
      </c>
      <c r="R32" s="110">
        <v>850</v>
      </c>
      <c r="S32" s="104">
        <v>850</v>
      </c>
      <c r="T32" s="104">
        <v>850</v>
      </c>
      <c r="U32" s="104">
        <v>850</v>
      </c>
      <c r="V32" s="104">
        <v>850</v>
      </c>
      <c r="W32" s="104">
        <v>850</v>
      </c>
      <c r="X32" s="104">
        <v>850</v>
      </c>
      <c r="Y32" s="104">
        <v>850</v>
      </c>
    </row>
    <row r="33" spans="1:27">
      <c r="B33" s="12" t="s">
        <v>61</v>
      </c>
      <c r="C33" s="104">
        <v>1575</v>
      </c>
      <c r="D33" s="104">
        <v>1575</v>
      </c>
      <c r="E33" s="104">
        <v>1575</v>
      </c>
      <c r="F33" s="104">
        <v>1575</v>
      </c>
      <c r="G33" s="104">
        <v>1575</v>
      </c>
      <c r="H33" s="6" t="s">
        <v>87</v>
      </c>
      <c r="I33" s="6" t="s">
        <v>87</v>
      </c>
      <c r="J33" s="6" t="s">
        <v>87</v>
      </c>
      <c r="K33" s="110">
        <v>1864</v>
      </c>
      <c r="L33" s="104">
        <v>1864</v>
      </c>
      <c r="M33" s="104">
        <v>1864</v>
      </c>
      <c r="N33" s="104">
        <v>1864</v>
      </c>
      <c r="O33" s="104">
        <v>1864</v>
      </c>
      <c r="P33" s="104">
        <v>1864</v>
      </c>
      <c r="Q33" s="104">
        <v>1864</v>
      </c>
      <c r="R33" s="104">
        <v>1864</v>
      </c>
      <c r="S33" s="104">
        <v>1864</v>
      </c>
      <c r="T33" s="104">
        <v>1864</v>
      </c>
      <c r="U33" s="104">
        <v>1864</v>
      </c>
      <c r="V33" s="104">
        <v>1864</v>
      </c>
      <c r="W33" s="104">
        <v>1864</v>
      </c>
      <c r="X33" s="104">
        <v>1864</v>
      </c>
      <c r="Y33" s="104">
        <v>1864</v>
      </c>
    </row>
    <row r="34" spans="1:27">
      <c r="B34" s="12"/>
      <c r="C34" s="6"/>
      <c r="D34" s="6"/>
      <c r="E34" s="6"/>
      <c r="F34" s="6"/>
      <c r="G34" s="6"/>
      <c r="H34" s="6"/>
      <c r="I34" s="6"/>
      <c r="J34" s="6"/>
      <c r="K34" s="29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7">
      <c r="A35" s="16" t="s">
        <v>277</v>
      </c>
      <c r="B35" s="3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18"/>
      <c r="AA35" s="18"/>
    </row>
    <row r="36" spans="1:27" s="12" customFormat="1" ht="12">
      <c r="B36" s="12" t="s">
        <v>395</v>
      </c>
      <c r="C36" s="34" t="s">
        <v>87</v>
      </c>
      <c r="D36" s="34" t="s">
        <v>87</v>
      </c>
      <c r="E36" s="34" t="s">
        <v>87</v>
      </c>
      <c r="F36" s="34" t="s">
        <v>87</v>
      </c>
      <c r="G36" s="34" t="s">
        <v>87</v>
      </c>
      <c r="H36" s="34" t="s">
        <v>87</v>
      </c>
      <c r="I36" s="34" t="s">
        <v>87</v>
      </c>
      <c r="J36" s="34" t="s">
        <v>87</v>
      </c>
      <c r="K36" s="34" t="s">
        <v>87</v>
      </c>
      <c r="L36" s="34" t="s">
        <v>57</v>
      </c>
      <c r="M36" s="34" t="s">
        <v>57</v>
      </c>
      <c r="N36" s="34" t="s">
        <v>57</v>
      </c>
      <c r="O36" s="34" t="s">
        <v>57</v>
      </c>
      <c r="P36" s="34" t="s">
        <v>57</v>
      </c>
      <c r="Q36" s="34" t="s">
        <v>57</v>
      </c>
      <c r="R36" s="34" t="s">
        <v>57</v>
      </c>
      <c r="S36" s="34" t="s">
        <v>57</v>
      </c>
      <c r="T36" s="34" t="s">
        <v>57</v>
      </c>
      <c r="U36" s="34" t="s">
        <v>57</v>
      </c>
      <c r="V36" s="34" t="s">
        <v>57</v>
      </c>
      <c r="W36" s="34" t="s">
        <v>57</v>
      </c>
      <c r="X36" s="34" t="s">
        <v>57</v>
      </c>
      <c r="Y36" s="34" t="s">
        <v>57</v>
      </c>
    </row>
    <row r="37" spans="1:27" s="12" customFormat="1" ht="12">
      <c r="B37" s="12" t="s">
        <v>396</v>
      </c>
      <c r="C37" s="34" t="s">
        <v>64</v>
      </c>
      <c r="D37" s="34" t="s">
        <v>64</v>
      </c>
      <c r="E37" s="34" t="s">
        <v>64</v>
      </c>
      <c r="F37" s="34" t="s">
        <v>64</v>
      </c>
      <c r="G37" s="34" t="s">
        <v>64</v>
      </c>
      <c r="H37" s="34" t="s">
        <v>64</v>
      </c>
      <c r="I37" s="34" t="s">
        <v>64</v>
      </c>
      <c r="J37" s="34" t="s">
        <v>64</v>
      </c>
      <c r="K37" s="34" t="s">
        <v>64</v>
      </c>
      <c r="L37" s="85" t="s">
        <v>58</v>
      </c>
      <c r="M37" s="34" t="s">
        <v>58</v>
      </c>
      <c r="N37" s="34" t="s">
        <v>58</v>
      </c>
      <c r="O37" s="34" t="s">
        <v>58</v>
      </c>
      <c r="P37" s="34" t="s">
        <v>58</v>
      </c>
      <c r="Q37" s="34" t="s">
        <v>58</v>
      </c>
      <c r="R37" s="34" t="s">
        <v>58</v>
      </c>
      <c r="S37" s="34" t="s">
        <v>58</v>
      </c>
      <c r="T37" s="34" t="s">
        <v>58</v>
      </c>
      <c r="U37" s="34" t="s">
        <v>58</v>
      </c>
      <c r="V37" s="34" t="s">
        <v>58</v>
      </c>
      <c r="W37" s="34" t="s">
        <v>58</v>
      </c>
      <c r="X37" s="34" t="s">
        <v>58</v>
      </c>
      <c r="Y37" s="34" t="s">
        <v>58</v>
      </c>
    </row>
    <row r="38" spans="1:27" s="12" customFormat="1" ht="12">
      <c r="B38" s="12" t="s">
        <v>398</v>
      </c>
      <c r="C38" s="34" t="s">
        <v>64</v>
      </c>
      <c r="D38" s="34" t="s">
        <v>64</v>
      </c>
      <c r="E38" s="34" t="s">
        <v>64</v>
      </c>
      <c r="F38" s="34" t="s">
        <v>64</v>
      </c>
      <c r="G38" s="34" t="s">
        <v>64</v>
      </c>
      <c r="H38" s="34" t="s">
        <v>64</v>
      </c>
      <c r="I38" s="34" t="s">
        <v>64</v>
      </c>
      <c r="J38" s="34" t="s">
        <v>64</v>
      </c>
      <c r="K38" s="34" t="s">
        <v>64</v>
      </c>
      <c r="L38" s="34" t="s">
        <v>64</v>
      </c>
      <c r="M38" s="34" t="s">
        <v>64</v>
      </c>
      <c r="N38" s="34" t="s">
        <v>64</v>
      </c>
      <c r="O38" s="34" t="s">
        <v>64</v>
      </c>
      <c r="P38" s="34" t="s">
        <v>64</v>
      </c>
      <c r="Q38" s="34" t="s">
        <v>64</v>
      </c>
      <c r="R38" s="34" t="s">
        <v>64</v>
      </c>
      <c r="S38" s="34" t="s">
        <v>64</v>
      </c>
      <c r="T38" s="34" t="s">
        <v>64</v>
      </c>
      <c r="U38" s="84" t="s">
        <v>226</v>
      </c>
      <c r="V38" s="36" t="s">
        <v>226</v>
      </c>
      <c r="W38" s="36" t="s">
        <v>226</v>
      </c>
      <c r="X38" s="36" t="s">
        <v>226</v>
      </c>
      <c r="Y38" s="36" t="s">
        <v>226</v>
      </c>
    </row>
    <row r="39" spans="1:27" s="12" customFormat="1" ht="12">
      <c r="B39" s="12" t="s">
        <v>244</v>
      </c>
      <c r="C39" s="34" t="s">
        <v>64</v>
      </c>
      <c r="D39" s="34" t="s">
        <v>64</v>
      </c>
      <c r="E39" s="34" t="s">
        <v>64</v>
      </c>
      <c r="F39" s="34" t="s">
        <v>64</v>
      </c>
      <c r="G39" s="34" t="s">
        <v>64</v>
      </c>
      <c r="H39" s="34" t="s">
        <v>64</v>
      </c>
      <c r="I39" s="34" t="s">
        <v>64</v>
      </c>
      <c r="J39" s="34" t="s">
        <v>64</v>
      </c>
      <c r="K39" s="34" t="s">
        <v>64</v>
      </c>
      <c r="L39" s="34" t="s">
        <v>64</v>
      </c>
      <c r="M39" s="34" t="s">
        <v>64</v>
      </c>
      <c r="N39" s="34" t="s">
        <v>64</v>
      </c>
      <c r="O39" s="34" t="s">
        <v>64</v>
      </c>
      <c r="P39" s="34" t="s">
        <v>64</v>
      </c>
      <c r="Q39" s="34" t="s">
        <v>64</v>
      </c>
      <c r="R39" s="34" t="s">
        <v>330</v>
      </c>
      <c r="S39" s="34" t="s">
        <v>330</v>
      </c>
      <c r="T39" s="34" t="s">
        <v>330</v>
      </c>
      <c r="U39" s="34" t="s">
        <v>330</v>
      </c>
      <c r="V39" s="34" t="s">
        <v>330</v>
      </c>
      <c r="W39" s="34" t="s">
        <v>330</v>
      </c>
      <c r="X39" s="34" t="s">
        <v>330</v>
      </c>
      <c r="Y39" s="34" t="s">
        <v>330</v>
      </c>
    </row>
    <row r="40" spans="1:27" s="12" customFormat="1" ht="12">
      <c r="B40" s="12" t="s">
        <v>397</v>
      </c>
      <c r="C40" s="34" t="s">
        <v>64</v>
      </c>
      <c r="D40" s="34" t="s">
        <v>64</v>
      </c>
      <c r="E40" s="34" t="s">
        <v>64</v>
      </c>
      <c r="F40" s="34" t="s">
        <v>64</v>
      </c>
      <c r="G40" s="34" t="s">
        <v>64</v>
      </c>
      <c r="H40" s="34" t="s">
        <v>64</v>
      </c>
      <c r="I40" s="34" t="s">
        <v>64</v>
      </c>
      <c r="J40" s="34" t="s">
        <v>64</v>
      </c>
      <c r="K40" s="34" t="s">
        <v>64</v>
      </c>
      <c r="L40" s="34" t="s">
        <v>64</v>
      </c>
      <c r="M40" s="34" t="s">
        <v>64</v>
      </c>
      <c r="N40" s="34" t="s">
        <v>64</v>
      </c>
      <c r="O40" s="34" t="s">
        <v>64</v>
      </c>
      <c r="P40" s="34" t="s">
        <v>64</v>
      </c>
      <c r="Q40" s="34" t="s">
        <v>64</v>
      </c>
      <c r="R40" s="85" t="s">
        <v>328</v>
      </c>
      <c r="S40" s="34" t="s">
        <v>328</v>
      </c>
      <c r="T40" s="34" t="s">
        <v>328</v>
      </c>
      <c r="U40" s="34" t="s">
        <v>328</v>
      </c>
      <c r="V40" s="34" t="s">
        <v>328</v>
      </c>
      <c r="W40" s="34" t="s">
        <v>328</v>
      </c>
      <c r="X40" s="34" t="s">
        <v>328</v>
      </c>
      <c r="Y40" s="34" t="s">
        <v>328</v>
      </c>
    </row>
    <row r="41" spans="1:27" s="12" customFormat="1" ht="12">
      <c r="B41" s="12" t="s">
        <v>286</v>
      </c>
      <c r="C41" s="34" t="s">
        <v>64</v>
      </c>
      <c r="D41" s="34" t="s">
        <v>64</v>
      </c>
      <c r="E41" s="34" t="s">
        <v>64</v>
      </c>
      <c r="F41" s="34" t="s">
        <v>64</v>
      </c>
      <c r="G41" s="34" t="s">
        <v>64</v>
      </c>
      <c r="H41" s="34" t="s">
        <v>64</v>
      </c>
      <c r="I41" s="34" t="s">
        <v>64</v>
      </c>
      <c r="J41" s="34" t="s">
        <v>64</v>
      </c>
      <c r="K41" s="34" t="s">
        <v>64</v>
      </c>
      <c r="L41" s="34" t="s">
        <v>64</v>
      </c>
      <c r="M41" s="34" t="s">
        <v>64</v>
      </c>
      <c r="N41" s="34" t="s">
        <v>64</v>
      </c>
      <c r="O41" s="34" t="s">
        <v>64</v>
      </c>
      <c r="P41" s="34" t="s">
        <v>64</v>
      </c>
      <c r="Q41" s="34" t="s">
        <v>64</v>
      </c>
      <c r="R41" s="34" t="s">
        <v>64</v>
      </c>
      <c r="S41" s="34" t="s">
        <v>64</v>
      </c>
      <c r="T41" s="34" t="s">
        <v>64</v>
      </c>
      <c r="U41" s="84" t="s">
        <v>326</v>
      </c>
      <c r="V41" s="36" t="s">
        <v>326</v>
      </c>
      <c r="W41" s="36" t="s">
        <v>326</v>
      </c>
      <c r="X41" s="36" t="s">
        <v>326</v>
      </c>
      <c r="Y41" s="36" t="s">
        <v>326</v>
      </c>
    </row>
    <row r="43" spans="1:27">
      <c r="A43" s="16" t="s">
        <v>381</v>
      </c>
      <c r="B43" s="3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18"/>
      <c r="AA43" s="18"/>
    </row>
    <row r="44" spans="1:27">
      <c r="B44" s="12" t="s">
        <v>287</v>
      </c>
      <c r="C44" s="6" t="s">
        <v>87</v>
      </c>
      <c r="D44" s="6" t="s">
        <v>87</v>
      </c>
      <c r="E44" s="6" t="s">
        <v>87</v>
      </c>
      <c r="F44" s="6" t="s">
        <v>87</v>
      </c>
      <c r="G44" s="6" t="s">
        <v>87</v>
      </c>
      <c r="H44" s="6" t="s">
        <v>87</v>
      </c>
      <c r="I44" s="6" t="s">
        <v>87</v>
      </c>
      <c r="J44" s="6" t="s">
        <v>87</v>
      </c>
      <c r="K44" s="6" t="s">
        <v>87</v>
      </c>
      <c r="L44" s="6" t="s">
        <v>87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104">
        <v>54649</v>
      </c>
      <c r="S44" s="104">
        <v>54649</v>
      </c>
      <c r="T44" s="104">
        <v>54649</v>
      </c>
      <c r="U44" s="104">
        <v>54649</v>
      </c>
      <c r="V44" s="104">
        <v>54649</v>
      </c>
      <c r="W44" s="104">
        <v>54649</v>
      </c>
      <c r="X44" s="104">
        <v>54649</v>
      </c>
      <c r="Y44" s="104">
        <v>54649</v>
      </c>
    </row>
    <row r="45" spans="1:27">
      <c r="B45" s="12" t="s">
        <v>106</v>
      </c>
      <c r="C45" s="6" t="s">
        <v>64</v>
      </c>
      <c r="D45" s="6" t="s">
        <v>64</v>
      </c>
      <c r="E45" s="6" t="s">
        <v>64</v>
      </c>
      <c r="F45" s="6" t="s">
        <v>64</v>
      </c>
      <c r="G45" s="6" t="s">
        <v>64</v>
      </c>
      <c r="H45" s="6" t="s">
        <v>64</v>
      </c>
      <c r="I45" s="6" t="s">
        <v>64</v>
      </c>
      <c r="J45" s="6" t="s">
        <v>64</v>
      </c>
      <c r="K45" s="6" t="s">
        <v>64</v>
      </c>
      <c r="L45" s="6" t="s">
        <v>87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104">
        <v>54650</v>
      </c>
      <c r="S45" s="104">
        <v>54650</v>
      </c>
      <c r="T45" s="104">
        <v>54650</v>
      </c>
      <c r="U45" s="104">
        <v>54650</v>
      </c>
      <c r="V45" s="104">
        <v>54650</v>
      </c>
      <c r="W45" s="104">
        <v>54650</v>
      </c>
      <c r="X45" s="104">
        <v>54650</v>
      </c>
      <c r="Y45" s="104">
        <v>54650</v>
      </c>
    </row>
    <row r="46" spans="1:27">
      <c r="B46" s="12" t="s">
        <v>288</v>
      </c>
      <c r="C46" s="6" t="s">
        <v>64</v>
      </c>
      <c r="D46" s="6" t="s">
        <v>64</v>
      </c>
      <c r="E46" s="6" t="s">
        <v>64</v>
      </c>
      <c r="F46" s="6" t="s">
        <v>64</v>
      </c>
      <c r="G46" s="6" t="s">
        <v>64</v>
      </c>
      <c r="H46" s="6" t="s">
        <v>64</v>
      </c>
      <c r="I46" s="6" t="s">
        <v>64</v>
      </c>
      <c r="J46" s="6" t="s">
        <v>64</v>
      </c>
      <c r="K46" s="6" t="s">
        <v>64</v>
      </c>
      <c r="L46" s="104">
        <v>54649</v>
      </c>
      <c r="M46" s="104">
        <v>54649</v>
      </c>
      <c r="N46" s="6" t="s">
        <v>87</v>
      </c>
      <c r="O46" s="6" t="s">
        <v>87</v>
      </c>
      <c r="P46" s="6" t="s">
        <v>87</v>
      </c>
      <c r="Q46" s="6" t="s">
        <v>87</v>
      </c>
      <c r="R46" s="104">
        <v>53360</v>
      </c>
      <c r="S46" s="104">
        <v>53360</v>
      </c>
      <c r="T46" s="104">
        <v>53360</v>
      </c>
      <c r="U46" s="104">
        <v>53360</v>
      </c>
      <c r="V46" s="104">
        <v>53360</v>
      </c>
      <c r="W46" s="104">
        <v>53360</v>
      </c>
      <c r="X46" s="104">
        <v>53360</v>
      </c>
      <c r="Y46" s="104">
        <v>53360</v>
      </c>
    </row>
    <row r="47" spans="1:27">
      <c r="B47" s="12" t="s">
        <v>107</v>
      </c>
      <c r="C47" s="6" t="s">
        <v>64</v>
      </c>
      <c r="D47" s="6" t="s">
        <v>64</v>
      </c>
      <c r="E47" s="6" t="s">
        <v>64</v>
      </c>
      <c r="F47" s="6" t="s">
        <v>64</v>
      </c>
      <c r="G47" s="6" t="s">
        <v>64</v>
      </c>
      <c r="H47" s="6" t="s">
        <v>64</v>
      </c>
      <c r="I47" s="6" t="s">
        <v>64</v>
      </c>
      <c r="J47" s="6" t="s">
        <v>64</v>
      </c>
      <c r="K47" s="6" t="s">
        <v>64</v>
      </c>
      <c r="L47" s="104">
        <v>54650</v>
      </c>
      <c r="M47" s="104">
        <v>54650</v>
      </c>
      <c r="N47" s="6" t="s">
        <v>87</v>
      </c>
      <c r="O47" s="6" t="s">
        <v>87</v>
      </c>
      <c r="P47" s="6" t="s">
        <v>87</v>
      </c>
      <c r="Q47" s="6" t="s">
        <v>87</v>
      </c>
      <c r="R47" s="104">
        <v>52679</v>
      </c>
      <c r="S47" s="104">
        <v>52679</v>
      </c>
      <c r="T47" s="104">
        <v>52679</v>
      </c>
      <c r="U47" s="104">
        <v>52679</v>
      </c>
      <c r="V47" s="104">
        <v>52679</v>
      </c>
      <c r="W47" s="104">
        <v>52679</v>
      </c>
      <c r="X47" s="104">
        <v>52679</v>
      </c>
      <c r="Y47" s="104">
        <v>52679</v>
      </c>
    </row>
    <row r="48" spans="1:27" s="8" customFormat="1">
      <c r="B48" s="12"/>
      <c r="C48" s="9"/>
      <c r="D48" s="9"/>
      <c r="E48" s="9"/>
      <c r="F48" s="9"/>
      <c r="G48" s="9"/>
      <c r="H48" s="10"/>
      <c r="I48" s="9"/>
      <c r="J48" s="9"/>
      <c r="K48" s="9"/>
      <c r="L48" s="9"/>
    </row>
    <row r="49" spans="1:27">
      <c r="A49" s="16" t="s">
        <v>382</v>
      </c>
      <c r="B49" s="31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8"/>
      <c r="AA49" s="18"/>
    </row>
    <row r="50" spans="1:27">
      <c r="B50" s="12" t="s">
        <v>260</v>
      </c>
      <c r="C50" s="6" t="s">
        <v>87</v>
      </c>
      <c r="D50" s="6" t="s">
        <v>87</v>
      </c>
      <c r="E50" s="6" t="s">
        <v>87</v>
      </c>
      <c r="F50" s="6" t="s">
        <v>87</v>
      </c>
      <c r="G50" s="6" t="s">
        <v>87</v>
      </c>
      <c r="H50" s="6" t="s">
        <v>87</v>
      </c>
      <c r="I50" s="6" t="s">
        <v>87</v>
      </c>
      <c r="J50" s="6" t="s">
        <v>87</v>
      </c>
      <c r="K50" s="6" t="s">
        <v>87</v>
      </c>
      <c r="L50" s="6" t="s">
        <v>108</v>
      </c>
      <c r="M50" s="6" t="s">
        <v>108</v>
      </c>
      <c r="N50" s="6" t="s">
        <v>108</v>
      </c>
      <c r="O50" s="6" t="s">
        <v>108</v>
      </c>
      <c r="P50" s="6" t="s">
        <v>108</v>
      </c>
      <c r="Q50" s="6" t="s">
        <v>108</v>
      </c>
      <c r="R50" s="6" t="s">
        <v>108</v>
      </c>
      <c r="S50" s="6" t="s">
        <v>108</v>
      </c>
      <c r="T50" s="6" t="s">
        <v>108</v>
      </c>
      <c r="U50" s="6" t="s">
        <v>108</v>
      </c>
      <c r="V50" s="6" t="s">
        <v>108</v>
      </c>
      <c r="W50" s="6" t="s">
        <v>108</v>
      </c>
      <c r="X50" s="6" t="s">
        <v>108</v>
      </c>
      <c r="Y50" s="6" t="s">
        <v>108</v>
      </c>
    </row>
    <row r="51" spans="1:27">
      <c r="B51" s="12" t="s">
        <v>104</v>
      </c>
      <c r="C51" s="6" t="s">
        <v>87</v>
      </c>
      <c r="D51" s="6" t="s">
        <v>87</v>
      </c>
      <c r="E51" s="6" t="s">
        <v>87</v>
      </c>
      <c r="F51" s="6" t="s">
        <v>87</v>
      </c>
      <c r="G51" s="6" t="s">
        <v>87</v>
      </c>
      <c r="H51" s="6" t="s">
        <v>87</v>
      </c>
      <c r="I51" s="6" t="s">
        <v>87</v>
      </c>
      <c r="J51" s="6" t="s">
        <v>87</v>
      </c>
      <c r="K51" s="6" t="s">
        <v>87</v>
      </c>
      <c r="L51" s="6" t="s">
        <v>208</v>
      </c>
      <c r="M51" s="6" t="s">
        <v>208</v>
      </c>
      <c r="N51" s="6" t="s">
        <v>208</v>
      </c>
      <c r="O51" s="6" t="s">
        <v>208</v>
      </c>
      <c r="P51" s="6" t="s">
        <v>208</v>
      </c>
      <c r="Q51" s="6" t="s">
        <v>208</v>
      </c>
      <c r="R51" s="6" t="s">
        <v>208</v>
      </c>
      <c r="S51" s="6" t="s">
        <v>208</v>
      </c>
      <c r="T51" s="6" t="s">
        <v>208</v>
      </c>
      <c r="U51" s="6" t="s">
        <v>208</v>
      </c>
      <c r="V51" s="6" t="s">
        <v>208</v>
      </c>
      <c r="W51" s="6" t="s">
        <v>208</v>
      </c>
      <c r="X51" s="6" t="s">
        <v>208</v>
      </c>
      <c r="Y51" s="6" t="s">
        <v>208</v>
      </c>
    </row>
    <row r="52" spans="1:27">
      <c r="B52" s="12" t="s">
        <v>245</v>
      </c>
      <c r="C52" s="6" t="s">
        <v>87</v>
      </c>
      <c r="D52" s="6" t="s">
        <v>87</v>
      </c>
      <c r="E52" s="6" t="s">
        <v>87</v>
      </c>
      <c r="F52" s="6" t="s">
        <v>87</v>
      </c>
      <c r="G52" s="6" t="s">
        <v>87</v>
      </c>
      <c r="H52" s="6" t="s">
        <v>87</v>
      </c>
      <c r="I52" s="6" t="s">
        <v>87</v>
      </c>
      <c r="J52" s="6" t="s">
        <v>87</v>
      </c>
      <c r="K52" s="6" t="s">
        <v>87</v>
      </c>
      <c r="L52" s="6" t="s">
        <v>209</v>
      </c>
      <c r="M52" s="6" t="s">
        <v>209</v>
      </c>
      <c r="N52" s="6" t="s">
        <v>209</v>
      </c>
      <c r="O52" s="6" t="s">
        <v>209</v>
      </c>
      <c r="P52" s="6" t="s">
        <v>209</v>
      </c>
      <c r="Q52" s="6" t="s">
        <v>209</v>
      </c>
      <c r="R52" s="6" t="s">
        <v>209</v>
      </c>
      <c r="S52" s="6" t="s">
        <v>209</v>
      </c>
      <c r="T52" s="6" t="s">
        <v>209</v>
      </c>
      <c r="U52" s="6" t="s">
        <v>209</v>
      </c>
      <c r="V52" s="6" t="s">
        <v>209</v>
      </c>
      <c r="W52" s="6" t="s">
        <v>209</v>
      </c>
      <c r="X52" s="6" t="s">
        <v>209</v>
      </c>
      <c r="Y52" s="6" t="s">
        <v>209</v>
      </c>
    </row>
    <row r="53" spans="1:27">
      <c r="B53" s="12" t="s">
        <v>261</v>
      </c>
      <c r="C53" s="6" t="s">
        <v>87</v>
      </c>
      <c r="D53" s="6" t="s">
        <v>87</v>
      </c>
      <c r="E53" s="6" t="s">
        <v>87</v>
      </c>
      <c r="F53" s="6" t="s">
        <v>87</v>
      </c>
      <c r="G53" s="6" t="s">
        <v>87</v>
      </c>
      <c r="H53" s="6" t="s">
        <v>87</v>
      </c>
      <c r="I53" s="6" t="s">
        <v>87</v>
      </c>
      <c r="J53" s="6" t="s">
        <v>87</v>
      </c>
      <c r="K53" s="6" t="s">
        <v>87</v>
      </c>
      <c r="L53" s="3" t="s">
        <v>225</v>
      </c>
      <c r="M53" s="3" t="s">
        <v>60</v>
      </c>
      <c r="N53" s="3" t="s">
        <v>60</v>
      </c>
      <c r="O53" s="3" t="s">
        <v>60</v>
      </c>
      <c r="P53" s="3" t="s">
        <v>60</v>
      </c>
      <c r="Q53" s="3" t="s">
        <v>60</v>
      </c>
      <c r="R53" s="3" t="s">
        <v>60</v>
      </c>
      <c r="S53" s="3" t="s">
        <v>60</v>
      </c>
      <c r="T53" s="3" t="s">
        <v>60</v>
      </c>
      <c r="U53" s="3" t="s">
        <v>60</v>
      </c>
      <c r="V53" s="3" t="s">
        <v>60</v>
      </c>
      <c r="W53" s="3" t="s">
        <v>60</v>
      </c>
      <c r="X53" s="3" t="s">
        <v>60</v>
      </c>
      <c r="Y53" s="3" t="s">
        <v>60</v>
      </c>
    </row>
  </sheetData>
  <phoneticPr fontId="1" type="noConversion"/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FFFF00"/>
  </sheetPr>
  <dimension ref="A1:G80"/>
  <sheetViews>
    <sheetView workbookViewId="0">
      <pane ySplit="2" topLeftCell="A22" activePane="bottomLeft" state="frozen"/>
      <selection activeCell="D1" sqref="D1"/>
      <selection pane="bottomLeft" activeCell="C59" sqref="C59"/>
    </sheetView>
  </sheetViews>
  <sheetFormatPr baseColWidth="10" defaultColWidth="8.7109375" defaultRowHeight="13" x14ac:dyDescent="0"/>
  <cols>
    <col min="1" max="1" width="12.140625" customWidth="1"/>
    <col min="2" max="2" width="23.140625" customWidth="1"/>
    <col min="3" max="3" width="16.28515625" style="7" bestFit="1" customWidth="1"/>
    <col min="4" max="4" width="8.28515625" bestFit="1" customWidth="1"/>
    <col min="5" max="5" width="9.42578125" customWidth="1"/>
    <col min="6" max="6" width="6.42578125" bestFit="1" customWidth="1"/>
    <col min="7" max="7" width="31.5703125" customWidth="1"/>
  </cols>
  <sheetData>
    <row r="1" spans="1:7" ht="21">
      <c r="A1" s="81" t="s">
        <v>387</v>
      </c>
      <c r="B1" s="11"/>
      <c r="C1" s="89"/>
      <c r="D1" s="11"/>
      <c r="E1" s="11"/>
      <c r="F1" s="11"/>
      <c r="G1" s="11"/>
    </row>
    <row r="2" spans="1:7">
      <c r="A2" s="51" t="s">
        <v>291</v>
      </c>
      <c r="B2" s="51" t="s">
        <v>282</v>
      </c>
      <c r="C2" s="51" t="s">
        <v>371</v>
      </c>
      <c r="D2" s="51" t="s">
        <v>142</v>
      </c>
      <c r="E2" s="51" t="s">
        <v>292</v>
      </c>
      <c r="F2" s="51" t="s">
        <v>293</v>
      </c>
      <c r="G2" s="51" t="s">
        <v>390</v>
      </c>
    </row>
    <row r="3" spans="1:7">
      <c r="A3" s="16" t="s">
        <v>382</v>
      </c>
      <c r="B3" s="19"/>
      <c r="C3" s="19"/>
      <c r="D3" s="19"/>
      <c r="E3" s="19"/>
      <c r="F3" s="19"/>
      <c r="G3" s="19"/>
    </row>
    <row r="4" spans="1:7">
      <c r="A4" t="s">
        <v>249</v>
      </c>
      <c r="B4" s="15" t="s">
        <v>103</v>
      </c>
      <c r="C4" s="42" t="s">
        <v>356</v>
      </c>
      <c r="D4" s="43" t="s">
        <v>357</v>
      </c>
      <c r="G4" s="15" t="s">
        <v>373</v>
      </c>
    </row>
    <row r="5" spans="1:7">
      <c r="A5" t="s">
        <v>345</v>
      </c>
      <c r="B5" s="12" t="s">
        <v>346</v>
      </c>
      <c r="C5" s="42" t="s">
        <v>60</v>
      </c>
      <c r="D5" t="s">
        <v>296</v>
      </c>
    </row>
    <row r="6" spans="1:7">
      <c r="A6" t="s">
        <v>343</v>
      </c>
      <c r="B6" s="12" t="s">
        <v>245</v>
      </c>
      <c r="C6" s="42" t="s">
        <v>344</v>
      </c>
      <c r="D6" t="s">
        <v>296</v>
      </c>
    </row>
    <row r="7" spans="1:7">
      <c r="A7" t="s">
        <v>343</v>
      </c>
      <c r="B7" s="12" t="s">
        <v>245</v>
      </c>
      <c r="C7" s="42" t="s">
        <v>209</v>
      </c>
      <c r="D7" t="s">
        <v>297</v>
      </c>
      <c r="E7" t="s">
        <v>304</v>
      </c>
    </row>
    <row r="8" spans="1:7">
      <c r="A8" t="s">
        <v>338</v>
      </c>
      <c r="B8" s="12" t="s">
        <v>260</v>
      </c>
      <c r="C8" s="42" t="s">
        <v>339</v>
      </c>
      <c r="D8" t="s">
        <v>297</v>
      </c>
      <c r="F8" s="15" t="s">
        <v>403</v>
      </c>
      <c r="G8" t="s">
        <v>302</v>
      </c>
    </row>
    <row r="9" spans="1:7">
      <c r="A9" t="s">
        <v>338</v>
      </c>
      <c r="B9" s="12" t="s">
        <v>260</v>
      </c>
      <c r="C9" s="42" t="s">
        <v>108</v>
      </c>
      <c r="D9" t="s">
        <v>297</v>
      </c>
      <c r="E9" t="s">
        <v>300</v>
      </c>
      <c r="F9" s="15" t="s">
        <v>404</v>
      </c>
      <c r="G9" t="s">
        <v>302</v>
      </c>
    </row>
    <row r="10" spans="1:7">
      <c r="A10" t="s">
        <v>338</v>
      </c>
      <c r="B10" s="12" t="s">
        <v>260</v>
      </c>
      <c r="C10" s="42" t="s">
        <v>340</v>
      </c>
      <c r="D10" t="s">
        <v>296</v>
      </c>
      <c r="G10" t="s">
        <v>302</v>
      </c>
    </row>
    <row r="11" spans="1:7">
      <c r="A11" t="s">
        <v>341</v>
      </c>
      <c r="B11" s="12" t="s">
        <v>104</v>
      </c>
      <c r="C11" s="42" t="s">
        <v>208</v>
      </c>
      <c r="D11" t="s">
        <v>297</v>
      </c>
      <c r="E11" t="s">
        <v>295</v>
      </c>
    </row>
    <row r="12" spans="1:7">
      <c r="A12" t="s">
        <v>341</v>
      </c>
      <c r="B12" s="12" t="s">
        <v>104</v>
      </c>
      <c r="C12" s="42" t="s">
        <v>342</v>
      </c>
      <c r="D12" t="s">
        <v>296</v>
      </c>
    </row>
    <row r="13" spans="1:7">
      <c r="A13" s="16" t="s">
        <v>278</v>
      </c>
      <c r="B13" s="19"/>
      <c r="C13" s="19"/>
      <c r="D13" s="19"/>
      <c r="E13" s="19"/>
      <c r="F13" s="19"/>
      <c r="G13" s="19"/>
    </row>
    <row r="14" spans="1:7">
      <c r="A14" t="s">
        <v>294</v>
      </c>
      <c r="B14" s="12" t="s">
        <v>167</v>
      </c>
      <c r="C14" s="42" t="s">
        <v>90</v>
      </c>
      <c r="D14" t="s">
        <v>297</v>
      </c>
    </row>
    <row r="15" spans="1:7">
      <c r="A15" t="s">
        <v>294</v>
      </c>
      <c r="B15" s="12" t="s">
        <v>167</v>
      </c>
      <c r="C15" s="42" t="s">
        <v>86</v>
      </c>
      <c r="D15" t="s">
        <v>296</v>
      </c>
    </row>
    <row r="16" spans="1:7">
      <c r="A16" t="s">
        <v>303</v>
      </c>
      <c r="B16" s="12" t="s">
        <v>165</v>
      </c>
      <c r="C16" s="42">
        <v>100</v>
      </c>
      <c r="D16" t="s">
        <v>296</v>
      </c>
    </row>
    <row r="17" spans="1:7">
      <c r="A17" t="s">
        <v>303</v>
      </c>
      <c r="B17" s="12" t="s">
        <v>165</v>
      </c>
      <c r="C17" s="42">
        <v>101</v>
      </c>
      <c r="D17" t="s">
        <v>297</v>
      </c>
      <c r="E17" s="15" t="s">
        <v>393</v>
      </c>
    </row>
    <row r="18" spans="1:7">
      <c r="A18" t="s">
        <v>298</v>
      </c>
      <c r="B18" s="12" t="s">
        <v>205</v>
      </c>
      <c r="C18" s="42">
        <v>1034</v>
      </c>
      <c r="D18" t="s">
        <v>297</v>
      </c>
    </row>
    <row r="19" spans="1:7">
      <c r="A19" t="s">
        <v>298</v>
      </c>
      <c r="B19" s="12" t="s">
        <v>205</v>
      </c>
      <c r="C19" s="42">
        <v>1071</v>
      </c>
      <c r="D19" t="s">
        <v>296</v>
      </c>
    </row>
    <row r="20" spans="1:7">
      <c r="A20" t="s">
        <v>299</v>
      </c>
      <c r="B20" s="12" t="s">
        <v>206</v>
      </c>
      <c r="C20" s="42">
        <v>1049</v>
      </c>
      <c r="D20" t="s">
        <v>297</v>
      </c>
      <c r="E20" s="15" t="s">
        <v>393</v>
      </c>
    </row>
    <row r="21" spans="1:7">
      <c r="A21" t="s">
        <v>299</v>
      </c>
      <c r="B21" s="12" t="s">
        <v>206</v>
      </c>
      <c r="C21" s="42">
        <v>1073</v>
      </c>
      <c r="D21" t="s">
        <v>296</v>
      </c>
    </row>
    <row r="22" spans="1:7">
      <c r="A22" t="s">
        <v>37</v>
      </c>
      <c r="B22" s="12" t="s">
        <v>311</v>
      </c>
      <c r="C22" s="42">
        <v>12176</v>
      </c>
      <c r="D22" t="s">
        <v>296</v>
      </c>
    </row>
    <row r="23" spans="1:7">
      <c r="A23" t="s">
        <v>37</v>
      </c>
      <c r="B23" s="12" t="s">
        <v>314</v>
      </c>
      <c r="C23" s="42">
        <v>9060094</v>
      </c>
      <c r="D23" t="s">
        <v>296</v>
      </c>
    </row>
    <row r="24" spans="1:7">
      <c r="A24" t="s">
        <v>37</v>
      </c>
      <c r="B24" s="12" t="s">
        <v>310</v>
      </c>
      <c r="C24" s="42">
        <v>12234</v>
      </c>
      <c r="D24" t="s">
        <v>296</v>
      </c>
    </row>
    <row r="25" spans="1:7">
      <c r="A25" t="s">
        <v>37</v>
      </c>
      <c r="B25" s="12" t="s">
        <v>313</v>
      </c>
      <c r="C25" s="42">
        <v>12119</v>
      </c>
      <c r="D25" t="s">
        <v>296</v>
      </c>
      <c r="G25" t="s">
        <v>312</v>
      </c>
    </row>
    <row r="26" spans="1:7">
      <c r="A26" t="s">
        <v>37</v>
      </c>
      <c r="B26" s="12" t="s">
        <v>313</v>
      </c>
      <c r="C26" s="42">
        <v>12397</v>
      </c>
      <c r="D26" t="s">
        <v>297</v>
      </c>
      <c r="G26" t="s">
        <v>312</v>
      </c>
    </row>
    <row r="27" spans="1:7">
      <c r="A27" t="s">
        <v>336</v>
      </c>
      <c r="B27" s="12" t="s">
        <v>259</v>
      </c>
      <c r="C27" s="42">
        <v>49820</v>
      </c>
      <c r="D27" t="s">
        <v>297</v>
      </c>
      <c r="E27" s="15" t="s">
        <v>300</v>
      </c>
      <c r="G27" t="s">
        <v>337</v>
      </c>
    </row>
    <row r="28" spans="1:7">
      <c r="A28" t="s">
        <v>496</v>
      </c>
      <c r="B28" s="12" t="s">
        <v>497</v>
      </c>
      <c r="C28" s="42">
        <v>46807</v>
      </c>
      <c r="D28" t="s">
        <v>296</v>
      </c>
      <c r="E28" s="15"/>
    </row>
    <row r="29" spans="1:7">
      <c r="A29" t="s">
        <v>347</v>
      </c>
      <c r="B29" s="12" t="s">
        <v>365</v>
      </c>
      <c r="C29" s="42" t="s">
        <v>348</v>
      </c>
      <c r="D29" t="s">
        <v>297</v>
      </c>
      <c r="E29" s="15" t="s">
        <v>300</v>
      </c>
    </row>
    <row r="30" spans="1:7">
      <c r="A30" t="s">
        <v>347</v>
      </c>
      <c r="B30" s="12" t="s">
        <v>372</v>
      </c>
      <c r="C30" s="42" t="s">
        <v>349</v>
      </c>
      <c r="D30" t="s">
        <v>297</v>
      </c>
    </row>
    <row r="31" spans="1:7">
      <c r="A31" t="s">
        <v>336</v>
      </c>
      <c r="B31" s="12" t="s">
        <v>258</v>
      </c>
      <c r="C31" s="42">
        <v>1107</v>
      </c>
      <c r="D31" t="s">
        <v>296</v>
      </c>
      <c r="G31" t="s">
        <v>302</v>
      </c>
    </row>
    <row r="32" spans="1:7">
      <c r="A32" t="s">
        <v>307</v>
      </c>
      <c r="B32" s="12" t="s">
        <v>52</v>
      </c>
      <c r="C32" s="42">
        <v>16216</v>
      </c>
      <c r="D32" t="s">
        <v>297</v>
      </c>
    </row>
    <row r="33" spans="1:7">
      <c r="A33" t="s">
        <v>256</v>
      </c>
      <c r="B33" s="12" t="s">
        <v>52</v>
      </c>
      <c r="C33" s="42" t="s">
        <v>308</v>
      </c>
      <c r="D33" t="s">
        <v>296</v>
      </c>
      <c r="G33" s="39" t="s">
        <v>309</v>
      </c>
    </row>
    <row r="34" spans="1:7">
      <c r="A34" t="s">
        <v>301</v>
      </c>
      <c r="B34" s="12" t="s">
        <v>207</v>
      </c>
      <c r="C34" s="42">
        <v>100</v>
      </c>
      <c r="D34" t="s">
        <v>297</v>
      </c>
      <c r="G34" t="s">
        <v>302</v>
      </c>
    </row>
    <row r="35" spans="1:7">
      <c r="A35" t="s">
        <v>301</v>
      </c>
      <c r="B35" s="12" t="s">
        <v>207</v>
      </c>
      <c r="C35" s="42">
        <v>101</v>
      </c>
      <c r="D35" t="s">
        <v>297</v>
      </c>
      <c r="G35" t="s">
        <v>302</v>
      </c>
    </row>
    <row r="36" spans="1:7">
      <c r="A36" t="s">
        <v>305</v>
      </c>
      <c r="B36" s="12" t="s">
        <v>152</v>
      </c>
      <c r="C36" s="42" t="s">
        <v>306</v>
      </c>
      <c r="D36" t="s">
        <v>296</v>
      </c>
    </row>
    <row r="37" spans="1:7">
      <c r="B37" s="12"/>
      <c r="C37" s="42"/>
    </row>
    <row r="38" spans="1:7">
      <c r="A38" s="16" t="s">
        <v>380</v>
      </c>
      <c r="B38" s="19"/>
      <c r="C38" s="19"/>
      <c r="D38" s="19"/>
      <c r="E38" s="19"/>
      <c r="F38" s="19"/>
      <c r="G38" s="19"/>
    </row>
    <row r="39" spans="1:7">
      <c r="A39" t="s">
        <v>350</v>
      </c>
      <c r="B39" s="12"/>
      <c r="C39" s="42" t="s">
        <v>351</v>
      </c>
      <c r="D39" t="s">
        <v>296</v>
      </c>
      <c r="G39" t="s">
        <v>352</v>
      </c>
    </row>
    <row r="40" spans="1:7">
      <c r="A40" t="s">
        <v>350</v>
      </c>
      <c r="B40" s="12"/>
      <c r="C40" s="42" t="s">
        <v>358</v>
      </c>
      <c r="D40" t="s">
        <v>296</v>
      </c>
      <c r="G40" t="s">
        <v>359</v>
      </c>
    </row>
    <row r="41" spans="1:7">
      <c r="A41" t="s">
        <v>353</v>
      </c>
      <c r="B41" s="12"/>
      <c r="C41" s="42" t="s">
        <v>354</v>
      </c>
      <c r="D41" t="s">
        <v>296</v>
      </c>
      <c r="G41" s="15" t="s">
        <v>374</v>
      </c>
    </row>
    <row r="42" spans="1:7">
      <c r="A42" t="s">
        <v>353</v>
      </c>
      <c r="C42" s="44" t="s">
        <v>355</v>
      </c>
      <c r="D42" s="2" t="s">
        <v>296</v>
      </c>
      <c r="G42" s="14" t="s">
        <v>374</v>
      </c>
    </row>
    <row r="43" spans="1:7">
      <c r="A43" s="16" t="s">
        <v>381</v>
      </c>
      <c r="B43" s="19"/>
      <c r="C43" s="19"/>
      <c r="D43" s="19"/>
      <c r="E43" s="19"/>
      <c r="F43" s="19"/>
      <c r="G43" s="19"/>
    </row>
    <row r="44" spans="1:7">
      <c r="A44" t="s">
        <v>331</v>
      </c>
      <c r="B44" s="12" t="s">
        <v>107</v>
      </c>
      <c r="C44" s="42" t="s">
        <v>62</v>
      </c>
      <c r="D44" t="s">
        <v>297</v>
      </c>
    </row>
    <row r="45" spans="1:7">
      <c r="A45" t="s">
        <v>331</v>
      </c>
      <c r="B45" s="12" t="s">
        <v>107</v>
      </c>
      <c r="C45" s="42" t="s">
        <v>150</v>
      </c>
      <c r="D45" t="s">
        <v>296</v>
      </c>
    </row>
    <row r="46" spans="1:7">
      <c r="A46" t="s">
        <v>331</v>
      </c>
      <c r="B46" s="12" t="s">
        <v>106</v>
      </c>
      <c r="C46" s="42" t="s">
        <v>56</v>
      </c>
      <c r="D46" t="s">
        <v>296</v>
      </c>
      <c r="G46" s="39" t="s">
        <v>332</v>
      </c>
    </row>
    <row r="47" spans="1:7">
      <c r="A47" t="s">
        <v>331</v>
      </c>
      <c r="B47" s="12" t="s">
        <v>334</v>
      </c>
      <c r="C47" s="42" t="s">
        <v>151</v>
      </c>
      <c r="D47" t="s">
        <v>296</v>
      </c>
    </row>
    <row r="48" spans="1:7">
      <c r="A48" t="s">
        <v>331</v>
      </c>
      <c r="B48" s="12" t="s">
        <v>333</v>
      </c>
      <c r="C48" s="42" t="s">
        <v>55</v>
      </c>
      <c r="D48" t="s">
        <v>296</v>
      </c>
      <c r="G48" t="s">
        <v>332</v>
      </c>
    </row>
    <row r="49" spans="1:7">
      <c r="A49" s="16" t="s">
        <v>283</v>
      </c>
      <c r="B49" s="19"/>
      <c r="C49" s="19"/>
      <c r="D49" s="19"/>
      <c r="E49" s="19"/>
      <c r="F49" s="19"/>
      <c r="G49" s="19"/>
    </row>
    <row r="50" spans="1:7">
      <c r="A50" t="s">
        <v>315</v>
      </c>
      <c r="B50" s="12" t="s">
        <v>49</v>
      </c>
      <c r="C50" s="42" t="s">
        <v>181</v>
      </c>
      <c r="D50" t="s">
        <v>296</v>
      </c>
      <c r="G50" t="s">
        <v>318</v>
      </c>
    </row>
    <row r="51" spans="1:7">
      <c r="A51" t="s">
        <v>315</v>
      </c>
      <c r="B51" s="12" t="s">
        <v>319</v>
      </c>
      <c r="C51" s="42" t="s">
        <v>54</v>
      </c>
      <c r="D51" t="s">
        <v>297</v>
      </c>
      <c r="E51" s="15" t="s">
        <v>295</v>
      </c>
    </row>
    <row r="52" spans="1:7">
      <c r="A52" t="s">
        <v>315</v>
      </c>
      <c r="B52" s="12" t="s">
        <v>319</v>
      </c>
      <c r="C52" s="42" t="s">
        <v>320</v>
      </c>
      <c r="D52" t="s">
        <v>296</v>
      </c>
    </row>
    <row r="53" spans="1:7">
      <c r="A53" t="s">
        <v>315</v>
      </c>
      <c r="B53" s="12" t="s">
        <v>316</v>
      </c>
      <c r="C53" s="42" t="s">
        <v>180</v>
      </c>
      <c r="D53" t="s">
        <v>297</v>
      </c>
    </row>
    <row r="54" spans="1:7">
      <c r="A54" t="s">
        <v>315</v>
      </c>
      <c r="B54" s="12" t="s">
        <v>316</v>
      </c>
      <c r="C54" s="42" t="s">
        <v>179</v>
      </c>
      <c r="D54" t="s">
        <v>296</v>
      </c>
    </row>
    <row r="55" spans="1:7">
      <c r="A55" t="s">
        <v>315</v>
      </c>
      <c r="B55" s="12" t="s">
        <v>317</v>
      </c>
      <c r="C55" s="42" t="s">
        <v>227</v>
      </c>
      <c r="D55" t="s">
        <v>297</v>
      </c>
      <c r="G55" t="s">
        <v>312</v>
      </c>
    </row>
    <row r="56" spans="1:7">
      <c r="A56" t="s">
        <v>335</v>
      </c>
      <c r="B56" s="12" t="s">
        <v>61</v>
      </c>
      <c r="C56" s="42" t="s">
        <v>63</v>
      </c>
      <c r="D56" t="s">
        <v>296</v>
      </c>
    </row>
    <row r="57" spans="1:7">
      <c r="A57" s="16" t="s">
        <v>277</v>
      </c>
      <c r="B57" s="19"/>
      <c r="C57" s="19"/>
      <c r="D57" s="19"/>
      <c r="E57" s="19"/>
      <c r="F57" s="19"/>
      <c r="G57" s="19"/>
    </row>
    <row r="58" spans="1:7">
      <c r="A58" t="s">
        <v>321</v>
      </c>
      <c r="B58" s="12" t="s">
        <v>257</v>
      </c>
      <c r="C58" s="42" t="s">
        <v>505</v>
      </c>
      <c r="D58" t="s">
        <v>296</v>
      </c>
    </row>
    <row r="59" spans="1:7">
      <c r="A59" t="s">
        <v>321</v>
      </c>
      <c r="B59" s="12" t="s">
        <v>322</v>
      </c>
      <c r="C59" s="42" t="s">
        <v>57</v>
      </c>
      <c r="D59" t="s">
        <v>296</v>
      </c>
    </row>
    <row r="60" spans="1:7">
      <c r="A60" t="s">
        <v>323</v>
      </c>
      <c r="B60" s="12" t="s">
        <v>324</v>
      </c>
      <c r="C60" s="42" t="s">
        <v>226</v>
      </c>
      <c r="D60" t="s">
        <v>296</v>
      </c>
    </row>
    <row r="61" spans="1:7">
      <c r="A61" t="s">
        <v>235</v>
      </c>
      <c r="B61" s="12" t="s">
        <v>236</v>
      </c>
      <c r="C61" s="42" t="s">
        <v>328</v>
      </c>
      <c r="D61" t="s">
        <v>296</v>
      </c>
    </row>
    <row r="62" spans="1:7">
      <c r="A62" t="s">
        <v>329</v>
      </c>
      <c r="B62" s="12" t="s">
        <v>244</v>
      </c>
      <c r="C62" s="42" t="s">
        <v>330</v>
      </c>
      <c r="D62" t="s">
        <v>296</v>
      </c>
    </row>
    <row r="63" spans="1:7">
      <c r="A63" t="s">
        <v>325</v>
      </c>
      <c r="B63" s="12" t="s">
        <v>327</v>
      </c>
      <c r="C63" s="42" t="s">
        <v>326</v>
      </c>
      <c r="D63" t="s">
        <v>296</v>
      </c>
    </row>
    <row r="64" spans="1:7">
      <c r="A64" t="s">
        <v>41</v>
      </c>
      <c r="B64" s="12" t="s">
        <v>59</v>
      </c>
      <c r="C64" s="42" t="s">
        <v>74</v>
      </c>
      <c r="D64" t="s">
        <v>296</v>
      </c>
    </row>
    <row r="65" spans="1:6">
      <c r="B65" s="12"/>
      <c r="C65" s="42"/>
    </row>
    <row r="66" spans="1:6">
      <c r="B66" s="12"/>
      <c r="C66" s="42"/>
    </row>
    <row r="67" spans="1:6">
      <c r="B67" s="12"/>
      <c r="C67" s="42"/>
    </row>
    <row r="68" spans="1:6">
      <c r="B68" s="12"/>
      <c r="C68" s="42"/>
    </row>
    <row r="69" spans="1:6">
      <c r="B69" s="12"/>
      <c r="C69" s="42"/>
    </row>
    <row r="70" spans="1:6">
      <c r="B70" s="12"/>
      <c r="C70" s="42"/>
    </row>
    <row r="71" spans="1:6">
      <c r="B71" s="12"/>
      <c r="C71" s="42"/>
    </row>
    <row r="72" spans="1:6">
      <c r="B72" s="12"/>
      <c r="C72" s="42"/>
    </row>
    <row r="73" spans="1:6">
      <c r="B73" s="12"/>
      <c r="C73" s="42"/>
    </row>
    <row r="74" spans="1:6">
      <c r="B74" s="12"/>
      <c r="C74" s="42"/>
    </row>
    <row r="75" spans="1:6">
      <c r="B75" s="45"/>
      <c r="C75" s="46"/>
    </row>
    <row r="76" spans="1:6">
      <c r="A76" s="2"/>
      <c r="B76" s="47"/>
      <c r="C76" s="46"/>
      <c r="E76" s="2"/>
      <c r="F76" s="2"/>
    </row>
    <row r="77" spans="1:6">
      <c r="A77" s="2"/>
      <c r="B77" s="47"/>
      <c r="C77" s="48"/>
      <c r="D77" s="2"/>
      <c r="E77" s="2"/>
      <c r="F77" s="2"/>
    </row>
    <row r="78" spans="1:6">
      <c r="A78" s="2"/>
      <c r="B78" s="47"/>
      <c r="C78" s="48"/>
      <c r="D78" s="2"/>
      <c r="E78" s="2"/>
      <c r="F78" s="2"/>
    </row>
    <row r="79" spans="1:6">
      <c r="B79" s="12"/>
      <c r="C79" s="42"/>
    </row>
    <row r="80" spans="1:6">
      <c r="B80" s="12"/>
      <c r="C80" s="42"/>
    </row>
  </sheetData>
  <conditionalFormatting sqref="D4:D12 D14:D37 D39:D42 D44:D48 D50:D56 D58:D73">
    <cfRule type="containsText" dxfId="7" priority="10" operator="containsText" text="unknown">
      <formula>NOT(ISERROR(SEARCH("unknown",D4)))</formula>
    </cfRule>
    <cfRule type="containsText" dxfId="6" priority="11" operator="containsText" text="Rover">
      <formula>NOT(ISERROR(SEARCH("Rover",D4)))</formula>
    </cfRule>
  </conditionalFormatting>
  <conditionalFormatting sqref="E4:E67">
    <cfRule type="containsText" dxfId="5" priority="1" operator="containsText" text="inop">
      <formula>NOT(ISERROR(SEARCH("inop",E4)))</formula>
    </cfRule>
    <cfRule type="containsText" dxfId="4" priority="2" operator="containsText" text="ready">
      <formula>NOT(ISERROR(SEARCH("ready",E4)))</formula>
    </cfRule>
    <cfRule type="containsText" dxfId="3" priority="3" operator="containsText" text="Test">
      <formula>NOT(ISERROR(SEARCH("Test",E4)))</formula>
    </cfRule>
  </conditionalFormatting>
  <pageMargins left="0.51" right="0.49" top="0.92" bottom="0.54" header="0.65" footer="0.3"/>
  <pageSetup orientation="landscape"/>
  <headerFooter>
    <oddHeader>&amp;L&amp;"Verdana,Bold"ROVER DEPLOYMENTS&amp;C&amp;"Verdana,Bold"&amp;A&amp;R&amp;D &amp;T</oddHeader>
    <oddFooter>&amp;L&amp;9&amp;F&amp;R&amp;9&amp;P of &amp;N</oddFooter>
  </headerFooter>
  <rowBreaks count="1" manualBreakCount="1">
    <brk id="37" max="16383" man="1"/>
  </rowBreaks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00FFFF"/>
  </sheetPr>
  <dimension ref="A1:F43"/>
  <sheetViews>
    <sheetView topLeftCell="A2" workbookViewId="0">
      <selection activeCell="E9" sqref="E9"/>
    </sheetView>
  </sheetViews>
  <sheetFormatPr baseColWidth="10" defaultColWidth="11" defaultRowHeight="13" x14ac:dyDescent="0"/>
  <cols>
    <col min="1" max="1" width="9.140625" customWidth="1"/>
    <col min="2" max="2" width="19" bestFit="1" customWidth="1"/>
    <col min="3" max="3" width="21" bestFit="1" customWidth="1"/>
    <col min="4" max="4" width="16.42578125" style="7" customWidth="1"/>
    <col min="5" max="5" width="45.7109375" customWidth="1"/>
  </cols>
  <sheetData>
    <row r="1" spans="1:6" ht="21">
      <c r="A1" s="81" t="s">
        <v>383</v>
      </c>
      <c r="B1" s="98"/>
      <c r="C1" s="98"/>
      <c r="D1" s="89"/>
      <c r="E1" s="98"/>
    </row>
    <row r="2" spans="1:6">
      <c r="A2" s="51" t="s">
        <v>275</v>
      </c>
      <c r="B2" s="51" t="s">
        <v>384</v>
      </c>
      <c r="C2" s="51" t="s">
        <v>192</v>
      </c>
      <c r="D2" s="51" t="s">
        <v>193</v>
      </c>
      <c r="E2" s="51" t="s">
        <v>391</v>
      </c>
    </row>
    <row r="3" spans="1:6">
      <c r="A3" s="82" t="s">
        <v>276</v>
      </c>
      <c r="B3" s="17"/>
      <c r="C3" s="18"/>
      <c r="D3" s="19"/>
      <c r="E3" s="18"/>
    </row>
    <row r="4" spans="1:6">
      <c r="A4" s="49"/>
      <c r="B4" s="15" t="s">
        <v>103</v>
      </c>
      <c r="C4" t="s">
        <v>248</v>
      </c>
      <c r="D4" s="7" t="s">
        <v>249</v>
      </c>
      <c r="E4" t="s">
        <v>75</v>
      </c>
    </row>
    <row r="5" spans="1:6">
      <c r="A5" s="49"/>
      <c r="B5" s="15" t="s">
        <v>261</v>
      </c>
      <c r="C5" t="s">
        <v>6</v>
      </c>
      <c r="D5" s="7" t="s">
        <v>7</v>
      </c>
    </row>
    <row r="6" spans="1:6">
      <c r="A6" s="49"/>
      <c r="B6" s="128" t="s">
        <v>445</v>
      </c>
      <c r="C6" t="s">
        <v>221</v>
      </c>
      <c r="D6" s="7" t="s">
        <v>18</v>
      </c>
      <c r="E6" t="s">
        <v>444</v>
      </c>
    </row>
    <row r="7" spans="1:6">
      <c r="A7" s="49"/>
      <c r="B7" s="128" t="s">
        <v>446</v>
      </c>
      <c r="C7" t="s">
        <v>447</v>
      </c>
      <c r="D7" s="7" t="s">
        <v>448</v>
      </c>
      <c r="E7" t="s">
        <v>485</v>
      </c>
    </row>
    <row r="8" spans="1:6">
      <c r="A8" s="49"/>
      <c r="B8" s="15" t="s">
        <v>105</v>
      </c>
      <c r="C8" t="s">
        <v>248</v>
      </c>
      <c r="D8" s="7" t="s">
        <v>17</v>
      </c>
      <c r="E8" t="s">
        <v>223</v>
      </c>
      <c r="F8" s="15" t="s">
        <v>401</v>
      </c>
    </row>
    <row r="9" spans="1:6">
      <c r="A9" s="49"/>
      <c r="B9" s="15" t="s">
        <v>105</v>
      </c>
      <c r="C9" t="s">
        <v>248</v>
      </c>
      <c r="D9" s="7" t="s">
        <v>85</v>
      </c>
      <c r="E9" t="s">
        <v>224</v>
      </c>
    </row>
    <row r="10" spans="1:6">
      <c r="A10" s="49"/>
      <c r="B10" s="15" t="s">
        <v>104</v>
      </c>
      <c r="C10" t="s">
        <v>248</v>
      </c>
      <c r="D10" s="7" t="s">
        <v>16</v>
      </c>
      <c r="E10" t="s">
        <v>222</v>
      </c>
    </row>
    <row r="11" spans="1:6">
      <c r="A11" s="49"/>
      <c r="B11" s="15" t="s">
        <v>104</v>
      </c>
      <c r="C11" t="s">
        <v>248</v>
      </c>
      <c r="D11" s="7" t="s">
        <v>84</v>
      </c>
      <c r="E11" t="s">
        <v>224</v>
      </c>
    </row>
    <row r="12" spans="1:6">
      <c r="A12" s="82" t="s">
        <v>278</v>
      </c>
      <c r="B12" s="17"/>
      <c r="C12" s="18"/>
      <c r="D12" s="19"/>
      <c r="E12" s="18"/>
    </row>
    <row r="13" spans="1:6">
      <c r="A13" s="49"/>
      <c r="B13" s="41" t="s">
        <v>102</v>
      </c>
      <c r="C13" s="8" t="s">
        <v>247</v>
      </c>
      <c r="D13" s="40" t="s">
        <v>246</v>
      </c>
      <c r="E13" s="8"/>
    </row>
    <row r="14" spans="1:6">
      <c r="A14" s="49"/>
      <c r="B14" s="41" t="s">
        <v>52</v>
      </c>
      <c r="C14" s="8" t="s">
        <v>31</v>
      </c>
      <c r="D14" s="40" t="s">
        <v>53</v>
      </c>
      <c r="E14" s="8" t="s">
        <v>2</v>
      </c>
    </row>
    <row r="15" spans="1:6">
      <c r="A15" s="49"/>
      <c r="B15" s="41" t="s">
        <v>167</v>
      </c>
      <c r="C15" s="8" t="s">
        <v>31</v>
      </c>
      <c r="D15" s="40" t="s">
        <v>32</v>
      </c>
      <c r="E15" s="8"/>
    </row>
    <row r="16" spans="1:6">
      <c r="A16" s="49"/>
      <c r="B16" s="41" t="s">
        <v>274</v>
      </c>
      <c r="C16" s="8" t="s">
        <v>8</v>
      </c>
      <c r="D16" s="40" t="s">
        <v>9</v>
      </c>
      <c r="E16" s="8"/>
    </row>
    <row r="17" spans="1:5">
      <c r="A17" s="49"/>
      <c r="B17" s="41" t="s">
        <v>152</v>
      </c>
      <c r="C17" s="8" t="s">
        <v>153</v>
      </c>
      <c r="D17" s="40" t="s">
        <v>154</v>
      </c>
      <c r="E17" s="8"/>
    </row>
    <row r="18" spans="1:5">
      <c r="A18" s="49"/>
      <c r="B18" s="41" t="s">
        <v>38</v>
      </c>
      <c r="C18" s="8" t="s">
        <v>39</v>
      </c>
      <c r="D18" s="40" t="s">
        <v>37</v>
      </c>
      <c r="E18" s="8" t="s">
        <v>10</v>
      </c>
    </row>
    <row r="19" spans="1:5">
      <c r="A19" s="49"/>
      <c r="B19" s="41" t="s">
        <v>207</v>
      </c>
      <c r="C19" s="8" t="s">
        <v>113</v>
      </c>
      <c r="D19" s="40" t="s">
        <v>256</v>
      </c>
      <c r="E19" s="41" t="s">
        <v>290</v>
      </c>
    </row>
    <row r="20" spans="1:5">
      <c r="A20" s="49"/>
      <c r="B20" s="129" t="s">
        <v>207</v>
      </c>
      <c r="C20" s="8" t="s">
        <v>451</v>
      </c>
      <c r="D20" s="40" t="s">
        <v>452</v>
      </c>
      <c r="E20" s="129" t="s">
        <v>456</v>
      </c>
    </row>
    <row r="21" spans="1:5">
      <c r="A21" s="49"/>
      <c r="B21" s="41" t="s">
        <v>165</v>
      </c>
      <c r="C21" s="8" t="s">
        <v>31</v>
      </c>
      <c r="D21" s="40" t="s">
        <v>33</v>
      </c>
      <c r="E21" s="8"/>
    </row>
    <row r="22" spans="1:5">
      <c r="A22" s="49"/>
      <c r="B22" s="41" t="s">
        <v>34</v>
      </c>
      <c r="C22" s="8" t="s">
        <v>36</v>
      </c>
      <c r="D22" s="40" t="s">
        <v>35</v>
      </c>
      <c r="E22" s="8"/>
    </row>
    <row r="23" spans="1:5">
      <c r="A23" s="49"/>
      <c r="B23" s="129" t="s">
        <v>457</v>
      </c>
      <c r="C23" s="8" t="s">
        <v>458</v>
      </c>
      <c r="D23" s="40" t="s">
        <v>459</v>
      </c>
      <c r="E23" s="8"/>
    </row>
    <row r="24" spans="1:5">
      <c r="A24" s="82" t="s">
        <v>279</v>
      </c>
      <c r="B24" s="17"/>
      <c r="C24" s="18"/>
      <c r="D24" s="19"/>
      <c r="E24" s="18"/>
    </row>
    <row r="25" spans="1:5">
      <c r="A25" s="49"/>
      <c r="B25" s="41" t="s">
        <v>252</v>
      </c>
      <c r="C25" t="s">
        <v>253</v>
      </c>
      <c r="D25" s="131" t="s">
        <v>254</v>
      </c>
      <c r="E25" t="s">
        <v>471</v>
      </c>
    </row>
    <row r="26" spans="1:5">
      <c r="A26" s="49"/>
      <c r="B26" s="41" t="s">
        <v>273</v>
      </c>
      <c r="C26" t="s">
        <v>11</v>
      </c>
      <c r="D26" s="130" t="s">
        <v>460</v>
      </c>
      <c r="E26" t="s">
        <v>472</v>
      </c>
    </row>
    <row r="27" spans="1:5">
      <c r="A27" s="49"/>
      <c r="B27" s="129" t="s">
        <v>461</v>
      </c>
      <c r="C27" t="s">
        <v>253</v>
      </c>
      <c r="D27" s="130" t="s">
        <v>462</v>
      </c>
      <c r="E27" t="s">
        <v>473</v>
      </c>
    </row>
    <row r="28" spans="1:5">
      <c r="A28" s="82" t="s">
        <v>370</v>
      </c>
      <c r="B28" s="17"/>
      <c r="C28" s="17"/>
      <c r="D28" s="17"/>
      <c r="E28" s="17"/>
    </row>
    <row r="29" spans="1:5">
      <c r="A29" s="49"/>
      <c r="B29" s="15" t="s">
        <v>239</v>
      </c>
      <c r="C29" t="s">
        <v>241</v>
      </c>
      <c r="D29" s="7" t="s">
        <v>240</v>
      </c>
    </row>
    <row r="30" spans="1:5">
      <c r="A30" s="82" t="s">
        <v>280</v>
      </c>
      <c r="B30" s="17"/>
      <c r="C30" s="18"/>
      <c r="D30" s="19"/>
      <c r="E30" s="18"/>
    </row>
    <row r="31" spans="1:5">
      <c r="A31" s="49"/>
      <c r="B31" s="15" t="s">
        <v>61</v>
      </c>
      <c r="C31" t="s">
        <v>242</v>
      </c>
      <c r="D31" s="7" t="s">
        <v>243</v>
      </c>
    </row>
    <row r="32" spans="1:5">
      <c r="A32" s="49"/>
      <c r="B32" s="15" t="s">
        <v>237</v>
      </c>
      <c r="C32" t="s">
        <v>238</v>
      </c>
      <c r="D32" s="7">
        <v>3830</v>
      </c>
    </row>
    <row r="33" spans="1:5">
      <c r="A33" s="82" t="s">
        <v>281</v>
      </c>
      <c r="B33" s="17"/>
      <c r="C33" s="18"/>
      <c r="D33" s="19"/>
      <c r="E33" s="18"/>
    </row>
    <row r="34" spans="1:5" s="8" customFormat="1">
      <c r="A34" s="49"/>
      <c r="B34" s="15" t="s">
        <v>272</v>
      </c>
      <c r="C34" t="s">
        <v>3</v>
      </c>
      <c r="D34" s="40" t="s">
        <v>4</v>
      </c>
      <c r="E34" s="8" t="s">
        <v>5</v>
      </c>
    </row>
    <row r="35" spans="1:5" s="8" customFormat="1">
      <c r="A35" s="49"/>
      <c r="B35" s="15" t="s">
        <v>244</v>
      </c>
      <c r="C35" t="s">
        <v>76</v>
      </c>
      <c r="D35" s="7" t="s">
        <v>77</v>
      </c>
      <c r="E35"/>
    </row>
    <row r="36" spans="1:5" s="8" customFormat="1">
      <c r="A36" s="49"/>
      <c r="B36" s="15" t="s">
        <v>233</v>
      </c>
      <c r="C36" t="s">
        <v>250</v>
      </c>
      <c r="D36" s="7" t="s">
        <v>251</v>
      </c>
      <c r="E36"/>
    </row>
    <row r="37" spans="1:5" s="8" customFormat="1">
      <c r="A37" s="49"/>
      <c r="B37" s="15" t="s">
        <v>271</v>
      </c>
      <c r="C37" t="s">
        <v>82</v>
      </c>
      <c r="D37" s="40" t="s">
        <v>83</v>
      </c>
    </row>
    <row r="38" spans="1:5" s="8" customFormat="1">
      <c r="A38" s="49"/>
      <c r="B38" s="15" t="s">
        <v>236</v>
      </c>
      <c r="C38" t="s">
        <v>234</v>
      </c>
      <c r="D38" s="7" t="s">
        <v>235</v>
      </c>
      <c r="E38"/>
    </row>
    <row r="39" spans="1:5" s="8" customFormat="1">
      <c r="A39" s="49"/>
      <c r="B39" s="15" t="s">
        <v>40</v>
      </c>
      <c r="C39" t="s">
        <v>42</v>
      </c>
      <c r="D39" s="40" t="s">
        <v>41</v>
      </c>
    </row>
    <row r="40" spans="1:5" s="8" customFormat="1">
      <c r="A40"/>
      <c r="B40" s="15"/>
      <c r="C40"/>
      <c r="D40" s="7"/>
      <c r="E40"/>
    </row>
    <row r="41" spans="1:5" s="8" customFormat="1">
      <c r="A41" s="15"/>
      <c r="B41" s="15"/>
      <c r="C41"/>
      <c r="D41" s="7"/>
      <c r="E41"/>
    </row>
    <row r="42" spans="1:5">
      <c r="A42" s="15"/>
      <c r="B42" s="15"/>
      <c r="D42" s="40"/>
      <c r="E42" s="8"/>
    </row>
    <row r="43" spans="1:5">
      <c r="B43" s="15"/>
    </row>
  </sheetData>
  <sortState ref="A3:E40">
    <sortCondition ref="A3:A40"/>
    <sortCondition ref="B3:B40"/>
    <sortCondition ref="C3:C40"/>
  </sortState>
  <phoneticPr fontId="1" type="noConversion"/>
  <pageMargins left="0.44" right="0.53" top="0.65" bottom="0.54" header="0.45" footer="0.36"/>
  <pageSetup orientation="landscape"/>
  <headerFooter>
    <oddHeader>&amp;L&amp;"Verdana,Bold"ROVER DEPLOYMENTS&amp;C&amp;"Verdana,Bold"&amp;A&amp;R&amp;D &amp;T</oddHeader>
    <oddFooter>&amp;L&amp;8&amp;F&amp;R&amp;8&amp;P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/>
  <dimension ref="B1:F17"/>
  <sheetViews>
    <sheetView workbookViewId="0">
      <selection activeCell="D30" sqref="D30"/>
    </sheetView>
  </sheetViews>
  <sheetFormatPr baseColWidth="10" defaultColWidth="11" defaultRowHeight="12" x14ac:dyDescent="0"/>
  <cols>
    <col min="1" max="1" width="6.42578125" style="12" customWidth="1"/>
    <col min="2" max="2" width="15.7109375" style="12" customWidth="1"/>
    <col min="3" max="3" width="11" style="12"/>
    <col min="4" max="4" width="33.42578125" style="12" customWidth="1"/>
    <col min="5" max="16384" width="11" style="12"/>
  </cols>
  <sheetData>
    <row r="1" spans="2:6" ht="26">
      <c r="B1" s="50" t="s">
        <v>394</v>
      </c>
    </row>
    <row r="2" spans="2:6" ht="13.5" customHeight="1">
      <c r="B2" s="50"/>
    </row>
    <row r="3" spans="2:6">
      <c r="E3" s="57"/>
      <c r="F3" s="57"/>
    </row>
    <row r="4" spans="2:6" ht="15">
      <c r="B4" s="58" t="s">
        <v>191</v>
      </c>
      <c r="C4" s="59"/>
      <c r="D4" s="60"/>
      <c r="E4" s="57"/>
      <c r="F4" s="57"/>
    </row>
    <row r="5" spans="2:6" ht="15">
      <c r="B5" s="61">
        <v>500</v>
      </c>
      <c r="C5" s="62" t="s">
        <v>140</v>
      </c>
      <c r="D5" s="63" t="s">
        <v>183</v>
      </c>
      <c r="E5" s="57"/>
      <c r="F5" s="57"/>
    </row>
    <row r="6" spans="2:6" ht="15">
      <c r="B6" s="64">
        <f>B5*(1/32.768)*(1/4)*(1/308)*(1/1)*1.466</f>
        <v>1.8156968153916396E-2</v>
      </c>
      <c r="C6" s="62" t="s">
        <v>182</v>
      </c>
      <c r="D6" s="63" t="s">
        <v>184</v>
      </c>
      <c r="E6" s="57"/>
      <c r="F6" s="57"/>
    </row>
    <row r="7" spans="2:6" ht="15">
      <c r="B7" s="65">
        <f>1/B6</f>
        <v>55.075274215552525</v>
      </c>
      <c r="C7" s="66" t="s">
        <v>137</v>
      </c>
      <c r="D7" s="67" t="s">
        <v>184</v>
      </c>
      <c r="E7" s="57"/>
      <c r="F7" s="57"/>
    </row>
    <row r="8" spans="2:6" ht="15">
      <c r="B8" s="68"/>
      <c r="C8" s="69"/>
      <c r="D8" s="69"/>
      <c r="E8" s="57"/>
      <c r="F8" s="57"/>
    </row>
    <row r="9" spans="2:6" ht="15">
      <c r="B9" s="69"/>
      <c r="C9" s="69"/>
      <c r="D9" s="69"/>
      <c r="E9" s="57"/>
      <c r="F9" s="57"/>
    </row>
    <row r="10" spans="2:6" ht="15">
      <c r="B10" s="70" t="s">
        <v>125</v>
      </c>
      <c r="C10" s="71" t="s">
        <v>126</v>
      </c>
      <c r="D10" s="72" t="s">
        <v>127</v>
      </c>
    </row>
    <row r="11" spans="2:6" ht="15">
      <c r="B11" s="73" t="s">
        <v>228</v>
      </c>
      <c r="C11" s="62" t="s">
        <v>229</v>
      </c>
      <c r="D11" s="63" t="s">
        <v>131</v>
      </c>
    </row>
    <row r="12" spans="2:6" ht="15">
      <c r="B12" s="73" t="s">
        <v>230</v>
      </c>
      <c r="C12" s="74" t="s">
        <v>130</v>
      </c>
      <c r="D12" s="63" t="s">
        <v>132</v>
      </c>
    </row>
    <row r="13" spans="2:6" ht="15">
      <c r="B13" s="73" t="s">
        <v>231</v>
      </c>
      <c r="C13" s="74" t="s">
        <v>129</v>
      </c>
      <c r="D13" s="63" t="s">
        <v>133</v>
      </c>
    </row>
    <row r="14" spans="2:6" ht="15">
      <c r="B14" s="73" t="s">
        <v>128</v>
      </c>
      <c r="C14" s="74" t="s">
        <v>232</v>
      </c>
      <c r="D14" s="63" t="s">
        <v>134</v>
      </c>
    </row>
    <row r="15" spans="2:6" ht="15">
      <c r="B15" s="73" t="s">
        <v>136</v>
      </c>
      <c r="C15" s="75">
        <f>3.14159*18.375/39.37</f>
        <v>1.4662615252730504</v>
      </c>
      <c r="D15" s="63" t="s">
        <v>135</v>
      </c>
    </row>
    <row r="16" spans="2:6" ht="15">
      <c r="B16" s="73"/>
      <c r="C16" s="62"/>
      <c r="D16" s="63"/>
    </row>
    <row r="17" spans="2:4" ht="15">
      <c r="B17" s="76" t="s">
        <v>139</v>
      </c>
      <c r="C17" s="77">
        <f>4*308/C15</f>
        <v>840.23209963896056</v>
      </c>
      <c r="D17" s="67" t="s">
        <v>138</v>
      </c>
    </row>
  </sheetData>
  <phoneticPr fontId="1" type="noConversion"/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Home</vt:lpstr>
      <vt:lpstr>Deployments</vt:lpstr>
      <vt:lpstr>Serial 2011</vt:lpstr>
      <vt:lpstr>Serial 2010</vt:lpstr>
      <vt:lpstr>Inventory</vt:lpstr>
      <vt:lpstr>Model Numbers</vt:lpstr>
      <vt:lpstr>Calcs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McGill</dc:creator>
  <cp:lastModifiedBy>Paul McGill</cp:lastModifiedBy>
  <cp:lastPrinted>2012-01-26T22:31:13Z</cp:lastPrinted>
  <dcterms:created xsi:type="dcterms:W3CDTF">2006-08-09T16:27:56Z</dcterms:created>
  <dcterms:modified xsi:type="dcterms:W3CDTF">2018-11-16T00:54:13Z</dcterms:modified>
</cp:coreProperties>
</file>