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3/"/>
    </mc:Choice>
  </mc:AlternateContent>
  <xr:revisionPtr revIDLastSave="0" documentId="8_{CEE8533D-A7EA-EB4A-80CE-A383519C4489}" xr6:coauthVersionLast="45" xr6:coauthVersionMax="45" xr10:uidLastSave="{00000000-0000-0000-0000-000000000000}"/>
  <bookViews>
    <workbookView xWindow="0" yWindow="460" windowWidth="28800" windowHeight="17460" activeTab="2" xr2:uid="{00000000-000D-0000-FFFF-FFFF00000000}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2011'!$A$1:$O$53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91029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40" i="1" l="1"/>
  <c r="K39" i="1"/>
  <c r="K38" i="1" l="1"/>
  <c r="K37" i="1"/>
  <c r="K36" i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<sst xmlns="http://schemas.openxmlformats.org/spreadsheetml/2006/main" count="1788" uniqueCount="531">
  <si>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</si>
  <si>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</si>
  <si>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</si>
  <si>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</si>
  <si>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</si>
  <si>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</si>
  <si>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</si>
  <si>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</si>
  <si>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</si>
  <si>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</si>
  <si>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</si>
  <si>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</si>
  <si>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</si>
  <si>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</si>
  <si>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</si>
  <si>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</si>
  <si>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</si>
  <si>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</si>
  <si>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</si>
  <si>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</si>
  <si>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</si>
  <si>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</si>
  <si>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</si>
  <si>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</si>
  <si>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</si>
  <si>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</si>
  <si>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</si>
  <si>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</si>
  <si>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</si>
  <si>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</si>
  <si>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</si>
  <si>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</si>
  <si>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</si>
  <si>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</si>
  <si>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</si>
  <si>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</si>
  <si>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</si>
  <si>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</si>
  <si>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</si>
  <si>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</si>
  <si>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</si>
  <si>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</si>
  <si>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</si>
  <si>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</si>
  <si>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</si>
  <si>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</si>
  <si>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</si>
  <si>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</si>
  <si>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</si>
  <si>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</si>
  <si>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</si>
  <si>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</si>
  <si>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</si>
  <si>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</si>
  <si>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</si>
  <si>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</si>
  <si>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</si>
  <si>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</si>
  <si>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</si>
  <si>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</si>
  <si>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</si>
  <si>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</si>
  <si>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</si>
  <si>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</si>
  <si>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</si>
  <si>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</si>
  <si>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</si>
  <si>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</si>
  <si>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</si>
  <si>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</si>
  <si>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</si>
  <si>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</si>
  <si>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</si>
  <si>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</si>
  <si>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</si>
  <si>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</si>
  <si>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</si>
  <si>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</si>
  <si>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</si>
  <si>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</si>
  <si>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</si>
  <si>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</si>
  <si>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</si>
  <si>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</si>
  <si>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</si>
  <si>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</si>
  <si>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</si>
  <si>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</si>
  <si>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</si>
  <si>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</si>
  <si>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</si>
  <si>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</si>
  <si>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</si>
  <si>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</si>
  <si>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</si>
  <si>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</si>
  <si>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</si>
  <si>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</si>
  <si>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</si>
  <si>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</si>
  <si>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</si>
  <si>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</si>
  <si>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</si>
  <si>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</si>
  <si>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</si>
  <si>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</si>
  <si>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</si>
  <si>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</si>
  <si>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</si>
  <si>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</si>
  <si>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</si>
  <si>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</si>
  <si>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</si>
  <si>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</si>
  <si>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</si>
  <si>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</si>
  <si>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</si>
  <si>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</si>
  <si>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</si>
  <si>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</si>
  <si>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</si>
  <si>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</si>
  <si>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</si>
  <si>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</si>
  <si>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</si>
  <si>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</si>
  <si>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</si>
  <si>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</si>
  <si>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</si>
  <si>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</si>
  <si>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</si>
  <si>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</si>
  <si>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</si>
  <si>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</si>
  <si>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</si>
  <si>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</si>
  <si>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</si>
  <si>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</si>
  <si>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</si>
  <si>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</si>
  <si>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</si>
  <si>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</si>
  <si>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</si>
  <si>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</si>
  <si>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</si>
  <si>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</si>
  <si>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</si>
  <si>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</si>
  <si>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</si>
  <si>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</si>
  <si>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</si>
  <si>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</si>
  <si>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</si>
  <si>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</si>
  <si>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</si>
  <si>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</si>
  <si>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</si>
  <si>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</si>
  <si>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</si>
  <si>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</si>
  <si>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</si>
  <si>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</si>
  <si>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</si>
  <si>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</si>
  <si>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</si>
  <si>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</si>
  <si>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</si>
  <si>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</si>
  <si>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</si>
  <si>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</si>
  <si>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</si>
  <si>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</si>
  <si>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</si>
  <si>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</si>
  <si>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</si>
  <si>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</si>
  <si>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</si>
  <si>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</si>
  <si>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</si>
  <si>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</si>
  <si>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</si>
  <si>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</si>
  <si>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</si>
  <si>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</si>
  <si>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</si>
  <si>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</si>
  <si>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</si>
  <si>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</si>
  <si>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</si>
  <si>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</si>
  <si>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</si>
  <si>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</si>
  <si>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</si>
  <si>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</si>
  <si>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</si>
  <si>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</si>
  <si>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</si>
  <si>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</si>
  <si>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</si>
  <si>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</si>
  <si>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</si>
  <si>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</si>
  <si>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</si>
  <si>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</si>
  <si>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</si>
  <si>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</si>
  <si>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</si>
  <si>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</si>
  <si>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</si>
  <si>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</si>
  <si>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</si>
  <si>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</si>
  <si>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</si>
  <si>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</si>
  <si>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</si>
  <si>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</si>
  <si>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</si>
  <si>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</si>
  <si>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</si>
  <si>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</si>
  <si>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</si>
  <si>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</si>
  <si>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</si>
  <si>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</si>
  <si>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</si>
  <si>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</si>
  <si>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</si>
  <si>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</si>
  <si>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</si>
  <si>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</si>
  <si>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</si>
  <si>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</si>
  <si>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</si>
  <si>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</si>
  <si>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</si>
  <si>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</si>
  <si>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</si>
  <si>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</si>
  <si>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</si>
  <si>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</si>
  <si>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</si>
  <si>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</si>
  <si>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</si>
  <si>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</si>
  <si>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</si>
  <si>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</si>
  <si>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</si>
  <si>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</si>
  <si>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</si>
  <si>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</si>
  <si>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</si>
  <si>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</si>
  <si>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</si>
  <si>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</si>
  <si>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</si>
  <si>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</si>
  <si>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</si>
  <si>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</si>
  <si>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</si>
  <si>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</si>
  <si>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</si>
  <si>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</si>
  <si>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</si>
  <si>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</si>
  <si>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</si>
  <si>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</si>
  <si>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</si>
  <si>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</si>
  <si>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</si>
  <si>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</si>
  <si>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</si>
  <si>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</si>
  <si>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</si>
  <si>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</si>
  <si>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</si>
  <si>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</si>
  <si>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</si>
  <si>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</si>
  <si>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</si>
  <si>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</si>
  <si>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</si>
  <si>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</si>
  <si>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</si>
  <si>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</si>
  <si>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</si>
  <si>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</si>
  <si>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</si>
  <si>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</si>
  <si>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</si>
  <si>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</si>
  <si>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</si>
  <si>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</si>
  <si>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</si>
  <si>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</si>
  <si>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</si>
  <si>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</si>
  <si>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</si>
  <si>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</si>
  <si>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</si>
  <si>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</si>
  <si>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</si>
  <si>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</si>
  <si>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</si>
  <si>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</si>
  <si>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</si>
  <si>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</si>
  <si>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</si>
  <si>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</si>
  <si>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</si>
  <si>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</si>
  <si>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</si>
  <si>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</si>
  <si>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</si>
  <si>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</si>
  <si>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</si>
  <si>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</si>
  <si>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</si>
  <si>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</si>
  <si>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</si>
  <si>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</si>
  <si>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</si>
  <si>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</si>
  <si>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</si>
  <si>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</si>
  <si>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</si>
  <si>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</si>
  <si>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</si>
  <si>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</si>
  <si>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</si>
  <si>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</si>
  <si>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</si>
  <si>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</si>
  <si>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</si>
  <si>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</si>
  <si>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</si>
  <si>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</si>
  <si>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</si>
  <si>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</si>
  <si>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</si>
  <si>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</si>
  <si>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</si>
  <si>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</si>
  <si>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</si>
  <si>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</si>
  <si>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</si>
  <si>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</si>
  <si>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</si>
  <si>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</si>
  <si>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</si>
  <si>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</si>
  <si>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</si>
  <si>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</si>
  <si>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</si>
  <si>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</si>
  <si>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</si>
  <si>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</si>
  <si>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</si>
  <si>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</si>
  <si>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</si>
  <si>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</si>
  <si>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</si>
  <si>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</si>
  <si>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</si>
  <si>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</si>
  <si>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</si>
  <si>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</si>
  <si>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</si>
  <si>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</si>
  <si>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</si>
  <si>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</si>
  <si>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</si>
  <si>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</si>
  <si>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</si>
  <si>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</si>
  <si>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</si>
  <si>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</si>
  <si>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</si>
  <si>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</si>
  <si>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</si>
  <si>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</si>
  <si>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</si>
  <si>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</si>
  <si>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</si>
  <si>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</si>
  <si>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</si>
  <si>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</si>
  <si>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</si>
  <si>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</si>
  <si>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</si>
  <si>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</si>
  <si>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</si>
  <si>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</si>
  <si>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</si>
  <si>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</si>
  <si>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</si>
  <si>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</si>
  <si>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</si>
  <si>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</si>
  <si>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</si>
  <si>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</si>
  <si>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</si>
  <si>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</si>
  <si>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</si>
  <si>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</si>
  <si>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</si>
  <si>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</si>
  <si>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</si>
  <si>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</si>
  <si>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</si>
  <si>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</si>
  <si>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</si>
  <si>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</si>
  <si>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</si>
  <si>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</si>
  <si>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</si>
  <si>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</si>
  <si>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</si>
  <si>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</si>
  <si>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</si>
  <si>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</si>
  <si>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</si>
  <si>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</si>
  <si>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</si>
  <si>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</si>
  <si>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</si>
  <si>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</si>
  <si>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</si>
  <si>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</si>
  <si>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</si>
  <si>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</si>
  <si>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</si>
  <si>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</si>
  <si>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</si>
  <si>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</si>
  <si>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</si>
  <si>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</si>
  <si>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</si>
  <si>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</si>
  <si>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</si>
  <si>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</si>
  <si>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</si>
  <si>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</si>
  <si>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</si>
  <si>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</si>
  <si>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</si>
  <si>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</si>
  <si>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</si>
  <si>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</si>
  <si>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</si>
  <si>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</si>
  <si>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</si>
  <si>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</si>
  <si>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</si>
  <si>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</si>
  <si>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</si>
  <si>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</si>
  <si>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</si>
  <si>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</si>
  <si>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</si>
  <si>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</si>
  <si>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</si>
  <si>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</si>
  <si>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</si>
  <si>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</si>
  <si>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</si>
  <si>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</si>
  <si>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</si>
  <si>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</si>
  <si>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</si>
  <si>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</si>
  <si>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</si>
  <si>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</si>
  <si>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</si>
  <si>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</si>
  <si>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</si>
  <si>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</si>
  <si>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</si>
  <si>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</si>
  <si>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</si>
  <si>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</si>
  <si>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</si>
  <si>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</si>
  <si>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</si>
  <si>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</si>
  <si>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</si>
  <si>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</si>
  <si>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</si>
  <si>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</si>
  <si>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</si>
  <si>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</si>
  <si>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</si>
  <si>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</si>
  <si>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</si>
  <si>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</si>
  <si>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</si>
  <si>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</si>
  <si>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</si>
  <si>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</si>
  <si>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</si>
  <si>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</si>
  <si>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</si>
  <si>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</si>
  <si>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</si>
  <si>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</si>
  <si>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</si>
  <si>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</si>
  <si>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</si>
  <si>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</si>
  <si>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</si>
  <si>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</si>
  <si>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</si>
  <si>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</si>
  <si>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</si>
  <si>
    <t>0935 PDT</t>
  </si>
  <si>
    <t>Pulse 71, 2 Li batts for 1 year</t>
  </si>
  <si>
    <t>Y08-052</t>
  </si>
  <si>
    <t>N 35 9.696</t>
  </si>
  <si>
    <t>W 122 57.696</t>
  </si>
  <si>
    <t>0916 PDT</t>
  </si>
  <si>
    <t>0846 PDT</t>
  </si>
  <si>
    <t>1550 PDT</t>
  </si>
  <si>
    <t>Pulse 72, 2 Li batts for 1 year, no WABO beacon, new LF 'ducer, changed STBD chamber cam</t>
  </si>
  <si>
    <t>W 122 56.9991</t>
  </si>
  <si>
    <t>N 35 10.2550</t>
  </si>
  <si>
    <t>F01-022</t>
  </si>
  <si>
    <t>1521 PDT</t>
  </si>
  <si>
    <t>N 35 8.9782</t>
  </si>
  <si>
    <t>W 123 0.5812</t>
  </si>
  <si>
    <t>1525 PDT</t>
  </si>
  <si>
    <t>Pulse 73, 2 Li batts for 1 year, no port ref optode due to bad cable</t>
  </si>
  <si>
    <t>#12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</si>
</sst>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167" fontId="5" fillId="9" borderId="0" xfId="0" applyNumberFormat="1" applyFont="1" applyFill="1" applyAlignment="1">
      <alignment horizontal="left"/>
    </xf>
  </cellXfs>
  <cellStyles count="3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Hyperlink" xfId="1" builtinId="8"/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RoverDatabase3c.accdb" displayName="Table_RoverDatabase3c.accdb" ref="A2:G78" totalsRowShown="0" headerRowBorderDxfId="2">
  <autoFilter ref="A2:G78" xr:uid="{00000000-0009-0000-0100-000001000000}"/>
  <sortState xmlns:xlrd2="http://schemas.microsoft.com/office/spreadsheetml/2017/richdata2" ref="A2:K70">
    <sortCondition ref="B2:B70"/>
    <sortCondition ref="C2:C70"/>
  </sortState>
  <tableColumns count="7">
    <tableColumn id="17" xr3:uid="{00000000-0010-0000-0000-000011000000}" name="Item_ID"/>
    <tableColumn id="11" xr3:uid="{00000000-0010-0000-0000-00000B000000}" name="ITEM" dataDxfId="1"/>
    <tableColumn id="5" xr3:uid="{00000000-0010-0000-0000-000005000000}" name="Serial Number" dataDxfId="0"/>
    <tableColumn id="13" xr3:uid="{00000000-0010-0000-0000-00000D000000}" name="Location"/>
    <tableColumn id="7" xr3:uid="{00000000-0010-0000-0000-000007000000}" name="Status"/>
    <tableColumn id="10" xr3:uid="{00000000-0010-0000-0000-00000A000000}" name="Spare"/>
    <tableColumn id="16" xr3:uid="{00000000-0010-0000-0000-000010000000}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6640625" defaultRowHeight="13" x14ac:dyDescent="0.15"/>
  <cols>
    <col min="1" max="1" width="9.5" style="79" bestFit="1" customWidth="1"/>
    <col min="2" max="2" width="52.1640625" style="79" customWidth="1"/>
    <col min="3" max="3" width="5.5" style="79" customWidth="1"/>
    <col min="4" max="4" width="35.5" style="79" customWidth="1"/>
    <col min="5" max="16384" width="8.6640625" style="79"/>
  </cols>
  <sheetData>
    <row r="1" spans="1:5" s="94" customFormat="1" ht="18.75" customHeight="1" x14ac:dyDescent="0.3">
      <c r="A1" s="93"/>
    </row>
    <row r="2" spans="1:5" s="94" customFormat="1" ht="44" x14ac:dyDescent="0.65">
      <c r="B2" s="120" t="s">
        <v>402</v>
      </c>
    </row>
    <row r="3" spans="1:5" s="94" customFormat="1" x14ac:dyDescent="0.15">
      <c r="A3" s="95"/>
    </row>
    <row r="4" spans="1:5" x14ac:dyDescent="0.15">
      <c r="C4" s="80"/>
      <c r="D4" s="96"/>
    </row>
    <row r="5" spans="1:5" x14ac:dyDescent="0.15">
      <c r="C5" s="80"/>
      <c r="D5" s="96"/>
    </row>
    <row r="6" spans="1:5" x14ac:dyDescent="0.15">
      <c r="C6" s="80"/>
      <c r="D6" s="96"/>
    </row>
    <row r="7" spans="1:5" x14ac:dyDescent="0.15">
      <c r="C7" s="80"/>
      <c r="D7" s="96"/>
    </row>
    <row r="8" spans="1:5" ht="28" x14ac:dyDescent="0.3">
      <c r="B8" s="92" t="s">
        <v>385</v>
      </c>
      <c r="C8" s="80"/>
      <c r="D8" s="96"/>
    </row>
    <row r="9" spans="1:5" ht="22.5" customHeight="1" x14ac:dyDescent="0.3">
      <c r="B9" s="92"/>
      <c r="C9" s="80"/>
      <c r="D9" s="96"/>
    </row>
    <row r="10" spans="1:5" ht="28" x14ac:dyDescent="0.3">
      <c r="B10" s="92" t="s">
        <v>416</v>
      </c>
      <c r="C10" s="80"/>
      <c r="D10" s="96"/>
    </row>
    <row r="11" spans="1:5" ht="15.75" customHeight="1" x14ac:dyDescent="0.3">
      <c r="B11" s="92"/>
      <c r="C11" s="80"/>
      <c r="D11" s="96"/>
    </row>
    <row r="12" spans="1:5" ht="20" x14ac:dyDescent="0.2">
      <c r="B12" s="122" t="s">
        <v>418</v>
      </c>
      <c r="C12" s="80"/>
      <c r="D12" s="96"/>
    </row>
    <row r="13" spans="1:5" ht="28" x14ac:dyDescent="0.3">
      <c r="B13" s="92"/>
      <c r="C13" s="80"/>
      <c r="D13" s="96"/>
    </row>
    <row r="14" spans="1:5" ht="30" customHeight="1" x14ac:dyDescent="0.3">
      <c r="B14" s="92" t="s">
        <v>387</v>
      </c>
      <c r="C14" s="80"/>
      <c r="D14" s="117">
        <f ca="1">NOW()-Deployments!$G$36</f>
        <v>1488.4220812499989</v>
      </c>
    </row>
    <row r="15" spans="1:5" ht="28" x14ac:dyDescent="0.3">
      <c r="B15" s="92"/>
      <c r="C15" s="80"/>
      <c r="D15" s="114" t="s">
        <v>413</v>
      </c>
    </row>
    <row r="16" spans="1:5" ht="28" x14ac:dyDescent="0.3">
      <c r="B16" s="92" t="s">
        <v>383</v>
      </c>
      <c r="D16" s="113">
        <f ca="1">NOW()</f>
        <v>42712.422081249999</v>
      </c>
      <c r="E16" s="79" t="e">
        <f>LOOKUP(2,1/(Deployments:A:I&lt;&gt;""),A:A)</f>
        <v>#NAME?</v>
      </c>
    </row>
    <row r="17" spans="2:4" x14ac:dyDescent="0.15">
      <c r="D17" s="97"/>
    </row>
    <row r="18" spans="2:4" x14ac:dyDescent="0.15">
      <c r="D18" s="97"/>
    </row>
    <row r="19" spans="2:4" x14ac:dyDescent="0.15">
      <c r="D19" s="97"/>
    </row>
    <row r="20" spans="2:4" ht="23" x14ac:dyDescent="0.25">
      <c r="D20" s="119" t="s">
        <v>411</v>
      </c>
    </row>
    <row r="21" spans="2:4" x14ac:dyDescent="0.15">
      <c r="D21" s="97"/>
    </row>
    <row r="22" spans="2:4" x14ac:dyDescent="0.15">
      <c r="D22" s="97"/>
    </row>
    <row r="25" spans="2:4" x14ac:dyDescent="0.15">
      <c r="B25" s="118" t="s">
        <v>414</v>
      </c>
    </row>
    <row r="26" spans="2:4" x14ac:dyDescent="0.15">
      <c r="B26" s="133">
        <f ca="1">NOW()</f>
        <v>42712.422081249999</v>
      </c>
      <c r="C26" s="133"/>
    </row>
    <row r="28" spans="2:4" x14ac:dyDescent="0.15">
      <c r="B28" s="123" t="s">
        <v>419</v>
      </c>
    </row>
    <row r="29" spans="2:4" x14ac:dyDescent="0.15">
      <c r="B29" s="79" t="str">
        <f ca="1">CELL("filename")</f>
        <v>/Users/mcgill/Documents/My Projects/Pelagic-Benthic Coupling/Pulse 73/[Rover Deployments 20201030.xlsx]Serial 2011</v>
      </c>
    </row>
  </sheetData>
  <mergeCells count="1">
    <mergeCell ref="B26:C26"/>
  </mergeCells>
  <hyperlinks>
    <hyperlink ref="B12" location="'Serial 2010'!A1" display="SERIAL NUMBERS 2010" xr:uid="{00000000-0004-0000-0000-000000000000}"/>
    <hyperlink ref="B8" location="Deployments!A1" display="DEPLOYMENTS" xr:uid="{00000000-0004-0000-0000-000001000000}"/>
    <hyperlink ref="B14" location="Inventory!A1" display="INVENTORY" xr:uid="{00000000-0004-0000-0000-000002000000}"/>
    <hyperlink ref="B16" location="'Model Numbers'!A1" display="MODEL NUMBERS" xr:uid="{00000000-0004-0000-0000-000003000000}"/>
    <hyperlink ref="B10" location="'Serial 2011'!A1" display="SERIAL NUMBERS 2011" xr:uid="{00000000-0004-0000-0000-000004000000}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L40"/>
  <sheetViews>
    <sheetView workbookViewId="0">
      <pane ySplit="3" topLeftCell="A4" activePane="bottomLeft" state="frozen"/>
      <selection pane="bottomLeft" activeCell="L41" sqref="L41"/>
    </sheetView>
  </sheetViews>
  <sheetFormatPr baseColWidth="10" defaultColWidth="11" defaultRowHeight="13" x14ac:dyDescent="0.15"/>
  <cols>
    <col min="1" max="1" width="7.5" customWidth="1"/>
    <col min="2" max="2" width="13.1640625" customWidth="1"/>
    <col min="3" max="3" width="12.83203125" style="2" customWidth="1"/>
    <col min="4" max="4" width="13.1640625" customWidth="1"/>
    <col min="5" max="5" width="13.33203125" customWidth="1"/>
    <col min="6" max="6" width="7.1640625" bestFit="1" customWidth="1"/>
    <col min="7" max="7" width="10.1640625" style="125" customWidth="1"/>
    <col min="8" max="8" width="10.1640625" customWidth="1"/>
    <col min="9" max="9" width="10.83203125" style="125" customWidth="1"/>
    <col min="10" max="10" width="10.1640625" customWidth="1"/>
    <col min="11" max="11" width="5.1640625" bestFit="1" customWidth="1"/>
    <col min="12" max="12" width="49.83203125" bestFit="1" customWidth="1"/>
  </cols>
  <sheetData>
    <row r="1" spans="1:12" ht="23" x14ac:dyDescent="0.25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 ht="14" x14ac:dyDescent="0.15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 ht="14" x14ac:dyDescent="0.15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 x14ac:dyDescent="0.15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 x14ac:dyDescent="0.15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 x14ac:dyDescent="0.15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 x14ac:dyDescent="0.15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 x14ac:dyDescent="0.15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 x14ac:dyDescent="0.15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 x14ac:dyDescent="0.15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 x14ac:dyDescent="0.15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 x14ac:dyDescent="0.15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 x14ac:dyDescent="0.15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 x14ac:dyDescent="0.15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 x14ac:dyDescent="0.15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 x14ac:dyDescent="0.15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 x14ac:dyDescent="0.15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 x14ac:dyDescent="0.15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 x14ac:dyDescent="0.15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 x14ac:dyDescent="0.15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 x14ac:dyDescent="0.15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 x14ac:dyDescent="0.15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 x14ac:dyDescent="0.15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 x14ac:dyDescent="0.15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 x14ac:dyDescent="0.15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 x14ac:dyDescent="0.15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 x14ac:dyDescent="0.15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 x14ac:dyDescent="0.15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 x14ac:dyDescent="0.15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 x14ac:dyDescent="0.15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 x14ac:dyDescent="0.15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 x14ac:dyDescent="0.15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 x14ac:dyDescent="0.15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 t="shared" ref="K33:K39" si="1">I33-G33</f>
        <v>250</v>
      </c>
      <c r="L33" s="5" t="s">
        <v>479</v>
      </c>
    </row>
    <row r="34" spans="1:12" x14ac:dyDescent="0.15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 t="shared" si="1"/>
        <v>139</v>
      </c>
      <c r="L34" s="5" t="s">
        <v>478</v>
      </c>
    </row>
    <row r="35" spans="1:12" x14ac:dyDescent="0.15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 t="shared" si="1"/>
        <v>367</v>
      </c>
      <c r="L35" s="5" t="s">
        <v>486</v>
      </c>
    </row>
    <row r="36" spans="1:12" x14ac:dyDescent="0.15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 t="shared" si="1"/>
        <v>362</v>
      </c>
      <c r="L36" s="5" t="s">
        <v>495</v>
      </c>
    </row>
    <row r="37" spans="1:12" x14ac:dyDescent="0.15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I37" s="125">
        <v>41928</v>
      </c>
      <c r="J37" s="3" t="s">
        <v>513</v>
      </c>
      <c r="K37" s="91">
        <f t="shared" si="1"/>
        <v>340</v>
      </c>
      <c r="L37" s="5" t="s">
        <v>512</v>
      </c>
    </row>
    <row r="38" spans="1:12" x14ac:dyDescent="0.15">
      <c r="A38" s="90">
        <v>35</v>
      </c>
      <c r="B38" t="s">
        <v>89</v>
      </c>
      <c r="C38" s="5" t="s">
        <v>15</v>
      </c>
      <c r="D38" t="s">
        <v>516</v>
      </c>
      <c r="E38" t="s">
        <v>517</v>
      </c>
      <c r="F38" s="3">
        <v>3972</v>
      </c>
      <c r="G38" s="125">
        <v>41930</v>
      </c>
      <c r="H38" s="3" t="s">
        <v>518</v>
      </c>
      <c r="I38" s="125">
        <v>42293</v>
      </c>
      <c r="J38" s="3" t="s">
        <v>519</v>
      </c>
      <c r="K38" s="91">
        <f t="shared" si="1"/>
        <v>363</v>
      </c>
      <c r="L38" s="5" t="s">
        <v>514</v>
      </c>
    </row>
    <row r="39" spans="1:12" x14ac:dyDescent="0.15">
      <c r="A39" s="90">
        <v>36</v>
      </c>
      <c r="B39" t="s">
        <v>89</v>
      </c>
      <c r="C39" s="2" t="s">
        <v>15</v>
      </c>
      <c r="D39" t="s">
        <v>523</v>
      </c>
      <c r="E39" t="s">
        <v>522</v>
      </c>
      <c r="F39" s="3" t="s">
        <v>87</v>
      </c>
      <c r="G39" s="125">
        <v>42295</v>
      </c>
      <c r="H39" s="3" t="s">
        <v>520</v>
      </c>
      <c r="I39" s="125">
        <v>42670</v>
      </c>
      <c r="J39" s="3" t="s">
        <v>525</v>
      </c>
      <c r="K39" s="91">
        <f t="shared" si="1"/>
        <v>375</v>
      </c>
      <c r="L39" s="5" t="s">
        <v>521</v>
      </c>
    </row>
    <row r="40" spans="1:12" x14ac:dyDescent="0.15">
      <c r="A40" s="90">
        <v>37</v>
      </c>
      <c r="B40" t="s">
        <v>89</v>
      </c>
      <c r="C40" s="2" t="s">
        <v>15</v>
      </c>
      <c r="D40" t="s">
        <v>526</v>
      </c>
      <c r="E40" t="s">
        <v>527</v>
      </c>
      <c r="F40" s="3">
        <v>3961</v>
      </c>
      <c r="G40" s="125">
        <v>42672</v>
      </c>
      <c r="H40" s="3" t="s">
        <v>528</v>
      </c>
      <c r="J40" s="3"/>
      <c r="K40" s="91">
        <f t="shared" ref="K40" si="2">I40-G40</f>
        <v>-42672</v>
      </c>
      <c r="L40" s="5" t="s">
        <v>529</v>
      </c>
    </row>
  </sheetData>
  <phoneticPr fontId="1" type="noConversion"/>
  <conditionalFormatting sqref="C1:C29 C31:C32 C39 C41:C1048576">
    <cfRule type="containsText" dxfId="25" priority="17" operator="containsText" text="Station M">
      <formula>NOT(ISERROR(SEARCH("Station M",C1)))</formula>
    </cfRule>
    <cfRule type="containsText" dxfId="24" priority="18" operator="containsText" text="smooth ridge">
      <formula>NOT(ISERROR(SEARCH("smooth ridge",C1)))</formula>
    </cfRule>
  </conditionalFormatting>
  <conditionalFormatting sqref="C30">
    <cfRule type="containsText" dxfId="23" priority="15" operator="containsText" text="Station M">
      <formula>NOT(ISERROR(SEARCH("Station M",C30)))</formula>
    </cfRule>
    <cfRule type="containsText" dxfId="22" priority="16" operator="containsText" text="smooth ridge">
      <formula>NOT(ISERROR(SEARCH("smooth ridge",C30)))</formula>
    </cfRule>
  </conditionalFormatting>
  <conditionalFormatting sqref="C33">
    <cfRule type="containsText" dxfId="21" priority="13" operator="containsText" text="Station M">
      <formula>NOT(ISERROR(SEARCH("Station M",C33)))</formula>
    </cfRule>
    <cfRule type="containsText" dxfId="20" priority="14" operator="containsText" text="smooth ridge">
      <formula>NOT(ISERROR(SEARCH("smooth ridge",C33)))</formula>
    </cfRule>
  </conditionalFormatting>
  <conditionalFormatting sqref="C34">
    <cfRule type="containsText" dxfId="19" priority="11" operator="containsText" text="Station M">
      <formula>NOT(ISERROR(SEARCH("Station M",C34)))</formula>
    </cfRule>
    <cfRule type="containsText" dxfId="18" priority="12" operator="containsText" text="smooth ridge">
      <formula>NOT(ISERROR(SEARCH("smooth ridge",C34)))</formula>
    </cfRule>
  </conditionalFormatting>
  <conditionalFormatting sqref="C35">
    <cfRule type="containsText" dxfId="17" priority="9" operator="containsText" text="Station M">
      <formula>NOT(ISERROR(SEARCH("Station M",C35)))</formula>
    </cfRule>
    <cfRule type="containsText" dxfId="16" priority="10" operator="containsText" text="smooth ridge">
      <formula>NOT(ISERROR(SEARCH("smooth ridge",C35)))</formula>
    </cfRule>
  </conditionalFormatting>
  <conditionalFormatting sqref="C36">
    <cfRule type="containsText" dxfId="15" priority="7" operator="containsText" text="Station M">
      <formula>NOT(ISERROR(SEARCH("Station M",C36)))</formula>
    </cfRule>
    <cfRule type="containsText" dxfId="14" priority="8" operator="containsText" text="smooth ridge">
      <formula>NOT(ISERROR(SEARCH("smooth ridge",C36)))</formula>
    </cfRule>
  </conditionalFormatting>
  <conditionalFormatting sqref="C37">
    <cfRule type="containsText" dxfId="13" priority="5" operator="containsText" text="Station M">
      <formula>NOT(ISERROR(SEARCH("Station M",C37)))</formula>
    </cfRule>
    <cfRule type="containsText" dxfId="12" priority="6" operator="containsText" text="smooth ridge">
      <formula>NOT(ISERROR(SEARCH("smooth ridge",C37)))</formula>
    </cfRule>
  </conditionalFormatting>
  <conditionalFormatting sqref="C38">
    <cfRule type="containsText" dxfId="11" priority="3" operator="containsText" text="Station M">
      <formula>NOT(ISERROR(SEARCH("Station M",C38)))</formula>
    </cfRule>
    <cfRule type="containsText" dxfId="10" priority="4" operator="containsText" text="smooth ridge">
      <formula>NOT(ISERROR(SEARCH("smooth ridge",C38)))</formula>
    </cfRule>
  </conditionalFormatting>
  <conditionalFormatting sqref="C40">
    <cfRule type="containsText" dxfId="9" priority="1" operator="containsText" text="Station M">
      <formula>NOT(ISERROR(SEARCH("Station M",C40)))</formula>
    </cfRule>
    <cfRule type="containsText" dxfId="8" priority="2" operator="containsText" text="smooth ridge">
      <formula>NOT(ISERROR(SEARCH("smooth ridge",C40)))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53"/>
  <sheetViews>
    <sheetView tabSelected="1" workbookViewId="0">
      <pane xSplit="2" ySplit="3" topLeftCell="D8" activePane="bottomRight" state="frozen"/>
      <selection pane="topRight" activeCell="C1" sqref="C1"/>
      <selection pane="bottomLeft" activeCell="A4" sqref="A4"/>
      <selection pane="bottomRight" activeCell="Q31" sqref="Q31"/>
    </sheetView>
  </sheetViews>
  <sheetFormatPr baseColWidth="10" defaultColWidth="11" defaultRowHeight="13" x14ac:dyDescent="0.15"/>
  <cols>
    <col min="1" max="1" width="3.5" customWidth="1"/>
    <col min="2" max="2" width="28.5" customWidth="1"/>
    <col min="3" max="13" width="11.83203125" bestFit="1" customWidth="1"/>
  </cols>
  <sheetData>
    <row r="1" spans="1:16" ht="23" x14ac:dyDescent="0.25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s="38" customFormat="1" ht="14" x14ac:dyDescent="0.15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  <c r="N2" s="54">
        <v>35</v>
      </c>
      <c r="O2" s="54">
        <v>36</v>
      </c>
      <c r="P2" s="54">
        <v>37</v>
      </c>
    </row>
    <row r="3" spans="1:16" s="38" customFormat="1" ht="14" x14ac:dyDescent="0.15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  <c r="N3" s="102">
        <v>41930</v>
      </c>
      <c r="O3" s="102">
        <v>42295</v>
      </c>
      <c r="P3" s="102">
        <v>42672</v>
      </c>
    </row>
    <row r="4" spans="1:16" s="11" customFormat="1" ht="14" x14ac:dyDescent="0.15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12" customFormat="1" x14ac:dyDescent="0.15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</row>
    <row r="6" spans="1:16" s="12" customFormat="1" x14ac:dyDescent="0.15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  <c r="N6" s="34" t="s">
        <v>431</v>
      </c>
      <c r="O6" s="34" t="s">
        <v>431</v>
      </c>
      <c r="P6" s="34" t="s">
        <v>431</v>
      </c>
    </row>
    <row r="7" spans="1:16" s="12" customFormat="1" x14ac:dyDescent="0.15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  <c r="N7" s="34" t="s">
        <v>432</v>
      </c>
      <c r="O7" s="34" t="s">
        <v>432</v>
      </c>
      <c r="P7" s="34" t="s">
        <v>432</v>
      </c>
    </row>
    <row r="8" spans="1:16" s="12" customFormat="1" x14ac:dyDescent="0.15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  <c r="N8" s="34" t="s">
        <v>463</v>
      </c>
      <c r="O8" s="34" t="s">
        <v>463</v>
      </c>
      <c r="P8" s="34" t="s">
        <v>463</v>
      </c>
    </row>
    <row r="9" spans="1:16" s="12" customFormat="1" x14ac:dyDescent="0.15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  <c r="N9" s="34" t="s">
        <v>481</v>
      </c>
      <c r="O9" s="34" t="s">
        <v>481</v>
      </c>
      <c r="P9" s="34" t="s">
        <v>481</v>
      </c>
    </row>
    <row r="10" spans="1:16" s="12" customFormat="1" x14ac:dyDescent="0.15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  <c r="N10" s="34" t="s">
        <v>74</v>
      </c>
      <c r="O10" s="34" t="s">
        <v>74</v>
      </c>
      <c r="P10" s="34" t="s">
        <v>74</v>
      </c>
    </row>
    <row r="11" spans="1:16" s="12" customFormat="1" x14ac:dyDescent="0.15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  <c r="N11" s="34" t="s">
        <v>306</v>
      </c>
      <c r="O11" s="34" t="s">
        <v>306</v>
      </c>
      <c r="P11" s="34" t="s">
        <v>306</v>
      </c>
    </row>
    <row r="12" spans="1:16" s="12" customFormat="1" x14ac:dyDescent="0.15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  <c r="N12" s="34" t="s">
        <v>455</v>
      </c>
      <c r="O12" s="34" t="s">
        <v>455</v>
      </c>
      <c r="P12" s="34" t="s">
        <v>455</v>
      </c>
    </row>
    <row r="13" spans="1:16" s="12" customFormat="1" x14ac:dyDescent="0.15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  <c r="N13" s="105">
        <v>12234</v>
      </c>
      <c r="O13" s="105">
        <v>12234</v>
      </c>
      <c r="P13" s="105">
        <v>12234</v>
      </c>
    </row>
    <row r="14" spans="1:16" s="12" customFormat="1" x14ac:dyDescent="0.15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  <c r="N14" s="105">
        <v>12176</v>
      </c>
      <c r="O14" s="105">
        <v>12176</v>
      </c>
      <c r="P14" s="105">
        <v>12176</v>
      </c>
    </row>
    <row r="15" spans="1:16" s="12" customFormat="1" x14ac:dyDescent="0.15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  <c r="N15" s="105">
        <v>12119</v>
      </c>
      <c r="O15" s="105">
        <v>12119</v>
      </c>
      <c r="P15" s="105">
        <v>12119</v>
      </c>
    </row>
    <row r="16" spans="1:16" s="12" customFormat="1" x14ac:dyDescent="0.15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  <c r="N16" s="12">
        <v>9060094</v>
      </c>
      <c r="O16" s="12">
        <v>9060094</v>
      </c>
      <c r="P16" s="12">
        <v>9060094</v>
      </c>
    </row>
    <row r="17" spans="1:16" s="12" customFormat="1" x14ac:dyDescent="0.15">
      <c r="D17" s="30"/>
      <c r="E17" s="30"/>
      <c r="F17" s="30"/>
    </row>
    <row r="18" spans="1:16" x14ac:dyDescent="0.15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  <c r="N18" s="34" t="s">
        <v>434</v>
      </c>
      <c r="O18" s="34" t="s">
        <v>434</v>
      </c>
      <c r="P18" s="34" t="s">
        <v>434</v>
      </c>
    </row>
    <row r="19" spans="1:16" x14ac:dyDescent="0.15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  <c r="N19" s="12">
        <v>49820</v>
      </c>
      <c r="O19" s="12">
        <v>49820</v>
      </c>
      <c r="P19" s="12">
        <v>49820</v>
      </c>
    </row>
    <row r="20" spans="1:16" x14ac:dyDescent="0.15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  <c r="N20" s="12">
        <v>55170</v>
      </c>
      <c r="O20" s="12">
        <v>76434</v>
      </c>
      <c r="P20" s="12">
        <v>76434</v>
      </c>
    </row>
    <row r="21" spans="1:16" s="12" customFormat="1" x14ac:dyDescent="0.15">
      <c r="B21" s="13"/>
      <c r="D21" s="30"/>
    </row>
    <row r="22" spans="1:16" ht="14" x14ac:dyDescent="0.15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  <c r="N22" s="18"/>
      <c r="O22" s="18"/>
      <c r="P22" s="18"/>
    </row>
    <row r="23" spans="1:16" x14ac:dyDescent="0.15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  <c r="N23" s="6" t="s">
        <v>87</v>
      </c>
      <c r="O23" s="6" t="s">
        <v>87</v>
      </c>
      <c r="P23" s="6" t="s">
        <v>87</v>
      </c>
    </row>
    <row r="24" spans="1:16" x14ac:dyDescent="0.15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  <c r="N24" s="6" t="s">
        <v>87</v>
      </c>
      <c r="O24" s="6" t="s">
        <v>87</v>
      </c>
      <c r="P24" s="6" t="s">
        <v>87</v>
      </c>
    </row>
    <row r="25" spans="1:16" x14ac:dyDescent="0.15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  <c r="N25" s="6" t="s">
        <v>87</v>
      </c>
      <c r="O25" s="6" t="s">
        <v>87</v>
      </c>
      <c r="P25" s="6" t="s">
        <v>87</v>
      </c>
    </row>
    <row r="26" spans="1:16" x14ac:dyDescent="0.15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  <c r="N26" s="6" t="s">
        <v>87</v>
      </c>
      <c r="O26" s="6" t="s">
        <v>87</v>
      </c>
      <c r="P26" s="6" t="s">
        <v>87</v>
      </c>
    </row>
    <row r="27" spans="1:16" s="11" customFormat="1" ht="14" x14ac:dyDescent="0.15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  <c r="N27" s="18"/>
      <c r="O27" s="18"/>
      <c r="P27" s="18"/>
    </row>
    <row r="28" spans="1:16" x14ac:dyDescent="0.15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  <c r="N28">
        <v>296</v>
      </c>
      <c r="O28">
        <v>296</v>
      </c>
      <c r="P28">
        <v>296</v>
      </c>
    </row>
    <row r="29" spans="1:16" x14ac:dyDescent="0.15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  <c r="N29" s="104">
        <v>799</v>
      </c>
      <c r="O29" s="104">
        <v>799</v>
      </c>
      <c r="P29" s="104">
        <v>799</v>
      </c>
    </row>
    <row r="30" spans="1:16" x14ac:dyDescent="0.15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  <c r="N30">
        <v>961</v>
      </c>
      <c r="O30">
        <v>961</v>
      </c>
      <c r="P30">
        <v>801</v>
      </c>
    </row>
    <row r="31" spans="1:16" x14ac:dyDescent="0.15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  <c r="N31" s="104">
        <v>289</v>
      </c>
      <c r="O31" s="104">
        <v>289</v>
      </c>
      <c r="P31" s="104" t="s">
        <v>64</v>
      </c>
    </row>
    <row r="32" spans="1:16" x14ac:dyDescent="0.15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  <c r="N32" s="104">
        <v>1864</v>
      </c>
      <c r="O32" s="104">
        <v>1864</v>
      </c>
      <c r="P32" s="104">
        <v>1864</v>
      </c>
    </row>
    <row r="33" spans="1:16" x14ac:dyDescent="0.15">
      <c r="B33" s="12"/>
      <c r="C33" s="6"/>
      <c r="D33" s="27"/>
    </row>
    <row r="34" spans="1:16" ht="14" x14ac:dyDescent="0.15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  <c r="N34" s="18"/>
      <c r="O34" s="18"/>
      <c r="P34" s="18"/>
    </row>
    <row r="35" spans="1:16" s="12" customFormat="1" x14ac:dyDescent="0.15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58</v>
      </c>
      <c r="N35" s="34" t="s">
        <v>57</v>
      </c>
      <c r="O35" s="34" t="s">
        <v>58</v>
      </c>
      <c r="P35" s="34" t="s">
        <v>58</v>
      </c>
    </row>
    <row r="36" spans="1:16" s="12" customFormat="1" x14ac:dyDescent="0.15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  <c r="N36" s="34" t="s">
        <v>505</v>
      </c>
      <c r="O36" s="34" t="s">
        <v>505</v>
      </c>
      <c r="P36" s="34" t="s">
        <v>505</v>
      </c>
    </row>
    <row r="37" spans="1:16" s="12" customFormat="1" x14ac:dyDescent="0.15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  <c r="N37" s="36" t="s">
        <v>226</v>
      </c>
      <c r="O37" s="36" t="s">
        <v>226</v>
      </c>
      <c r="P37" s="36" t="s">
        <v>226</v>
      </c>
    </row>
    <row r="38" spans="1:16" s="12" customFormat="1" x14ac:dyDescent="0.15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  <c r="N38" s="34" t="s">
        <v>330</v>
      </c>
      <c r="O38" s="34" t="s">
        <v>330</v>
      </c>
      <c r="P38" s="34" t="s">
        <v>330</v>
      </c>
    </row>
    <row r="39" spans="1:16" s="12" customFormat="1" x14ac:dyDescent="0.15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  <c r="N39" s="34" t="s">
        <v>328</v>
      </c>
      <c r="O39" s="34" t="s">
        <v>328</v>
      </c>
      <c r="P39" s="34" t="s">
        <v>328</v>
      </c>
    </row>
    <row r="40" spans="1:16" s="12" customFormat="1" x14ac:dyDescent="0.15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  <c r="N40" s="36" t="s">
        <v>326</v>
      </c>
      <c r="O40" s="36" t="s">
        <v>326</v>
      </c>
      <c r="P40" s="36" t="s">
        <v>326</v>
      </c>
    </row>
    <row r="41" spans="1:16" x14ac:dyDescent="0.15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  <c r="N41" s="12" t="s">
        <v>467</v>
      </c>
      <c r="O41" s="12" t="s">
        <v>467</v>
      </c>
      <c r="P41" s="12" t="s">
        <v>467</v>
      </c>
    </row>
    <row r="42" spans="1:16" ht="14" x14ac:dyDescent="0.15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  <c r="N42" s="18"/>
      <c r="O42" s="18"/>
      <c r="P42" s="18"/>
    </row>
    <row r="43" spans="1:16" x14ac:dyDescent="0.15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  <c r="N43" s="3">
        <v>54649</v>
      </c>
      <c r="O43" s="3">
        <v>54649</v>
      </c>
      <c r="P43" s="3">
        <v>54649</v>
      </c>
    </row>
    <row r="44" spans="1:16" x14ac:dyDescent="0.15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  <c r="N44" s="3">
        <v>53360</v>
      </c>
      <c r="O44" s="3">
        <v>53360</v>
      </c>
      <c r="P44" s="3">
        <v>53360</v>
      </c>
    </row>
    <row r="45" spans="1:16" s="8" customFormat="1" x14ac:dyDescent="0.15">
      <c r="B45" s="12"/>
      <c r="D45" s="5"/>
      <c r="G45"/>
      <c r="H45"/>
    </row>
    <row r="46" spans="1:16" ht="14" x14ac:dyDescent="0.15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  <c r="N46" s="18"/>
      <c r="O46" s="18"/>
      <c r="P46" s="18"/>
    </row>
    <row r="47" spans="1:16" x14ac:dyDescent="0.15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  <c r="N47" s="6" t="s">
        <v>488</v>
      </c>
      <c r="O47" s="132" t="s">
        <v>524</v>
      </c>
      <c r="P47" s="132" t="s">
        <v>524</v>
      </c>
    </row>
    <row r="48" spans="1:16" x14ac:dyDescent="0.15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  <c r="N48" s="6" t="s">
        <v>502</v>
      </c>
      <c r="O48" s="6" t="s">
        <v>502</v>
      </c>
      <c r="P48" s="6" t="s">
        <v>502</v>
      </c>
    </row>
    <row r="49" spans="2:16" x14ac:dyDescent="0.15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  <c r="N49" s="6" t="s">
        <v>449</v>
      </c>
      <c r="O49" s="6" t="s">
        <v>64</v>
      </c>
      <c r="P49" s="6" t="s">
        <v>64</v>
      </c>
    </row>
    <row r="50" spans="2:16" x14ac:dyDescent="0.15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  <c r="N50" s="6" t="s">
        <v>489</v>
      </c>
      <c r="O50" s="6" t="s">
        <v>489</v>
      </c>
      <c r="P50" s="6" t="s">
        <v>489</v>
      </c>
    </row>
    <row r="51" spans="2:16" x14ac:dyDescent="0.15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  <c r="N51" s="6" t="s">
        <v>515</v>
      </c>
      <c r="O51" s="6" t="s">
        <v>515</v>
      </c>
      <c r="P51" s="6" t="s">
        <v>515</v>
      </c>
    </row>
    <row r="52" spans="2:16" x14ac:dyDescent="0.15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  <c r="N52" s="6" t="s">
        <v>504</v>
      </c>
      <c r="O52" s="6" t="s">
        <v>504</v>
      </c>
      <c r="P52" s="6" t="s">
        <v>504</v>
      </c>
    </row>
    <row r="53" spans="2:16" x14ac:dyDescent="0.15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  <c r="N53" s="3" t="s">
        <v>60</v>
      </c>
      <c r="O53" s="3" t="s">
        <v>60</v>
      </c>
      <c r="P53" s="3" t="s">
        <v>530</v>
      </c>
    </row>
  </sheetData>
  <printOptions gridLines="1"/>
  <pageMargins left="0.75" right="0.45" top="0.7" bottom="0.59" header="0.5" footer="0.42"/>
  <pageSetup orientation="landscape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.15"/>
  <cols>
    <col min="1" max="1" width="3.5" customWidth="1"/>
    <col min="2" max="2" width="24.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6640625" customWidth="1" collapsed="1"/>
    <col min="19" max="20" width="13.6640625" customWidth="1"/>
    <col min="21" max="22" width="16" customWidth="1"/>
    <col min="23" max="24" width="13.6640625" customWidth="1"/>
    <col min="25" max="25" width="13.6640625" bestFit="1" customWidth="1"/>
    <col min="26" max="26" width="4.5" customWidth="1"/>
  </cols>
  <sheetData>
    <row r="1" spans="1:27" ht="23" x14ac:dyDescent="0.25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 ht="14" x14ac:dyDescent="0.15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 ht="14" x14ac:dyDescent="0.15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 ht="14" x14ac:dyDescent="0.15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x14ac:dyDescent="0.15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x14ac:dyDescent="0.15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x14ac:dyDescent="0.15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x14ac:dyDescent="0.15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x14ac:dyDescent="0.15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x14ac:dyDescent="0.15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x14ac:dyDescent="0.15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x14ac:dyDescent="0.15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x14ac:dyDescent="0.15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x14ac:dyDescent="0.15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x14ac:dyDescent="0.15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x14ac:dyDescent="0.15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x14ac:dyDescent="0.1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x14ac:dyDescent="0.15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x14ac:dyDescent="0.15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 x14ac:dyDescent="0.15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 x14ac:dyDescent="0.15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x14ac:dyDescent="0.15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 ht="14" x14ac:dyDescent="0.15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 x14ac:dyDescent="0.15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 x14ac:dyDescent="0.15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 x14ac:dyDescent="0.15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 x14ac:dyDescent="0.15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 ht="14" x14ac:dyDescent="0.15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15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 x14ac:dyDescent="0.15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 x14ac:dyDescent="0.15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 x14ac:dyDescent="0.15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 x14ac:dyDescent="0.15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 x14ac:dyDescent="0.15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 ht="14" x14ac:dyDescent="0.15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x14ac:dyDescent="0.15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x14ac:dyDescent="0.15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x14ac:dyDescent="0.15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x14ac:dyDescent="0.15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x14ac:dyDescent="0.15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x14ac:dyDescent="0.15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 ht="14" x14ac:dyDescent="0.15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 x14ac:dyDescent="0.15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 x14ac:dyDescent="0.15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 x14ac:dyDescent="0.15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 x14ac:dyDescent="0.15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 x14ac:dyDescent="0.15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 ht="14" x14ac:dyDescent="0.15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 x14ac:dyDescent="0.15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 x14ac:dyDescent="0.15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 x14ac:dyDescent="0.15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 x14ac:dyDescent="0.15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6640625" defaultRowHeight="13" x14ac:dyDescent="0.15"/>
  <cols>
    <col min="1" max="1" width="12.1640625" customWidth="1"/>
    <col min="2" max="2" width="23.1640625" customWidth="1"/>
    <col min="3" max="3" width="16.33203125" style="7" bestFit="1" customWidth="1"/>
    <col min="4" max="4" width="8.33203125" bestFit="1" customWidth="1"/>
    <col min="5" max="5" width="9.5" customWidth="1"/>
    <col min="6" max="6" width="6.5" bestFit="1" customWidth="1"/>
    <col min="7" max="7" width="31.5" customWidth="1"/>
  </cols>
  <sheetData>
    <row r="1" spans="1:7" ht="23" x14ac:dyDescent="0.25">
      <c r="A1" s="81" t="s">
        <v>387</v>
      </c>
      <c r="B1" s="11"/>
      <c r="C1" s="89"/>
      <c r="D1" s="11"/>
      <c r="E1" s="11"/>
      <c r="F1" s="11"/>
      <c r="G1" s="11"/>
    </row>
    <row r="2" spans="1:7" ht="14" x14ac:dyDescent="0.15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 ht="14" x14ac:dyDescent="0.15">
      <c r="A3" s="16" t="s">
        <v>382</v>
      </c>
      <c r="B3" s="19"/>
      <c r="C3" s="19"/>
      <c r="D3" s="19"/>
      <c r="E3" s="19"/>
      <c r="F3" s="19"/>
      <c r="G3" s="19"/>
    </row>
    <row r="4" spans="1:7" x14ac:dyDescent="0.15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 x14ac:dyDescent="0.15">
      <c r="A5" t="s">
        <v>345</v>
      </c>
      <c r="B5" s="12" t="s">
        <v>346</v>
      </c>
      <c r="C5" s="42" t="s">
        <v>60</v>
      </c>
      <c r="D5" t="s">
        <v>296</v>
      </c>
    </row>
    <row r="6" spans="1:7" x14ac:dyDescent="0.15">
      <c r="A6" t="s">
        <v>343</v>
      </c>
      <c r="B6" s="12" t="s">
        <v>245</v>
      </c>
      <c r="C6" s="42" t="s">
        <v>344</v>
      </c>
      <c r="D6" t="s">
        <v>296</v>
      </c>
    </row>
    <row r="7" spans="1:7" x14ac:dyDescent="0.15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 x14ac:dyDescent="0.15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 x14ac:dyDescent="0.15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 x14ac:dyDescent="0.15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 x14ac:dyDescent="0.15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 x14ac:dyDescent="0.15">
      <c r="A12" t="s">
        <v>341</v>
      </c>
      <c r="B12" s="12" t="s">
        <v>104</v>
      </c>
      <c r="C12" s="42" t="s">
        <v>342</v>
      </c>
      <c r="D12" t="s">
        <v>296</v>
      </c>
    </row>
    <row r="13" spans="1:7" ht="14" x14ac:dyDescent="0.15">
      <c r="A13" s="16" t="s">
        <v>278</v>
      </c>
      <c r="B13" s="19"/>
      <c r="C13" s="19"/>
      <c r="D13" s="19"/>
      <c r="E13" s="19"/>
      <c r="F13" s="19"/>
      <c r="G13" s="19"/>
    </row>
    <row r="14" spans="1:7" x14ac:dyDescent="0.15">
      <c r="A14" t="s">
        <v>294</v>
      </c>
      <c r="B14" s="12" t="s">
        <v>167</v>
      </c>
      <c r="C14" s="42" t="s">
        <v>90</v>
      </c>
      <c r="D14" t="s">
        <v>297</v>
      </c>
    </row>
    <row r="15" spans="1:7" x14ac:dyDescent="0.15">
      <c r="A15" t="s">
        <v>294</v>
      </c>
      <c r="B15" s="12" t="s">
        <v>167</v>
      </c>
      <c r="C15" s="42" t="s">
        <v>86</v>
      </c>
      <c r="D15" t="s">
        <v>296</v>
      </c>
    </row>
    <row r="16" spans="1:7" x14ac:dyDescent="0.15">
      <c r="A16" t="s">
        <v>303</v>
      </c>
      <c r="B16" s="12" t="s">
        <v>165</v>
      </c>
      <c r="C16" s="42">
        <v>100</v>
      </c>
      <c r="D16" t="s">
        <v>296</v>
      </c>
    </row>
    <row r="17" spans="1:7" x14ac:dyDescent="0.15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 x14ac:dyDescent="0.15">
      <c r="A18" t="s">
        <v>298</v>
      </c>
      <c r="B18" s="12" t="s">
        <v>205</v>
      </c>
      <c r="C18" s="42">
        <v>1034</v>
      </c>
      <c r="D18" t="s">
        <v>297</v>
      </c>
    </row>
    <row r="19" spans="1:7" x14ac:dyDescent="0.15">
      <c r="A19" t="s">
        <v>298</v>
      </c>
      <c r="B19" s="12" t="s">
        <v>205</v>
      </c>
      <c r="C19" s="42">
        <v>1071</v>
      </c>
      <c r="D19" t="s">
        <v>296</v>
      </c>
    </row>
    <row r="20" spans="1:7" x14ac:dyDescent="0.15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 x14ac:dyDescent="0.15">
      <c r="A21" t="s">
        <v>299</v>
      </c>
      <c r="B21" s="12" t="s">
        <v>206</v>
      </c>
      <c r="C21" s="42">
        <v>1073</v>
      </c>
      <c r="D21" t="s">
        <v>296</v>
      </c>
    </row>
    <row r="22" spans="1:7" x14ac:dyDescent="0.15">
      <c r="A22" t="s">
        <v>37</v>
      </c>
      <c r="B22" s="12" t="s">
        <v>311</v>
      </c>
      <c r="C22" s="42">
        <v>12176</v>
      </c>
      <c r="D22" t="s">
        <v>296</v>
      </c>
    </row>
    <row r="23" spans="1:7" x14ac:dyDescent="0.15">
      <c r="A23" t="s">
        <v>37</v>
      </c>
      <c r="B23" s="12" t="s">
        <v>314</v>
      </c>
      <c r="C23" s="42">
        <v>9060094</v>
      </c>
      <c r="D23" t="s">
        <v>296</v>
      </c>
    </row>
    <row r="24" spans="1:7" x14ac:dyDescent="0.15">
      <c r="A24" t="s">
        <v>37</v>
      </c>
      <c r="B24" s="12" t="s">
        <v>310</v>
      </c>
      <c r="C24" s="42">
        <v>12234</v>
      </c>
      <c r="D24" t="s">
        <v>296</v>
      </c>
    </row>
    <row r="25" spans="1:7" x14ac:dyDescent="0.15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 x14ac:dyDescent="0.15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 x14ac:dyDescent="0.15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 x14ac:dyDescent="0.15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 x14ac:dyDescent="0.15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 x14ac:dyDescent="0.15">
      <c r="A30" t="s">
        <v>347</v>
      </c>
      <c r="B30" s="12" t="s">
        <v>372</v>
      </c>
      <c r="C30" s="42" t="s">
        <v>349</v>
      </c>
      <c r="D30" t="s">
        <v>297</v>
      </c>
    </row>
    <row r="31" spans="1:7" x14ac:dyDescent="0.15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 x14ac:dyDescent="0.15">
      <c r="A32" t="s">
        <v>307</v>
      </c>
      <c r="B32" s="12" t="s">
        <v>52</v>
      </c>
      <c r="C32" s="42">
        <v>16216</v>
      </c>
      <c r="D32" t="s">
        <v>297</v>
      </c>
    </row>
    <row r="33" spans="1:7" x14ac:dyDescent="0.15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 x14ac:dyDescent="0.15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 x14ac:dyDescent="0.15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 x14ac:dyDescent="0.15">
      <c r="A36" t="s">
        <v>305</v>
      </c>
      <c r="B36" s="12" t="s">
        <v>152</v>
      </c>
      <c r="C36" s="42" t="s">
        <v>306</v>
      </c>
      <c r="D36" t="s">
        <v>296</v>
      </c>
    </row>
    <row r="37" spans="1:7" x14ac:dyDescent="0.15">
      <c r="B37" s="12"/>
      <c r="C37" s="42"/>
    </row>
    <row r="38" spans="1:7" ht="14" x14ac:dyDescent="0.15">
      <c r="A38" s="16" t="s">
        <v>380</v>
      </c>
      <c r="B38" s="19"/>
      <c r="C38" s="19"/>
      <c r="D38" s="19"/>
      <c r="E38" s="19"/>
      <c r="F38" s="19"/>
      <c r="G38" s="19"/>
    </row>
    <row r="39" spans="1:7" x14ac:dyDescent="0.15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 x14ac:dyDescent="0.15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 x14ac:dyDescent="0.15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 x14ac:dyDescent="0.15">
      <c r="A42" t="s">
        <v>353</v>
      </c>
      <c r="C42" s="44" t="s">
        <v>355</v>
      </c>
      <c r="D42" s="2" t="s">
        <v>296</v>
      </c>
      <c r="G42" s="14" t="s">
        <v>374</v>
      </c>
    </row>
    <row r="43" spans="1:7" ht="14" x14ac:dyDescent="0.15">
      <c r="A43" s="16" t="s">
        <v>381</v>
      </c>
      <c r="B43" s="19"/>
      <c r="C43" s="19"/>
      <c r="D43" s="19"/>
      <c r="E43" s="19"/>
      <c r="F43" s="19"/>
      <c r="G43" s="19"/>
    </row>
    <row r="44" spans="1:7" x14ac:dyDescent="0.15">
      <c r="A44" t="s">
        <v>331</v>
      </c>
      <c r="B44" s="12" t="s">
        <v>107</v>
      </c>
      <c r="C44" s="42" t="s">
        <v>62</v>
      </c>
      <c r="D44" t="s">
        <v>297</v>
      </c>
    </row>
    <row r="45" spans="1:7" x14ac:dyDescent="0.15">
      <c r="A45" t="s">
        <v>331</v>
      </c>
      <c r="B45" s="12" t="s">
        <v>107</v>
      </c>
      <c r="C45" s="42" t="s">
        <v>150</v>
      </c>
      <c r="D45" t="s">
        <v>296</v>
      </c>
    </row>
    <row r="46" spans="1:7" x14ac:dyDescent="0.15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 x14ac:dyDescent="0.15">
      <c r="A47" t="s">
        <v>331</v>
      </c>
      <c r="B47" s="12" t="s">
        <v>334</v>
      </c>
      <c r="C47" s="42" t="s">
        <v>151</v>
      </c>
      <c r="D47" t="s">
        <v>296</v>
      </c>
    </row>
    <row r="48" spans="1:7" x14ac:dyDescent="0.15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 ht="14" x14ac:dyDescent="0.15">
      <c r="A49" s="16" t="s">
        <v>283</v>
      </c>
      <c r="B49" s="19"/>
      <c r="C49" s="19"/>
      <c r="D49" s="19"/>
      <c r="E49" s="19"/>
      <c r="F49" s="19"/>
      <c r="G49" s="19"/>
    </row>
    <row r="50" spans="1:7" x14ac:dyDescent="0.15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 x14ac:dyDescent="0.15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 x14ac:dyDescent="0.15">
      <c r="A52" t="s">
        <v>315</v>
      </c>
      <c r="B52" s="12" t="s">
        <v>319</v>
      </c>
      <c r="C52" s="42" t="s">
        <v>320</v>
      </c>
      <c r="D52" t="s">
        <v>296</v>
      </c>
    </row>
    <row r="53" spans="1:7" x14ac:dyDescent="0.15">
      <c r="A53" t="s">
        <v>315</v>
      </c>
      <c r="B53" s="12" t="s">
        <v>316</v>
      </c>
      <c r="C53" s="42" t="s">
        <v>180</v>
      </c>
      <c r="D53" t="s">
        <v>297</v>
      </c>
    </row>
    <row r="54" spans="1:7" x14ac:dyDescent="0.15">
      <c r="A54" t="s">
        <v>315</v>
      </c>
      <c r="B54" s="12" t="s">
        <v>316</v>
      </c>
      <c r="C54" s="42" t="s">
        <v>179</v>
      </c>
      <c r="D54" t="s">
        <v>296</v>
      </c>
    </row>
    <row r="55" spans="1:7" x14ac:dyDescent="0.15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 x14ac:dyDescent="0.15">
      <c r="A56" t="s">
        <v>335</v>
      </c>
      <c r="B56" s="12" t="s">
        <v>61</v>
      </c>
      <c r="C56" s="42" t="s">
        <v>63</v>
      </c>
      <c r="D56" t="s">
        <v>296</v>
      </c>
    </row>
    <row r="57" spans="1:7" ht="14" x14ac:dyDescent="0.15">
      <c r="A57" s="16" t="s">
        <v>277</v>
      </c>
      <c r="B57" s="19"/>
      <c r="C57" s="19"/>
      <c r="D57" s="19"/>
      <c r="E57" s="19"/>
      <c r="F57" s="19"/>
      <c r="G57" s="19"/>
    </row>
    <row r="58" spans="1:7" x14ac:dyDescent="0.15">
      <c r="A58" t="s">
        <v>321</v>
      </c>
      <c r="B58" s="12" t="s">
        <v>257</v>
      </c>
      <c r="C58" s="42" t="s">
        <v>505</v>
      </c>
      <c r="D58" t="s">
        <v>296</v>
      </c>
    </row>
    <row r="59" spans="1:7" x14ac:dyDescent="0.15">
      <c r="A59" t="s">
        <v>321</v>
      </c>
      <c r="B59" s="12" t="s">
        <v>322</v>
      </c>
      <c r="C59" s="42" t="s">
        <v>57</v>
      </c>
      <c r="D59" t="s">
        <v>296</v>
      </c>
    </row>
    <row r="60" spans="1:7" x14ac:dyDescent="0.15">
      <c r="A60" t="s">
        <v>323</v>
      </c>
      <c r="B60" s="12" t="s">
        <v>324</v>
      </c>
      <c r="C60" s="42" t="s">
        <v>226</v>
      </c>
      <c r="D60" t="s">
        <v>296</v>
      </c>
    </row>
    <row r="61" spans="1:7" x14ac:dyDescent="0.15">
      <c r="A61" t="s">
        <v>235</v>
      </c>
      <c r="B61" s="12" t="s">
        <v>236</v>
      </c>
      <c r="C61" s="42" t="s">
        <v>328</v>
      </c>
      <c r="D61" t="s">
        <v>296</v>
      </c>
    </row>
    <row r="62" spans="1:7" x14ac:dyDescent="0.15">
      <c r="A62" t="s">
        <v>329</v>
      </c>
      <c r="B62" s="12" t="s">
        <v>244</v>
      </c>
      <c r="C62" s="42" t="s">
        <v>330</v>
      </c>
      <c r="D62" t="s">
        <v>296</v>
      </c>
    </row>
    <row r="63" spans="1:7" x14ac:dyDescent="0.15">
      <c r="A63" t="s">
        <v>325</v>
      </c>
      <c r="B63" s="12" t="s">
        <v>327</v>
      </c>
      <c r="C63" s="42" t="s">
        <v>326</v>
      </c>
      <c r="D63" t="s">
        <v>296</v>
      </c>
    </row>
    <row r="64" spans="1:7" x14ac:dyDescent="0.15">
      <c r="A64" t="s">
        <v>41</v>
      </c>
      <c r="B64" s="12" t="s">
        <v>59</v>
      </c>
      <c r="C64" s="42" t="s">
        <v>74</v>
      </c>
      <c r="D64" t="s">
        <v>296</v>
      </c>
    </row>
    <row r="65" spans="1:6" x14ac:dyDescent="0.15">
      <c r="B65" s="12"/>
      <c r="C65" s="42"/>
    </row>
    <row r="66" spans="1:6" x14ac:dyDescent="0.15">
      <c r="B66" s="12"/>
      <c r="C66" s="42"/>
    </row>
    <row r="67" spans="1:6" x14ac:dyDescent="0.15">
      <c r="B67" s="12"/>
      <c r="C67" s="42"/>
    </row>
    <row r="68" spans="1:6" x14ac:dyDescent="0.15">
      <c r="B68" s="12"/>
      <c r="C68" s="42"/>
    </row>
    <row r="69" spans="1:6" x14ac:dyDescent="0.15">
      <c r="B69" s="12"/>
      <c r="C69" s="42"/>
    </row>
    <row r="70" spans="1:6" x14ac:dyDescent="0.15">
      <c r="B70" s="12"/>
      <c r="C70" s="42"/>
    </row>
    <row r="71" spans="1:6" x14ac:dyDescent="0.15">
      <c r="B71" s="12"/>
      <c r="C71" s="42"/>
    </row>
    <row r="72" spans="1:6" x14ac:dyDescent="0.15">
      <c r="B72" s="12"/>
      <c r="C72" s="42"/>
    </row>
    <row r="73" spans="1:6" x14ac:dyDescent="0.15">
      <c r="B73" s="12"/>
      <c r="C73" s="42"/>
    </row>
    <row r="74" spans="1:6" x14ac:dyDescent="0.15">
      <c r="B74" s="12"/>
      <c r="C74" s="42"/>
    </row>
    <row r="75" spans="1:6" x14ac:dyDescent="0.15">
      <c r="B75" s="45"/>
      <c r="C75" s="46"/>
    </row>
    <row r="76" spans="1:6" x14ac:dyDescent="0.15">
      <c r="A76" s="2"/>
      <c r="B76" s="47"/>
      <c r="C76" s="46"/>
      <c r="E76" s="2"/>
      <c r="F76" s="2"/>
    </row>
    <row r="77" spans="1:6" x14ac:dyDescent="0.15">
      <c r="A77" s="2"/>
      <c r="B77" s="47"/>
      <c r="C77" s="48"/>
      <c r="D77" s="2"/>
      <c r="E77" s="2"/>
      <c r="F77" s="2"/>
    </row>
    <row r="78" spans="1:6" x14ac:dyDescent="0.15">
      <c r="A78" s="2"/>
      <c r="B78" s="47"/>
      <c r="C78" s="48"/>
      <c r="D78" s="2"/>
      <c r="E78" s="2"/>
      <c r="F78" s="2"/>
    </row>
    <row r="79" spans="1:6" x14ac:dyDescent="0.15">
      <c r="B79" s="12"/>
      <c r="C79" s="42"/>
    </row>
    <row r="80" spans="1:6" x14ac:dyDescent="0.15">
      <c r="B80" s="12"/>
      <c r="C80" s="42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00FFFF"/>
  </sheetPr>
  <dimension ref="A1:F43"/>
  <sheetViews>
    <sheetView workbookViewId="0">
      <selection activeCell="E9" sqref="E9"/>
    </sheetView>
  </sheetViews>
  <sheetFormatPr baseColWidth="10" defaultColWidth="11" defaultRowHeight="13" x14ac:dyDescent="0.15"/>
  <cols>
    <col min="1" max="1" width="9.1640625" customWidth="1"/>
    <col min="2" max="2" width="21.5" customWidth="1"/>
    <col min="3" max="3" width="21" bestFit="1" customWidth="1"/>
    <col min="4" max="4" width="16.5" style="7" customWidth="1"/>
    <col min="5" max="5" width="45.6640625" customWidth="1"/>
  </cols>
  <sheetData>
    <row r="1" spans="1:6" ht="23" x14ac:dyDescent="0.25">
      <c r="A1" s="81" t="s">
        <v>383</v>
      </c>
      <c r="B1" s="98"/>
      <c r="C1" s="98"/>
      <c r="D1" s="89"/>
      <c r="E1" s="98"/>
    </row>
    <row r="2" spans="1:6" ht="14" x14ac:dyDescent="0.15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 x14ac:dyDescent="0.15">
      <c r="A3" s="82" t="s">
        <v>276</v>
      </c>
      <c r="B3" s="17"/>
      <c r="C3" s="18"/>
      <c r="D3" s="19"/>
      <c r="E3" s="18"/>
    </row>
    <row r="4" spans="1:6" ht="14" x14ac:dyDescent="0.15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 ht="14" x14ac:dyDescent="0.15">
      <c r="A5" s="49"/>
      <c r="B5" s="15" t="s">
        <v>261</v>
      </c>
      <c r="C5" t="s">
        <v>6</v>
      </c>
      <c r="D5" s="7" t="s">
        <v>7</v>
      </c>
    </row>
    <row r="6" spans="1:6" ht="14" x14ac:dyDescent="0.15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 ht="14" x14ac:dyDescent="0.15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 ht="14" x14ac:dyDescent="0.15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 ht="14" x14ac:dyDescent="0.15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 ht="14" x14ac:dyDescent="0.15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 ht="14" x14ac:dyDescent="0.15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 x14ac:dyDescent="0.15">
      <c r="A12" s="82" t="s">
        <v>278</v>
      </c>
      <c r="B12" s="17"/>
      <c r="C12" s="18"/>
      <c r="D12" s="19"/>
      <c r="E12" s="18"/>
    </row>
    <row r="13" spans="1:6" ht="14" x14ac:dyDescent="0.15">
      <c r="A13" s="49"/>
      <c r="B13" s="41" t="s">
        <v>102</v>
      </c>
      <c r="C13" s="8" t="s">
        <v>247</v>
      </c>
      <c r="D13" s="40" t="s">
        <v>246</v>
      </c>
      <c r="E13" s="8"/>
    </row>
    <row r="14" spans="1:6" ht="14" x14ac:dyDescent="0.15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 ht="14" x14ac:dyDescent="0.15">
      <c r="A15" s="49"/>
      <c r="B15" s="41" t="s">
        <v>167</v>
      </c>
      <c r="C15" s="8" t="s">
        <v>31</v>
      </c>
      <c r="D15" s="40" t="s">
        <v>32</v>
      </c>
      <c r="E15" s="8"/>
    </row>
    <row r="16" spans="1:6" ht="14" x14ac:dyDescent="0.15">
      <c r="A16" s="49"/>
      <c r="B16" s="41" t="s">
        <v>274</v>
      </c>
      <c r="C16" s="8" t="s">
        <v>8</v>
      </c>
      <c r="D16" s="40" t="s">
        <v>9</v>
      </c>
      <c r="E16" s="8"/>
    </row>
    <row r="17" spans="1:5" ht="14" x14ac:dyDescent="0.15">
      <c r="A17" s="49"/>
      <c r="B17" s="41" t="s">
        <v>152</v>
      </c>
      <c r="C17" s="8" t="s">
        <v>153</v>
      </c>
      <c r="D17" s="40" t="s">
        <v>154</v>
      </c>
      <c r="E17" s="8"/>
    </row>
    <row r="18" spans="1:5" ht="14" x14ac:dyDescent="0.1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 ht="14" x14ac:dyDescent="0.1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 ht="14" x14ac:dyDescent="0.1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 ht="14" x14ac:dyDescent="0.15">
      <c r="A21" s="49"/>
      <c r="B21" s="41" t="s">
        <v>165</v>
      </c>
      <c r="C21" s="8" t="s">
        <v>31</v>
      </c>
      <c r="D21" s="40" t="s">
        <v>33</v>
      </c>
      <c r="E21" s="8"/>
    </row>
    <row r="22" spans="1:5" ht="14" x14ac:dyDescent="0.15">
      <c r="A22" s="49"/>
      <c r="B22" s="41" t="s">
        <v>34</v>
      </c>
      <c r="C22" s="8" t="s">
        <v>36</v>
      </c>
      <c r="D22" s="40" t="s">
        <v>35</v>
      </c>
      <c r="E22" s="8"/>
    </row>
    <row r="23" spans="1:5" ht="14" x14ac:dyDescent="0.15">
      <c r="A23" s="49"/>
      <c r="B23" s="129" t="s">
        <v>457</v>
      </c>
      <c r="C23" s="8" t="s">
        <v>458</v>
      </c>
      <c r="D23" s="40" t="s">
        <v>459</v>
      </c>
      <c r="E23" s="8"/>
    </row>
    <row r="24" spans="1:5" x14ac:dyDescent="0.15">
      <c r="A24" s="82" t="s">
        <v>279</v>
      </c>
      <c r="B24" s="17"/>
      <c r="C24" s="18"/>
      <c r="D24" s="19"/>
      <c r="E24" s="18"/>
    </row>
    <row r="25" spans="1:5" ht="14" x14ac:dyDescent="0.1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 ht="14" x14ac:dyDescent="0.1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 ht="14" x14ac:dyDescent="0.1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 x14ac:dyDescent="0.15">
      <c r="A28" s="82" t="s">
        <v>370</v>
      </c>
      <c r="B28" s="17"/>
      <c r="C28" s="17"/>
      <c r="D28" s="17"/>
      <c r="E28" s="17"/>
    </row>
    <row r="29" spans="1:5" ht="14" x14ac:dyDescent="0.15">
      <c r="A29" s="49"/>
      <c r="B29" s="15" t="s">
        <v>239</v>
      </c>
      <c r="C29" t="s">
        <v>241</v>
      </c>
      <c r="D29" s="7" t="s">
        <v>240</v>
      </c>
    </row>
    <row r="30" spans="1:5" x14ac:dyDescent="0.15">
      <c r="A30" s="82" t="s">
        <v>280</v>
      </c>
      <c r="B30" s="17"/>
      <c r="C30" s="18"/>
      <c r="D30" s="19"/>
      <c r="E30" s="18"/>
    </row>
    <row r="31" spans="1:5" ht="14" x14ac:dyDescent="0.15">
      <c r="A31" s="49"/>
      <c r="B31" s="15" t="s">
        <v>61</v>
      </c>
      <c r="C31" t="s">
        <v>242</v>
      </c>
      <c r="D31" s="7" t="s">
        <v>243</v>
      </c>
    </row>
    <row r="32" spans="1:5" ht="14" x14ac:dyDescent="0.15">
      <c r="A32" s="49"/>
      <c r="B32" s="15" t="s">
        <v>237</v>
      </c>
      <c r="C32" t="s">
        <v>238</v>
      </c>
      <c r="D32" s="7">
        <v>3830</v>
      </c>
    </row>
    <row r="33" spans="1:5" x14ac:dyDescent="0.15">
      <c r="A33" s="82" t="s">
        <v>281</v>
      </c>
      <c r="B33" s="17"/>
      <c r="C33" s="18"/>
      <c r="D33" s="19"/>
      <c r="E33" s="18"/>
    </row>
    <row r="34" spans="1:5" s="8" customFormat="1" ht="14" x14ac:dyDescent="0.15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 ht="14" x14ac:dyDescent="0.15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 ht="14" x14ac:dyDescent="0.15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 ht="14" x14ac:dyDescent="0.15">
      <c r="A37" s="49"/>
      <c r="B37" s="15" t="s">
        <v>271</v>
      </c>
      <c r="C37" t="s">
        <v>82</v>
      </c>
      <c r="D37" s="40" t="s">
        <v>83</v>
      </c>
    </row>
    <row r="38" spans="1:5" s="8" customFormat="1" ht="14" x14ac:dyDescent="0.15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 ht="14" x14ac:dyDescent="0.15">
      <c r="A39" s="49"/>
      <c r="B39" s="15" t="s">
        <v>40</v>
      </c>
      <c r="C39" t="s">
        <v>42</v>
      </c>
      <c r="D39" s="40" t="s">
        <v>41</v>
      </c>
    </row>
    <row r="40" spans="1:5" s="8" customFormat="1" x14ac:dyDescent="0.15">
      <c r="A40"/>
      <c r="B40" s="15"/>
      <c r="C40"/>
      <c r="D40" s="7"/>
      <c r="E40"/>
    </row>
    <row r="41" spans="1:5" s="8" customFormat="1" x14ac:dyDescent="0.15">
      <c r="A41" s="15"/>
      <c r="B41" s="15"/>
      <c r="C41"/>
      <c r="D41" s="7"/>
      <c r="E41"/>
    </row>
    <row r="42" spans="1:5" x14ac:dyDescent="0.15">
      <c r="A42" s="15"/>
      <c r="B42" s="15"/>
      <c r="D42" s="40"/>
      <c r="E42" s="8"/>
    </row>
    <row r="43" spans="1:5" x14ac:dyDescent="0.15">
      <c r="B43" s="15"/>
    </row>
  </sheetData>
  <sortState xmlns:xlrd2="http://schemas.microsoft.com/office/spreadsheetml/2017/richdata2"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F17"/>
  <sheetViews>
    <sheetView workbookViewId="0">
      <selection activeCell="D30" sqref="D30"/>
    </sheetView>
  </sheetViews>
  <sheetFormatPr baseColWidth="10" defaultColWidth="11" defaultRowHeight="13" x14ac:dyDescent="0.15"/>
  <cols>
    <col min="1" max="1" width="6.5" style="12" customWidth="1"/>
    <col min="2" max="2" width="15.6640625" style="12" customWidth="1"/>
    <col min="3" max="3" width="11" style="12"/>
    <col min="4" max="4" width="33.5" style="12" customWidth="1"/>
    <col min="5" max="16384" width="11" style="12"/>
  </cols>
  <sheetData>
    <row r="1" spans="2:6" ht="28" x14ac:dyDescent="0.3">
      <c r="B1" s="50" t="s">
        <v>394</v>
      </c>
    </row>
    <row r="2" spans="2:6" ht="13.5" customHeight="1" x14ac:dyDescent="0.3">
      <c r="B2" s="50"/>
    </row>
    <row r="3" spans="2:6" x14ac:dyDescent="0.15">
      <c r="E3" s="57"/>
      <c r="F3" s="57"/>
    </row>
    <row r="4" spans="2:6" ht="16" x14ac:dyDescent="0.2">
      <c r="B4" s="58" t="s">
        <v>191</v>
      </c>
      <c r="C4" s="59"/>
      <c r="D4" s="60"/>
      <c r="E4" s="57"/>
      <c r="F4" s="57"/>
    </row>
    <row r="5" spans="2:6" ht="16" x14ac:dyDescent="0.2">
      <c r="B5" s="61">
        <v>500</v>
      </c>
      <c r="C5" s="62" t="s">
        <v>140</v>
      </c>
      <c r="D5" s="63" t="s">
        <v>183</v>
      </c>
      <c r="E5" s="57"/>
      <c r="F5" s="57"/>
    </row>
    <row r="6" spans="2:6" ht="16" x14ac:dyDescent="0.2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6" x14ac:dyDescent="0.2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6" x14ac:dyDescent="0.2">
      <c r="B8" s="68"/>
      <c r="C8" s="69"/>
      <c r="D8" s="69"/>
      <c r="E8" s="57"/>
      <c r="F8" s="57"/>
    </row>
    <row r="9" spans="2:6" ht="16" x14ac:dyDescent="0.2">
      <c r="B9" s="69"/>
      <c r="C9" s="69"/>
      <c r="D9" s="69"/>
      <c r="E9" s="57"/>
      <c r="F9" s="57"/>
    </row>
    <row r="10" spans="2:6" ht="16" x14ac:dyDescent="0.2">
      <c r="B10" s="70" t="s">
        <v>125</v>
      </c>
      <c r="C10" s="71" t="s">
        <v>126</v>
      </c>
      <c r="D10" s="72" t="s">
        <v>127</v>
      </c>
    </row>
    <row r="11" spans="2:6" ht="16" x14ac:dyDescent="0.2">
      <c r="B11" s="73" t="s">
        <v>228</v>
      </c>
      <c r="C11" s="62" t="s">
        <v>229</v>
      </c>
      <c r="D11" s="63" t="s">
        <v>131</v>
      </c>
    </row>
    <row r="12" spans="2:6" ht="16" x14ac:dyDescent="0.2">
      <c r="B12" s="73" t="s">
        <v>230</v>
      </c>
      <c r="C12" s="74" t="s">
        <v>130</v>
      </c>
      <c r="D12" s="63" t="s">
        <v>132</v>
      </c>
    </row>
    <row r="13" spans="2:6" ht="16" x14ac:dyDescent="0.2">
      <c r="B13" s="73" t="s">
        <v>231</v>
      </c>
      <c r="C13" s="74" t="s">
        <v>129</v>
      </c>
      <c r="D13" s="63" t="s">
        <v>133</v>
      </c>
    </row>
    <row r="14" spans="2:6" ht="16" x14ac:dyDescent="0.2">
      <c r="B14" s="73" t="s">
        <v>128</v>
      </c>
      <c r="C14" s="74" t="s">
        <v>232</v>
      </c>
      <c r="D14" s="63" t="s">
        <v>134</v>
      </c>
    </row>
    <row r="15" spans="2:6" ht="16" x14ac:dyDescent="0.2">
      <c r="B15" s="73" t="s">
        <v>136</v>
      </c>
      <c r="C15" s="75">
        <f>3.14159*18.375/39.37</f>
        <v>1.4662615252730504</v>
      </c>
      <c r="D15" s="63" t="s">
        <v>135</v>
      </c>
    </row>
    <row r="16" spans="2:6" ht="16" x14ac:dyDescent="0.2">
      <c r="B16" s="73"/>
      <c r="C16" s="62"/>
      <c r="D16" s="63"/>
    </row>
    <row r="17" spans="2:4" ht="16" x14ac:dyDescent="0.2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  <vt:lpstr>Deployments!Print_Area</vt:lpstr>
      <vt:lpstr>Inventory!Print_Area</vt:lpstr>
      <vt:lpstr>'Model Numbers'!Print_Area</vt:lpstr>
      <vt:lpstr>'Serial 2010'!Print_Area</vt:lpstr>
      <vt:lpstr>'Serial 2011'!Print_Area</vt:lpstr>
      <vt:lpstr>Deployments!Print_Titles</vt:lpstr>
      <vt:lpstr>Inventory!Print_Titles</vt:lpstr>
      <vt:lpstr>'Serial 2010'!Print_Titles</vt:lpstr>
      <vt:lpstr>'Serial 2011'!Print_Titles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2020-10-29T23:00:14Z</cp:lastPrinted>
  <dcterms:created xsi:type="dcterms:W3CDTF">2006-08-09T16:27:56Z</dcterms:created>
  <dcterms:modified xsi:type="dcterms:W3CDTF">2020-12-09T18:08:20Z</dcterms:modified>
</cp:coreProperties>
</file>