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7560"/>
  </bookViews>
  <sheets>
    <sheet name="Sheet1" sheetId="1" r:id="rId1"/>
    <sheet name="Sheet2" sheetId="2" r:id="rId2"/>
  </sheets>
  <definedNames>
    <definedName name="_xlnm.Print_Area" localSheetId="0">Sheet1!$E$4:$G$36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U9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I70" i="1"/>
  <c r="I68" i="1"/>
  <c r="I67" i="1"/>
  <c r="I62" i="1"/>
  <c r="I60" i="1"/>
  <c r="I59" i="1"/>
  <c r="I54" i="1"/>
  <c r="I52" i="1"/>
  <c r="I51" i="1"/>
  <c r="H74" i="1"/>
  <c r="I74" i="1" s="1"/>
  <c r="H73" i="1"/>
  <c r="I73" i="1" s="1"/>
  <c r="H72" i="1"/>
  <c r="I72" i="1" s="1"/>
  <c r="H71" i="1"/>
  <c r="I71" i="1" s="1"/>
  <c r="H70" i="1"/>
  <c r="H69" i="1"/>
  <c r="I69" i="1" s="1"/>
  <c r="H68" i="1"/>
  <c r="H67" i="1"/>
  <c r="H66" i="1"/>
  <c r="I66" i="1" s="1"/>
  <c r="H65" i="1"/>
  <c r="I65" i="1" s="1"/>
  <c r="H64" i="1"/>
  <c r="I64" i="1" s="1"/>
  <c r="H63" i="1"/>
  <c r="I63" i="1" s="1"/>
  <c r="H62" i="1"/>
  <c r="H61" i="1"/>
  <c r="I61" i="1" s="1"/>
  <c r="H60" i="1"/>
  <c r="H59" i="1"/>
  <c r="H58" i="1"/>
  <c r="I58" i="1" s="1"/>
  <c r="H57" i="1"/>
  <c r="I57" i="1" s="1"/>
  <c r="H56" i="1"/>
  <c r="I56" i="1" s="1"/>
  <c r="H55" i="1"/>
  <c r="I55" i="1" s="1"/>
  <c r="H54" i="1"/>
  <c r="H53" i="1"/>
  <c r="I53" i="1" s="1"/>
  <c r="H52" i="1"/>
  <c r="H51" i="1"/>
  <c r="H50" i="1"/>
  <c r="I50" i="1" s="1"/>
  <c r="H49" i="1"/>
  <c r="I49" i="1" s="1"/>
  <c r="F49" i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H48" i="1"/>
  <c r="I48" i="1" s="1"/>
  <c r="F48" i="1"/>
  <c r="H47" i="1"/>
  <c r="I47" i="1" s="1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C8" i="2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7" i="2"/>
  <c r="H36" i="1" l="1"/>
  <c r="H35" i="1"/>
  <c r="J35" i="1" s="1"/>
  <c r="K35" i="1" s="1"/>
  <c r="J34" i="1"/>
  <c r="K34" i="1" s="1"/>
  <c r="H34" i="1"/>
  <c r="H33" i="1"/>
  <c r="H32" i="1"/>
  <c r="J32" i="1" s="1"/>
  <c r="K32" i="1" s="1"/>
  <c r="H31" i="1"/>
  <c r="J31" i="1" s="1"/>
  <c r="K31" i="1" s="1"/>
  <c r="H30" i="1"/>
  <c r="H29" i="1"/>
  <c r="H28" i="1"/>
  <c r="J27" i="1"/>
  <c r="K27" i="1" s="1"/>
  <c r="H27" i="1"/>
  <c r="J26" i="1"/>
  <c r="K26" i="1" s="1"/>
  <c r="H26" i="1"/>
  <c r="H25" i="1"/>
  <c r="H24" i="1"/>
  <c r="J24" i="1" s="1"/>
  <c r="K24" i="1" s="1"/>
  <c r="H23" i="1"/>
  <c r="H22" i="1"/>
  <c r="H21" i="1"/>
  <c r="H20" i="1"/>
  <c r="H19" i="1"/>
  <c r="J19" i="1" s="1"/>
  <c r="K19" i="1" s="1"/>
  <c r="J18" i="1"/>
  <c r="K18" i="1" s="1"/>
  <c r="H18" i="1"/>
  <c r="H17" i="1"/>
  <c r="H16" i="1"/>
  <c r="J16" i="1" s="1"/>
  <c r="K16" i="1" s="1"/>
  <c r="H15" i="1"/>
  <c r="J15" i="1" s="1"/>
  <c r="K15" i="1" s="1"/>
  <c r="H14" i="1"/>
  <c r="J14" i="1" s="1"/>
  <c r="H13" i="1"/>
  <c r="H12" i="1"/>
  <c r="J12" i="1" s="1"/>
  <c r="K12" i="1" s="1"/>
  <c r="J11" i="1"/>
  <c r="K11" i="1" s="1"/>
  <c r="H11" i="1"/>
  <c r="J10" i="1"/>
  <c r="K10" i="1" s="1"/>
  <c r="H10" i="1"/>
  <c r="H9" i="1"/>
  <c r="J9" i="1" s="1"/>
  <c r="K23" i="1" l="1"/>
  <c r="J23" i="1"/>
  <c r="K9" i="1"/>
  <c r="J13" i="1"/>
  <c r="K13" i="1" s="1"/>
  <c r="J21" i="1"/>
  <c r="K21" i="1" s="1"/>
  <c r="J29" i="1"/>
  <c r="K29" i="1" s="1"/>
  <c r="J30" i="1"/>
  <c r="K30" i="1" s="1"/>
  <c r="K14" i="1"/>
  <c r="J25" i="1"/>
  <c r="K25" i="1" s="1"/>
  <c r="J33" i="1"/>
  <c r="K33" i="1" s="1"/>
  <c r="J22" i="1"/>
  <c r="K22" i="1" s="1"/>
  <c r="J17" i="1"/>
  <c r="K17" i="1" s="1"/>
  <c r="J20" i="1"/>
  <c r="K20" i="1" s="1"/>
  <c r="J28" i="1"/>
  <c r="K28" i="1" s="1"/>
  <c r="J36" i="1"/>
  <c r="K36" i="1" s="1"/>
  <c r="K38" i="1" l="1"/>
  <c r="J38" i="1"/>
</calcChain>
</file>

<file path=xl/sharedStrings.xml><?xml version="1.0" encoding="utf-8"?>
<sst xmlns="http://schemas.openxmlformats.org/spreadsheetml/2006/main" count="69" uniqueCount="61">
  <si>
    <t>Test Blocks for MBARI</t>
  </si>
  <si>
    <t>Blocks to be exposed to 4000 meters for 1 year</t>
  </si>
  <si>
    <t>Sample #</t>
  </si>
  <si>
    <t>Material</t>
  </si>
  <si>
    <t>Comment</t>
  </si>
  <si>
    <t>BZ28 3.4 K</t>
  </si>
  <si>
    <t>BZ28 3.4 K Painted</t>
  </si>
  <si>
    <t>Borderline Performance Material</t>
  </si>
  <si>
    <t>AZ-29</t>
  </si>
  <si>
    <t>AZ-29 Painted</t>
  </si>
  <si>
    <t>Depth Approriate</t>
  </si>
  <si>
    <t>AZ-29 Pretested</t>
  </si>
  <si>
    <t>AZ-29 Painted and Pretested</t>
  </si>
  <si>
    <t>MBARI to run 10 cycles to depth prior to year exposure</t>
  </si>
  <si>
    <t>AZ-30</t>
  </si>
  <si>
    <t>AZ-30 Painted</t>
  </si>
  <si>
    <t>4500 meter material</t>
  </si>
  <si>
    <t>AZ-31</t>
  </si>
  <si>
    <t>AZ-31 Painted</t>
  </si>
  <si>
    <t>5000 meter material</t>
  </si>
  <si>
    <t>SF 4000</t>
  </si>
  <si>
    <t>SF 4000 Painted</t>
  </si>
  <si>
    <t>Depth Approriate Lower cost/higher density system</t>
  </si>
  <si>
    <t>AZ-34</t>
  </si>
  <si>
    <t>AZ-34 Painted</t>
  </si>
  <si>
    <t>HZ-34</t>
  </si>
  <si>
    <t>HZ-34 Painted</t>
  </si>
  <si>
    <t>6000 meter material</t>
  </si>
  <si>
    <t>7000 meter material</t>
  </si>
  <si>
    <t>HZ-42</t>
  </si>
  <si>
    <t>11,000 meter material</t>
  </si>
  <si>
    <t>HZ-42 Painted</t>
  </si>
  <si>
    <t xml:space="preserve">Sample Size: Block thickness x 6 x 24 </t>
  </si>
  <si>
    <t>AZ-29 with 7781</t>
  </si>
  <si>
    <t>AZ-29 with veil &amp; 7781</t>
  </si>
  <si>
    <t>AZ-29 with PU</t>
  </si>
  <si>
    <t>AZ-29 bonded</t>
  </si>
  <si>
    <t>AZ-29 without coupling agent</t>
  </si>
  <si>
    <t>AZ-29 without coupling painted</t>
  </si>
  <si>
    <t>BZ-32-4K</t>
  </si>
  <si>
    <t>BZ-32-4K Painted</t>
  </si>
  <si>
    <t>AZ-29 w SF 4000 overcast</t>
  </si>
  <si>
    <t>AZ-29 w SF 4000 overc w paint</t>
  </si>
  <si>
    <t>Density</t>
  </si>
  <si>
    <t>Est. Volume</t>
  </si>
  <si>
    <t>est weight</t>
  </si>
  <si>
    <t>Thickness</t>
  </si>
  <si>
    <t>Width</t>
  </si>
  <si>
    <t>Length</t>
  </si>
  <si>
    <t>Buoyancy</t>
  </si>
  <si>
    <t>buoyancy (est)</t>
  </si>
  <si>
    <t>Density (dims)</t>
  </si>
  <si>
    <t>Density(buoy)</t>
  </si>
  <si>
    <t>Scale reading</t>
  </si>
  <si>
    <t xml:space="preserve">Proof weight: </t>
  </si>
  <si>
    <t>Calibration at 1900g:</t>
  </si>
  <si>
    <t>Corrected</t>
  </si>
  <si>
    <t>Weight (ESS)</t>
  </si>
  <si>
    <t xml:space="preserve">Water density at </t>
  </si>
  <si>
    <t>Vol (ESS)</t>
  </si>
  <si>
    <t>Density 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</si>
</sst>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U74"/>
  <sheetViews>
    <sheetView tabSelected="1" workbookViewId="0">
      <selection activeCell="O10" sqref="O10"/>
    </sheetView>
  </sheetViews>
  <sheetFormatPr defaultRowHeight="15" x14ac:dyDescent="0.25"/>
  <cols>
    <col min="6" max="6" width="26.7109375" bestFit="1" customWidth="1"/>
    <col min="7" max="7" width="50" bestFit="1" customWidth="1"/>
    <col min="8" max="8" width="13.42578125" customWidth="1"/>
    <col min="11" max="11" width="13.7109375" customWidth="1"/>
    <col min="16" max="16" width="16.5703125" customWidth="1"/>
    <col min="17" max="17" width="17" customWidth="1"/>
  </cols>
  <sheetData>
    <row r="4" spans="5:21" x14ac:dyDescent="0.3">
      <c r="E4" t="s">
        <v>0</v>
      </c>
    </row>
    <row r="5" spans="5:21" x14ac:dyDescent="0.3">
      <c r="E5" t="s">
        <v>1</v>
      </c>
    </row>
    <row r="6" spans="5:21" x14ac:dyDescent="0.3">
      <c r="E6" t="s">
        <v>32</v>
      </c>
    </row>
    <row r="7" spans="5:21" x14ac:dyDescent="0.25">
      <c r="E7" t="s">
        <v>58</v>
      </c>
    </row>
    <row r="8" spans="5:21" x14ac:dyDescent="0.3">
      <c r="E8" s="1" t="s">
        <v>2</v>
      </c>
      <c r="F8" s="1" t="s">
        <v>3</v>
      </c>
      <c r="G8" s="1" t="s">
        <v>4</v>
      </c>
      <c r="H8" s="2" t="s">
        <v>44</v>
      </c>
      <c r="I8" s="2" t="s">
        <v>43</v>
      </c>
      <c r="J8" s="2" t="s">
        <v>45</v>
      </c>
      <c r="K8" s="2" t="s">
        <v>50</v>
      </c>
      <c r="L8" s="2" t="s">
        <v>46</v>
      </c>
      <c r="M8" s="2" t="s">
        <v>47</v>
      </c>
      <c r="N8" s="2" t="s">
        <v>48</v>
      </c>
      <c r="O8" s="2" t="s">
        <v>59</v>
      </c>
      <c r="P8" s="2" t="s">
        <v>57</v>
      </c>
      <c r="Q8" s="2" t="s">
        <v>60</v>
      </c>
      <c r="R8" s="2" t="s">
        <v>49</v>
      </c>
      <c r="S8" s="2" t="s">
        <v>52</v>
      </c>
      <c r="U8" t="s">
        <v>51</v>
      </c>
    </row>
    <row r="9" spans="5:21" x14ac:dyDescent="0.3">
      <c r="E9" s="1">
        <v>1</v>
      </c>
      <c r="F9" s="1" t="s">
        <v>5</v>
      </c>
      <c r="G9" s="1" t="s">
        <v>7</v>
      </c>
      <c r="H9">
        <f>(6*6*12)/1728</f>
        <v>0.25</v>
      </c>
      <c r="I9">
        <v>28</v>
      </c>
      <c r="J9">
        <f>+I9*H9</f>
        <v>7</v>
      </c>
      <c r="K9">
        <f>H9*65-J9</f>
        <v>9.25</v>
      </c>
      <c r="L9">
        <v>4.2699999999999996</v>
      </c>
      <c r="M9">
        <v>6.04</v>
      </c>
      <c r="N9">
        <v>12</v>
      </c>
      <c r="O9">
        <f>((+L9*M9*N9)-0.0654)/1728</f>
        <v>0.17906493055555556</v>
      </c>
      <c r="P9">
        <v>4.74</v>
      </c>
      <c r="Q9">
        <v>26.55</v>
      </c>
      <c r="R9">
        <v>2833</v>
      </c>
      <c r="U9">
        <f>+P9/O9</f>
        <v>26.470844878971974</v>
      </c>
    </row>
    <row r="10" spans="5:21" x14ac:dyDescent="0.3">
      <c r="E10" s="1">
        <v>2</v>
      </c>
      <c r="F10" s="1" t="s">
        <v>6</v>
      </c>
      <c r="G10" s="1"/>
      <c r="H10">
        <f t="shared" ref="H10:H36" si="0">(6*6*12)/1728</f>
        <v>0.25</v>
      </c>
      <c r="I10">
        <v>28</v>
      </c>
      <c r="J10">
        <f t="shared" ref="J10:J36" si="1">+I10*H10</f>
        <v>7</v>
      </c>
      <c r="K10">
        <f t="shared" ref="K10:K36" si="2">H10*65-J10</f>
        <v>9.25</v>
      </c>
      <c r="L10">
        <v>4.28</v>
      </c>
      <c r="M10">
        <v>6.04</v>
      </c>
      <c r="N10">
        <v>12.01</v>
      </c>
      <c r="O10">
        <f t="shared" ref="O10:O36" si="3">+L10*M10*N10/1728</f>
        <v>0.17967182407407409</v>
      </c>
      <c r="P10">
        <v>4.8</v>
      </c>
      <c r="Q10">
        <v>26.8</v>
      </c>
      <c r="R10">
        <v>2800</v>
      </c>
      <c r="U10">
        <f t="shared" ref="U10:U36" si="4">+P10/O10</f>
        <v>26.715374125778801</v>
      </c>
    </row>
    <row r="11" spans="5:21" x14ac:dyDescent="0.3">
      <c r="E11" s="1">
        <v>3</v>
      </c>
      <c r="F11" s="1" t="s">
        <v>8</v>
      </c>
      <c r="G11" s="1" t="s">
        <v>10</v>
      </c>
      <c r="H11">
        <f t="shared" si="0"/>
        <v>0.25</v>
      </c>
      <c r="I11">
        <v>29</v>
      </c>
      <c r="J11">
        <f t="shared" si="1"/>
        <v>7.25</v>
      </c>
      <c r="K11">
        <f t="shared" si="2"/>
        <v>9</v>
      </c>
      <c r="L11">
        <v>4.32</v>
      </c>
      <c r="M11">
        <v>5.93</v>
      </c>
      <c r="N11">
        <v>12.02</v>
      </c>
      <c r="O11">
        <f t="shared" si="3"/>
        <v>0.17819649999999998</v>
      </c>
      <c r="P11">
        <v>4.96</v>
      </c>
      <c r="Q11">
        <v>27.92</v>
      </c>
      <c r="R11">
        <v>2783</v>
      </c>
      <c r="U11">
        <f t="shared" si="4"/>
        <v>27.834441192728256</v>
      </c>
    </row>
    <row r="12" spans="5:21" x14ac:dyDescent="0.3">
      <c r="E12" s="1">
        <v>4</v>
      </c>
      <c r="F12" s="1" t="s">
        <v>9</v>
      </c>
      <c r="G12" s="1"/>
      <c r="H12">
        <f t="shared" si="0"/>
        <v>0.25</v>
      </c>
      <c r="I12">
        <v>29</v>
      </c>
      <c r="J12">
        <f t="shared" si="1"/>
        <v>7.25</v>
      </c>
      <c r="K12">
        <f t="shared" si="2"/>
        <v>9</v>
      </c>
      <c r="L12">
        <v>4.3499999999999996</v>
      </c>
      <c r="M12">
        <v>5.9</v>
      </c>
      <c r="N12">
        <v>12.03</v>
      </c>
      <c r="O12">
        <f t="shared" si="3"/>
        <v>0.1786747395833333</v>
      </c>
      <c r="P12">
        <v>5.04</v>
      </c>
      <c r="Q12">
        <v>28.3</v>
      </c>
      <c r="R12">
        <v>2674</v>
      </c>
      <c r="U12">
        <f t="shared" si="4"/>
        <v>28.207680681405783</v>
      </c>
    </row>
    <row r="13" spans="5:21" x14ac:dyDescent="0.3">
      <c r="E13" s="1">
        <v>5</v>
      </c>
      <c r="F13" s="1" t="s">
        <v>11</v>
      </c>
      <c r="G13" s="1" t="s">
        <v>13</v>
      </c>
      <c r="H13">
        <f t="shared" si="0"/>
        <v>0.25</v>
      </c>
      <c r="I13">
        <v>29</v>
      </c>
      <c r="J13">
        <f t="shared" si="1"/>
        <v>7.25</v>
      </c>
      <c r="K13">
        <f t="shared" si="2"/>
        <v>9</v>
      </c>
      <c r="L13">
        <v>4.33</v>
      </c>
      <c r="M13">
        <v>5.92</v>
      </c>
      <c r="N13">
        <v>12</v>
      </c>
      <c r="O13">
        <f t="shared" si="3"/>
        <v>0.17801111111111112</v>
      </c>
      <c r="P13">
        <v>4.96</v>
      </c>
      <c r="Q13">
        <v>27.95</v>
      </c>
      <c r="R13">
        <v>2707</v>
      </c>
      <c r="U13">
        <f t="shared" si="4"/>
        <v>27.863429249110542</v>
      </c>
    </row>
    <row r="14" spans="5:21" x14ac:dyDescent="0.3">
      <c r="E14" s="1">
        <v>6</v>
      </c>
      <c r="F14" s="1" t="s">
        <v>12</v>
      </c>
      <c r="G14" s="1"/>
      <c r="H14">
        <f t="shared" si="0"/>
        <v>0.25</v>
      </c>
      <c r="I14">
        <v>29</v>
      </c>
      <c r="J14">
        <f t="shared" si="1"/>
        <v>7.25</v>
      </c>
      <c r="K14">
        <f t="shared" si="2"/>
        <v>9</v>
      </c>
      <c r="L14">
        <v>4.34</v>
      </c>
      <c r="M14">
        <v>5.98</v>
      </c>
      <c r="N14">
        <v>12.01</v>
      </c>
      <c r="O14">
        <f t="shared" si="3"/>
        <v>0.18038074768518519</v>
      </c>
      <c r="P14">
        <v>5.0599999999999996</v>
      </c>
      <c r="Q14">
        <v>28.14</v>
      </c>
      <c r="R14">
        <v>2671</v>
      </c>
      <c r="U14">
        <f t="shared" si="4"/>
        <v>28.051774177314719</v>
      </c>
    </row>
    <row r="15" spans="5:21" x14ac:dyDescent="0.3">
      <c r="E15" s="1">
        <v>7</v>
      </c>
      <c r="F15" s="1" t="s">
        <v>33</v>
      </c>
      <c r="G15" s="1"/>
      <c r="H15">
        <f t="shared" si="0"/>
        <v>0.25</v>
      </c>
      <c r="I15">
        <v>29</v>
      </c>
      <c r="J15">
        <f t="shared" si="1"/>
        <v>7.25</v>
      </c>
      <c r="K15">
        <f t="shared" si="2"/>
        <v>9</v>
      </c>
      <c r="L15">
        <v>4.07</v>
      </c>
      <c r="M15">
        <v>6.04</v>
      </c>
      <c r="N15">
        <v>12.11</v>
      </c>
      <c r="O15">
        <f t="shared" si="3"/>
        <v>0.17227876620370372</v>
      </c>
      <c r="P15">
        <v>5.14</v>
      </c>
      <c r="Q15">
        <v>29.93</v>
      </c>
      <c r="R15">
        <v>2393</v>
      </c>
      <c r="U15">
        <f t="shared" si="4"/>
        <v>29.835365746248872</v>
      </c>
    </row>
    <row r="16" spans="5:21" x14ac:dyDescent="0.3">
      <c r="E16" s="1">
        <v>8</v>
      </c>
      <c r="F16" s="1" t="s">
        <v>34</v>
      </c>
      <c r="G16" s="1"/>
      <c r="H16">
        <f t="shared" si="0"/>
        <v>0.25</v>
      </c>
      <c r="I16">
        <v>29</v>
      </c>
      <c r="J16">
        <f t="shared" si="1"/>
        <v>7.25</v>
      </c>
      <c r="K16">
        <f t="shared" si="2"/>
        <v>9</v>
      </c>
      <c r="L16">
        <v>4.1100000000000003</v>
      </c>
      <c r="M16">
        <v>6.02</v>
      </c>
      <c r="N16">
        <v>12.12</v>
      </c>
      <c r="O16">
        <f t="shared" si="3"/>
        <v>0.17353904166666664</v>
      </c>
      <c r="P16">
        <v>5.22</v>
      </c>
      <c r="Q16">
        <v>30.17</v>
      </c>
      <c r="R16">
        <v>2434</v>
      </c>
      <c r="U16">
        <f t="shared" si="4"/>
        <v>30.079686679534412</v>
      </c>
    </row>
    <row r="17" spans="5:21" x14ac:dyDescent="0.3">
      <c r="E17" s="1">
        <v>9</v>
      </c>
      <c r="F17" s="1" t="s">
        <v>35</v>
      </c>
      <c r="G17" s="1"/>
      <c r="H17">
        <f t="shared" si="0"/>
        <v>0.25</v>
      </c>
      <c r="I17">
        <v>29</v>
      </c>
      <c r="J17">
        <f t="shared" si="1"/>
        <v>7.25</v>
      </c>
      <c r="K17">
        <f t="shared" si="2"/>
        <v>9</v>
      </c>
      <c r="L17">
        <v>4.29</v>
      </c>
      <c r="M17">
        <v>6</v>
      </c>
      <c r="N17">
        <v>12.1</v>
      </c>
      <c r="O17">
        <f t="shared" si="3"/>
        <v>0.18023958333333334</v>
      </c>
      <c r="P17">
        <v>5.35</v>
      </c>
      <c r="Q17">
        <v>29.77</v>
      </c>
      <c r="R17">
        <v>2553</v>
      </c>
      <c r="U17">
        <f t="shared" si="4"/>
        <v>29.682713980234638</v>
      </c>
    </row>
    <row r="18" spans="5:21" x14ac:dyDescent="0.3">
      <c r="E18" s="1">
        <v>10</v>
      </c>
      <c r="F18" s="1" t="s">
        <v>36</v>
      </c>
      <c r="G18" s="1"/>
      <c r="H18">
        <f t="shared" si="0"/>
        <v>0.25</v>
      </c>
      <c r="I18">
        <v>29</v>
      </c>
      <c r="J18">
        <f t="shared" si="1"/>
        <v>7.25</v>
      </c>
      <c r="K18">
        <f t="shared" si="2"/>
        <v>9</v>
      </c>
      <c r="L18">
        <v>3.91</v>
      </c>
      <c r="M18">
        <v>5.96</v>
      </c>
      <c r="N18">
        <v>11.98</v>
      </c>
      <c r="O18">
        <f t="shared" si="3"/>
        <v>0.16156083796296294</v>
      </c>
      <c r="P18">
        <v>4.4400000000000004</v>
      </c>
      <c r="Q18">
        <v>27.57</v>
      </c>
      <c r="R18">
        <v>2450</v>
      </c>
      <c r="U18">
        <f t="shared" si="4"/>
        <v>27.481907472018989</v>
      </c>
    </row>
    <row r="19" spans="5:21" x14ac:dyDescent="0.3">
      <c r="E19" s="1">
        <v>11</v>
      </c>
      <c r="F19" s="1" t="s">
        <v>37</v>
      </c>
      <c r="G19" s="1"/>
      <c r="H19">
        <f t="shared" si="0"/>
        <v>0.25</v>
      </c>
      <c r="I19">
        <v>29</v>
      </c>
      <c r="J19">
        <f t="shared" si="1"/>
        <v>7.25</v>
      </c>
      <c r="K19">
        <f t="shared" si="2"/>
        <v>9</v>
      </c>
      <c r="L19">
        <v>4.1100000000000003</v>
      </c>
      <c r="M19">
        <v>6.1</v>
      </c>
      <c r="N19">
        <v>11.89</v>
      </c>
      <c r="O19">
        <f t="shared" si="3"/>
        <v>0.17250821180555556</v>
      </c>
      <c r="P19">
        <v>4.76</v>
      </c>
      <c r="Q19">
        <v>27.68</v>
      </c>
      <c r="R19">
        <v>2627</v>
      </c>
      <c r="U19">
        <f t="shared" si="4"/>
        <v>27.592889348162068</v>
      </c>
    </row>
    <row r="20" spans="5:21" x14ac:dyDescent="0.3">
      <c r="E20" s="1">
        <v>12</v>
      </c>
      <c r="F20" s="1" t="s">
        <v>38</v>
      </c>
      <c r="G20" s="1"/>
      <c r="H20">
        <f t="shared" si="0"/>
        <v>0.25</v>
      </c>
      <c r="I20">
        <v>29</v>
      </c>
      <c r="J20">
        <f t="shared" si="1"/>
        <v>7.25</v>
      </c>
      <c r="K20">
        <f t="shared" si="2"/>
        <v>9</v>
      </c>
      <c r="L20">
        <v>4.1100000000000003</v>
      </c>
      <c r="M20">
        <v>6.13</v>
      </c>
      <c r="N20">
        <v>11.9</v>
      </c>
      <c r="O20">
        <f t="shared" si="3"/>
        <v>0.17350241319444445</v>
      </c>
      <c r="P20">
        <v>4.8600000000000003</v>
      </c>
      <c r="Q20">
        <v>28.1</v>
      </c>
      <c r="R20">
        <v>2624</v>
      </c>
      <c r="U20">
        <f t="shared" si="4"/>
        <v>28.011137773359902</v>
      </c>
    </row>
    <row r="21" spans="5:21" x14ac:dyDescent="0.3">
      <c r="E21" s="1">
        <v>13</v>
      </c>
      <c r="F21" s="1" t="s">
        <v>20</v>
      </c>
      <c r="G21" s="1" t="s">
        <v>22</v>
      </c>
      <c r="H21">
        <f t="shared" si="0"/>
        <v>0.25</v>
      </c>
      <c r="I21">
        <v>28</v>
      </c>
      <c r="J21">
        <f t="shared" si="1"/>
        <v>7</v>
      </c>
      <c r="K21">
        <f t="shared" si="2"/>
        <v>9.25</v>
      </c>
      <c r="L21">
        <v>4.93</v>
      </c>
      <c r="M21">
        <v>5.97</v>
      </c>
      <c r="N21">
        <v>11.66</v>
      </c>
      <c r="O21">
        <f t="shared" si="3"/>
        <v>0.19859854513888886</v>
      </c>
      <c r="P21">
        <v>7.58</v>
      </c>
      <c r="Q21">
        <v>38.29</v>
      </c>
      <c r="R21">
        <v>2071</v>
      </c>
      <c r="U21">
        <f t="shared" si="4"/>
        <v>38.167449790223621</v>
      </c>
    </row>
    <row r="22" spans="5:21" x14ac:dyDescent="0.3">
      <c r="E22" s="1">
        <v>14</v>
      </c>
      <c r="F22" s="1" t="s">
        <v>21</v>
      </c>
      <c r="G22" s="1"/>
      <c r="H22">
        <f t="shared" si="0"/>
        <v>0.25</v>
      </c>
      <c r="I22">
        <v>28</v>
      </c>
      <c r="J22">
        <f t="shared" si="1"/>
        <v>7</v>
      </c>
      <c r="K22">
        <f t="shared" si="2"/>
        <v>9.25</v>
      </c>
      <c r="L22">
        <v>5</v>
      </c>
      <c r="M22">
        <v>6</v>
      </c>
      <c r="N22">
        <v>11.69</v>
      </c>
      <c r="O22">
        <f t="shared" si="3"/>
        <v>0.20295138888888889</v>
      </c>
      <c r="P22">
        <v>7.72</v>
      </c>
      <c r="Q22">
        <v>38.159999999999997</v>
      </c>
      <c r="R22">
        <v>2065</v>
      </c>
      <c r="U22">
        <f t="shared" si="4"/>
        <v>38.038665526090675</v>
      </c>
    </row>
    <row r="23" spans="5:21" x14ac:dyDescent="0.3">
      <c r="E23" s="1">
        <v>15</v>
      </c>
      <c r="F23" s="1" t="s">
        <v>41</v>
      </c>
      <c r="G23" s="1"/>
      <c r="H23">
        <f t="shared" si="0"/>
        <v>0.25</v>
      </c>
      <c r="I23">
        <v>29</v>
      </c>
      <c r="J23">
        <f t="shared" si="1"/>
        <v>7.25</v>
      </c>
      <c r="K23">
        <f t="shared" si="2"/>
        <v>9</v>
      </c>
      <c r="L23">
        <v>4.93</v>
      </c>
      <c r="M23">
        <v>5.87</v>
      </c>
      <c r="N23">
        <v>11.53</v>
      </c>
      <c r="O23">
        <f t="shared" si="3"/>
        <v>0.19309480497685186</v>
      </c>
      <c r="P23">
        <v>7.14</v>
      </c>
      <c r="Q23">
        <v>37.1</v>
      </c>
      <c r="R23">
        <v>2147</v>
      </c>
      <c r="U23">
        <f t="shared" si="4"/>
        <v>36.976655072910638</v>
      </c>
    </row>
    <row r="24" spans="5:21" x14ac:dyDescent="0.3">
      <c r="E24" s="1">
        <v>16</v>
      </c>
      <c r="F24" s="1" t="s">
        <v>42</v>
      </c>
      <c r="G24" s="1"/>
      <c r="H24">
        <f t="shared" si="0"/>
        <v>0.25</v>
      </c>
      <c r="I24">
        <v>29</v>
      </c>
      <c r="J24">
        <f t="shared" si="1"/>
        <v>7.25</v>
      </c>
      <c r="K24">
        <f t="shared" si="2"/>
        <v>9</v>
      </c>
      <c r="L24">
        <v>4.99</v>
      </c>
      <c r="M24">
        <v>5.89</v>
      </c>
      <c r="N24">
        <v>11.75</v>
      </c>
      <c r="O24">
        <f t="shared" si="3"/>
        <v>0.19985267650462962</v>
      </c>
      <c r="P24">
        <v>7.26</v>
      </c>
      <c r="Q24">
        <v>36.44</v>
      </c>
      <c r="R24">
        <v>2204</v>
      </c>
      <c r="U24">
        <f t="shared" si="4"/>
        <v>36.326758925501906</v>
      </c>
    </row>
    <row r="25" spans="5:21" x14ac:dyDescent="0.3">
      <c r="E25" s="1">
        <v>17</v>
      </c>
      <c r="F25" s="1" t="s">
        <v>14</v>
      </c>
      <c r="G25" s="1" t="s">
        <v>16</v>
      </c>
      <c r="H25">
        <f t="shared" si="0"/>
        <v>0.25</v>
      </c>
      <c r="I25">
        <v>30</v>
      </c>
      <c r="J25">
        <f t="shared" si="1"/>
        <v>7.5</v>
      </c>
      <c r="K25">
        <f t="shared" si="2"/>
        <v>8.75</v>
      </c>
      <c r="L25">
        <v>4.04</v>
      </c>
      <c r="M25">
        <v>5.94</v>
      </c>
      <c r="N25">
        <v>11.73</v>
      </c>
      <c r="O25">
        <f t="shared" si="3"/>
        <v>0.16290037500000004</v>
      </c>
      <c r="P25">
        <v>4.8600000000000003</v>
      </c>
      <c r="Q25">
        <v>30</v>
      </c>
      <c r="R25">
        <v>2301</v>
      </c>
      <c r="U25">
        <f t="shared" si="4"/>
        <v>29.834185464582259</v>
      </c>
    </row>
    <row r="26" spans="5:21" x14ac:dyDescent="0.3">
      <c r="E26" s="1">
        <v>18</v>
      </c>
      <c r="F26" s="1" t="s">
        <v>15</v>
      </c>
      <c r="G26" s="1"/>
      <c r="H26">
        <f t="shared" si="0"/>
        <v>0.25</v>
      </c>
      <c r="I26">
        <v>30</v>
      </c>
      <c r="J26">
        <f t="shared" si="1"/>
        <v>7.5</v>
      </c>
      <c r="K26">
        <f t="shared" si="2"/>
        <v>8.75</v>
      </c>
      <c r="L26">
        <v>4.05</v>
      </c>
      <c r="M26">
        <v>5.92</v>
      </c>
      <c r="N26">
        <v>11.77</v>
      </c>
      <c r="O26">
        <f t="shared" si="3"/>
        <v>0.16330875</v>
      </c>
      <c r="P26">
        <v>4.96</v>
      </c>
      <c r="Q26">
        <v>30.47</v>
      </c>
      <c r="R26">
        <v>2292</v>
      </c>
      <c r="U26">
        <f t="shared" si="4"/>
        <v>30.37191822238551</v>
      </c>
    </row>
    <row r="27" spans="5:21" x14ac:dyDescent="0.3">
      <c r="E27" s="1">
        <v>19</v>
      </c>
      <c r="F27" s="1" t="s">
        <v>17</v>
      </c>
      <c r="G27" s="1" t="s">
        <v>19</v>
      </c>
      <c r="H27">
        <f t="shared" si="0"/>
        <v>0.25</v>
      </c>
      <c r="I27">
        <v>31</v>
      </c>
      <c r="J27">
        <f t="shared" si="1"/>
        <v>7.75</v>
      </c>
      <c r="K27">
        <f t="shared" si="2"/>
        <v>8.5</v>
      </c>
      <c r="L27">
        <v>4.01</v>
      </c>
      <c r="M27">
        <v>5.93</v>
      </c>
      <c r="N27">
        <v>12.01</v>
      </c>
      <c r="O27">
        <f t="shared" si="3"/>
        <v>0.16527163946759257</v>
      </c>
      <c r="P27">
        <v>4.8600000000000003</v>
      </c>
      <c r="Q27">
        <v>29.5</v>
      </c>
      <c r="R27">
        <v>2385</v>
      </c>
      <c r="U27">
        <f t="shared" si="4"/>
        <v>29.406134141683623</v>
      </c>
    </row>
    <row r="28" spans="5:21" x14ac:dyDescent="0.3">
      <c r="E28" s="1">
        <v>20</v>
      </c>
      <c r="F28" s="1" t="s">
        <v>18</v>
      </c>
      <c r="G28" s="1"/>
      <c r="H28">
        <f t="shared" si="0"/>
        <v>0.25</v>
      </c>
      <c r="I28">
        <v>31</v>
      </c>
      <c r="J28">
        <f t="shared" si="1"/>
        <v>7.75</v>
      </c>
      <c r="K28">
        <f t="shared" si="2"/>
        <v>8.5</v>
      </c>
      <c r="L28">
        <v>4.01</v>
      </c>
      <c r="M28">
        <v>5.93</v>
      </c>
      <c r="N28">
        <v>12.01</v>
      </c>
      <c r="O28">
        <f t="shared" si="3"/>
        <v>0.16527163946759257</v>
      </c>
      <c r="P28">
        <v>4.96</v>
      </c>
      <c r="Q28">
        <v>30.1</v>
      </c>
      <c r="R28">
        <v>2357</v>
      </c>
      <c r="U28">
        <f t="shared" si="4"/>
        <v>30.011198630195629</v>
      </c>
    </row>
    <row r="29" spans="5:21" x14ac:dyDescent="0.3">
      <c r="E29" s="1">
        <v>21</v>
      </c>
      <c r="F29" s="1" t="s">
        <v>39</v>
      </c>
      <c r="G29" s="1"/>
      <c r="H29">
        <f t="shared" si="0"/>
        <v>0.25</v>
      </c>
      <c r="I29">
        <v>32</v>
      </c>
      <c r="J29">
        <f t="shared" si="1"/>
        <v>8</v>
      </c>
      <c r="K29">
        <f t="shared" si="2"/>
        <v>8.25</v>
      </c>
      <c r="L29">
        <v>5.92</v>
      </c>
      <c r="M29">
        <v>6.25</v>
      </c>
      <c r="N29">
        <v>11.5</v>
      </c>
      <c r="O29">
        <f t="shared" si="3"/>
        <v>0.24623842592592593</v>
      </c>
      <c r="P29">
        <v>7.8</v>
      </c>
      <c r="Q29">
        <v>31.77</v>
      </c>
      <c r="R29">
        <v>3352</v>
      </c>
      <c r="U29">
        <f t="shared" si="4"/>
        <v>31.676615746180964</v>
      </c>
    </row>
    <row r="30" spans="5:21" x14ac:dyDescent="0.3">
      <c r="E30" s="1">
        <v>22</v>
      </c>
      <c r="F30" s="1" t="s">
        <v>40</v>
      </c>
      <c r="G30" s="1"/>
      <c r="H30">
        <f t="shared" si="0"/>
        <v>0.25</v>
      </c>
      <c r="I30">
        <v>32</v>
      </c>
      <c r="J30">
        <f t="shared" si="1"/>
        <v>8</v>
      </c>
      <c r="K30">
        <f t="shared" si="2"/>
        <v>8.25</v>
      </c>
      <c r="L30">
        <v>5.98</v>
      </c>
      <c r="M30">
        <v>6.29</v>
      </c>
      <c r="N30">
        <v>11.51</v>
      </c>
      <c r="O30">
        <f t="shared" si="3"/>
        <v>0.25054365856481486</v>
      </c>
      <c r="P30">
        <v>7.94</v>
      </c>
      <c r="Q30">
        <v>31.79</v>
      </c>
      <c r="R30">
        <v>3357</v>
      </c>
      <c r="U30">
        <f t="shared" si="4"/>
        <v>31.691083484142336</v>
      </c>
    </row>
    <row r="31" spans="5:21" x14ac:dyDescent="0.3">
      <c r="E31" s="1">
        <v>23</v>
      </c>
      <c r="F31" s="1" t="s">
        <v>23</v>
      </c>
      <c r="G31" s="1" t="s">
        <v>27</v>
      </c>
      <c r="H31">
        <f t="shared" si="0"/>
        <v>0.25</v>
      </c>
      <c r="I31">
        <v>34</v>
      </c>
      <c r="J31">
        <f t="shared" si="1"/>
        <v>8.5</v>
      </c>
      <c r="K31">
        <f t="shared" si="2"/>
        <v>7.75</v>
      </c>
      <c r="L31">
        <v>5</v>
      </c>
      <c r="M31">
        <v>5.91</v>
      </c>
      <c r="N31">
        <v>12.01</v>
      </c>
      <c r="O31">
        <f t="shared" si="3"/>
        <v>0.20537934027777779</v>
      </c>
      <c r="P31">
        <v>7.12</v>
      </c>
      <c r="Q31">
        <v>34.78</v>
      </c>
      <c r="R31">
        <v>2502</v>
      </c>
      <c r="U31">
        <f t="shared" si="4"/>
        <v>34.667557069616265</v>
      </c>
    </row>
    <row r="32" spans="5:21" x14ac:dyDescent="0.3">
      <c r="E32" s="1">
        <v>24</v>
      </c>
      <c r="F32" s="1" t="s">
        <v>24</v>
      </c>
      <c r="G32" s="1"/>
      <c r="H32">
        <f t="shared" si="0"/>
        <v>0.25</v>
      </c>
      <c r="I32">
        <v>34</v>
      </c>
      <c r="J32">
        <f t="shared" si="1"/>
        <v>8.5</v>
      </c>
      <c r="K32">
        <f t="shared" si="2"/>
        <v>7.75</v>
      </c>
      <c r="L32">
        <v>5.0199999999999996</v>
      </c>
      <c r="M32">
        <v>5.92</v>
      </c>
      <c r="N32">
        <v>12.01</v>
      </c>
      <c r="O32">
        <f t="shared" si="3"/>
        <v>0.20654975925925922</v>
      </c>
      <c r="P32">
        <v>7.2</v>
      </c>
      <c r="Q32">
        <v>34.97</v>
      </c>
      <c r="R32">
        <v>2490</v>
      </c>
      <c r="U32">
        <f t="shared" si="4"/>
        <v>34.858428428195992</v>
      </c>
    </row>
    <row r="33" spans="5:21" x14ac:dyDescent="0.3">
      <c r="E33" s="1">
        <v>25</v>
      </c>
      <c r="F33" s="1" t="s">
        <v>25</v>
      </c>
      <c r="G33" s="1" t="s">
        <v>28</v>
      </c>
      <c r="H33">
        <f t="shared" si="0"/>
        <v>0.25</v>
      </c>
      <c r="I33">
        <v>34</v>
      </c>
      <c r="J33">
        <f t="shared" si="1"/>
        <v>8.5</v>
      </c>
      <c r="K33">
        <f t="shared" si="2"/>
        <v>7.75</v>
      </c>
      <c r="L33">
        <v>3.67</v>
      </c>
      <c r="M33">
        <v>5.92</v>
      </c>
      <c r="N33">
        <v>11.25</v>
      </c>
      <c r="O33">
        <f t="shared" si="3"/>
        <v>0.14144791666666665</v>
      </c>
      <c r="P33">
        <v>4.76</v>
      </c>
      <c r="Q33">
        <v>33.76</v>
      </c>
      <c r="R33">
        <v>1774</v>
      </c>
      <c r="U33">
        <f t="shared" si="4"/>
        <v>33.651962589292296</v>
      </c>
    </row>
    <row r="34" spans="5:21" x14ac:dyDescent="0.3">
      <c r="E34" s="1">
        <v>26</v>
      </c>
      <c r="F34" s="1" t="s">
        <v>26</v>
      </c>
      <c r="G34" s="1"/>
      <c r="H34">
        <f t="shared" si="0"/>
        <v>0.25</v>
      </c>
      <c r="I34">
        <v>34</v>
      </c>
      <c r="J34">
        <f t="shared" si="1"/>
        <v>8.5</v>
      </c>
      <c r="K34">
        <f t="shared" si="2"/>
        <v>7.75</v>
      </c>
      <c r="L34">
        <v>3.71</v>
      </c>
      <c r="M34">
        <v>5.99</v>
      </c>
      <c r="N34">
        <v>11.28</v>
      </c>
      <c r="O34">
        <f t="shared" si="3"/>
        <v>0.14506615277777776</v>
      </c>
      <c r="P34">
        <v>4.88</v>
      </c>
      <c r="Q34">
        <v>33.75</v>
      </c>
      <c r="R34">
        <v>1765</v>
      </c>
      <c r="U34">
        <f t="shared" si="4"/>
        <v>33.639825049165793</v>
      </c>
    </row>
    <row r="35" spans="5:21" x14ac:dyDescent="0.3">
      <c r="E35" s="1">
        <v>27</v>
      </c>
      <c r="F35" s="1" t="s">
        <v>29</v>
      </c>
      <c r="G35" s="1" t="s">
        <v>30</v>
      </c>
      <c r="H35">
        <f t="shared" si="0"/>
        <v>0.25</v>
      </c>
      <c r="I35">
        <v>42</v>
      </c>
      <c r="J35">
        <f t="shared" si="1"/>
        <v>10.5</v>
      </c>
      <c r="K35">
        <f t="shared" si="2"/>
        <v>5.75</v>
      </c>
      <c r="L35">
        <v>4.2300000000000004</v>
      </c>
      <c r="M35">
        <v>5.95</v>
      </c>
      <c r="N35">
        <v>12.01</v>
      </c>
      <c r="O35">
        <f t="shared" si="3"/>
        <v>0.17492690104166667</v>
      </c>
      <c r="P35">
        <v>7.12</v>
      </c>
      <c r="Q35">
        <v>40.83</v>
      </c>
      <c r="R35">
        <v>1622</v>
      </c>
      <c r="U35">
        <f t="shared" si="4"/>
        <v>40.702716149439212</v>
      </c>
    </row>
    <row r="36" spans="5:21" x14ac:dyDescent="0.3">
      <c r="E36" s="1">
        <v>28</v>
      </c>
      <c r="F36" s="1" t="s">
        <v>31</v>
      </c>
      <c r="G36" s="1"/>
      <c r="H36">
        <f t="shared" si="0"/>
        <v>0.25</v>
      </c>
      <c r="I36">
        <v>42</v>
      </c>
      <c r="J36">
        <f t="shared" si="1"/>
        <v>10.5</v>
      </c>
      <c r="K36">
        <f t="shared" si="2"/>
        <v>5.75</v>
      </c>
      <c r="L36">
        <v>4.22</v>
      </c>
      <c r="M36">
        <v>5.91</v>
      </c>
      <c r="N36">
        <v>12.04</v>
      </c>
      <c r="O36">
        <f t="shared" si="3"/>
        <v>0.17377315277777777</v>
      </c>
      <c r="P36">
        <v>7.16</v>
      </c>
      <c r="Q36">
        <v>41.33</v>
      </c>
      <c r="R36">
        <v>1595</v>
      </c>
      <c r="U36">
        <f t="shared" si="4"/>
        <v>41.203142634790396</v>
      </c>
    </row>
    <row r="38" spans="5:21" x14ac:dyDescent="0.25">
      <c r="J38">
        <f>SUM(J9:J37)</f>
        <v>216.5</v>
      </c>
      <c r="K38">
        <f>SUM(K9:K37)</f>
        <v>238.5</v>
      </c>
    </row>
    <row r="44" spans="5:21" x14ac:dyDescent="0.25">
      <c r="E44" t="s">
        <v>54</v>
      </c>
      <c r="F44">
        <v>4692</v>
      </c>
    </row>
    <row r="45" spans="5:21" x14ac:dyDescent="0.25">
      <c r="E45" t="s">
        <v>55</v>
      </c>
      <c r="F45">
        <v>1895</v>
      </c>
    </row>
    <row r="46" spans="5:21" x14ac:dyDescent="0.25">
      <c r="F46" t="s">
        <v>2</v>
      </c>
      <c r="G46" t="s">
        <v>53</v>
      </c>
      <c r="H46" t="s">
        <v>56</v>
      </c>
      <c r="I46" t="s">
        <v>49</v>
      </c>
    </row>
    <row r="47" spans="5:21" x14ac:dyDescent="0.25">
      <c r="F47">
        <v>1</v>
      </c>
      <c r="G47">
        <v>1864</v>
      </c>
      <c r="H47">
        <f>+G47-5</f>
        <v>1859</v>
      </c>
      <c r="I47">
        <f>+$F$44-H47</f>
        <v>2833</v>
      </c>
    </row>
    <row r="48" spans="5:21" x14ac:dyDescent="0.25">
      <c r="F48">
        <f>+F47+1</f>
        <v>2</v>
      </c>
      <c r="G48">
        <v>1897</v>
      </c>
      <c r="H48">
        <f t="shared" ref="H48:H74" si="5">+G48-5</f>
        <v>1892</v>
      </c>
      <c r="I48">
        <f t="shared" ref="I48:I74" si="6">+$F$44-H48</f>
        <v>2800</v>
      </c>
    </row>
    <row r="49" spans="6:9" x14ac:dyDescent="0.25">
      <c r="F49">
        <f t="shared" ref="F49:F74" si="7">+F48+1</f>
        <v>3</v>
      </c>
      <c r="G49">
        <v>1914</v>
      </c>
      <c r="H49">
        <f t="shared" si="5"/>
        <v>1909</v>
      </c>
      <c r="I49">
        <f t="shared" si="6"/>
        <v>2783</v>
      </c>
    </row>
    <row r="50" spans="6:9" x14ac:dyDescent="0.25">
      <c r="F50">
        <f t="shared" si="7"/>
        <v>4</v>
      </c>
      <c r="G50">
        <v>2023</v>
      </c>
      <c r="H50">
        <f t="shared" si="5"/>
        <v>2018</v>
      </c>
      <c r="I50">
        <f t="shared" si="6"/>
        <v>2674</v>
      </c>
    </row>
    <row r="51" spans="6:9" x14ac:dyDescent="0.25">
      <c r="F51">
        <f t="shared" si="7"/>
        <v>5</v>
      </c>
      <c r="G51">
        <v>1990</v>
      </c>
      <c r="H51">
        <f t="shared" si="5"/>
        <v>1985</v>
      </c>
      <c r="I51">
        <f t="shared" si="6"/>
        <v>2707</v>
      </c>
    </row>
    <row r="52" spans="6:9" x14ac:dyDescent="0.25">
      <c r="F52">
        <f t="shared" si="7"/>
        <v>6</v>
      </c>
      <c r="G52">
        <v>2026</v>
      </c>
      <c r="H52">
        <f t="shared" si="5"/>
        <v>2021</v>
      </c>
      <c r="I52">
        <f t="shared" si="6"/>
        <v>2671</v>
      </c>
    </row>
    <row r="53" spans="6:9" x14ac:dyDescent="0.25">
      <c r="F53">
        <f t="shared" si="7"/>
        <v>7</v>
      </c>
      <c r="G53">
        <v>2304</v>
      </c>
      <c r="H53">
        <f t="shared" si="5"/>
        <v>2299</v>
      </c>
      <c r="I53">
        <f t="shared" si="6"/>
        <v>2393</v>
      </c>
    </row>
    <row r="54" spans="6:9" x14ac:dyDescent="0.25">
      <c r="F54">
        <f t="shared" si="7"/>
        <v>8</v>
      </c>
      <c r="G54">
        <v>2263</v>
      </c>
      <c r="H54">
        <f t="shared" si="5"/>
        <v>2258</v>
      </c>
      <c r="I54">
        <f t="shared" si="6"/>
        <v>2434</v>
      </c>
    </row>
    <row r="55" spans="6:9" x14ac:dyDescent="0.25">
      <c r="F55">
        <f t="shared" si="7"/>
        <v>9</v>
      </c>
      <c r="G55">
        <v>2144</v>
      </c>
      <c r="H55">
        <f t="shared" si="5"/>
        <v>2139</v>
      </c>
      <c r="I55">
        <f t="shared" si="6"/>
        <v>2553</v>
      </c>
    </row>
    <row r="56" spans="6:9" x14ac:dyDescent="0.25">
      <c r="F56">
        <f t="shared" si="7"/>
        <v>10</v>
      </c>
      <c r="G56">
        <v>2247</v>
      </c>
      <c r="H56">
        <f t="shared" si="5"/>
        <v>2242</v>
      </c>
      <c r="I56">
        <f t="shared" si="6"/>
        <v>2450</v>
      </c>
    </row>
    <row r="57" spans="6:9" x14ac:dyDescent="0.25">
      <c r="F57">
        <f t="shared" si="7"/>
        <v>11</v>
      </c>
      <c r="G57">
        <v>2070</v>
      </c>
      <c r="H57">
        <f t="shared" si="5"/>
        <v>2065</v>
      </c>
      <c r="I57">
        <f t="shared" si="6"/>
        <v>2627</v>
      </c>
    </row>
    <row r="58" spans="6:9" x14ac:dyDescent="0.25">
      <c r="F58">
        <f t="shared" si="7"/>
        <v>12</v>
      </c>
      <c r="G58">
        <v>2073</v>
      </c>
      <c r="H58">
        <f t="shared" si="5"/>
        <v>2068</v>
      </c>
      <c r="I58">
        <f t="shared" si="6"/>
        <v>2624</v>
      </c>
    </row>
    <row r="59" spans="6:9" x14ac:dyDescent="0.25">
      <c r="F59">
        <f t="shared" si="7"/>
        <v>13</v>
      </c>
      <c r="G59">
        <v>2626</v>
      </c>
      <c r="H59">
        <f t="shared" si="5"/>
        <v>2621</v>
      </c>
      <c r="I59">
        <f t="shared" si="6"/>
        <v>2071</v>
      </c>
    </row>
    <row r="60" spans="6:9" x14ac:dyDescent="0.25">
      <c r="F60">
        <f t="shared" si="7"/>
        <v>14</v>
      </c>
      <c r="G60">
        <v>2632</v>
      </c>
      <c r="H60">
        <f t="shared" si="5"/>
        <v>2627</v>
      </c>
      <c r="I60">
        <f t="shared" si="6"/>
        <v>2065</v>
      </c>
    </row>
    <row r="61" spans="6:9" x14ac:dyDescent="0.25">
      <c r="F61">
        <f t="shared" si="7"/>
        <v>15</v>
      </c>
      <c r="G61">
        <v>2550</v>
      </c>
      <c r="H61">
        <f t="shared" si="5"/>
        <v>2545</v>
      </c>
      <c r="I61">
        <f t="shared" si="6"/>
        <v>2147</v>
      </c>
    </row>
    <row r="62" spans="6:9" x14ac:dyDescent="0.25">
      <c r="F62">
        <f t="shared" si="7"/>
        <v>16</v>
      </c>
      <c r="G62">
        <v>2493</v>
      </c>
      <c r="H62">
        <f t="shared" si="5"/>
        <v>2488</v>
      </c>
      <c r="I62">
        <f t="shared" si="6"/>
        <v>2204</v>
      </c>
    </row>
    <row r="63" spans="6:9" x14ac:dyDescent="0.25">
      <c r="F63">
        <f t="shared" si="7"/>
        <v>17</v>
      </c>
      <c r="G63">
        <v>2396</v>
      </c>
      <c r="H63">
        <f t="shared" si="5"/>
        <v>2391</v>
      </c>
      <c r="I63">
        <f t="shared" si="6"/>
        <v>2301</v>
      </c>
    </row>
    <row r="64" spans="6:9" x14ac:dyDescent="0.25">
      <c r="F64">
        <f t="shared" si="7"/>
        <v>18</v>
      </c>
      <c r="G64">
        <v>2405</v>
      </c>
      <c r="H64">
        <f t="shared" si="5"/>
        <v>2400</v>
      </c>
      <c r="I64">
        <f t="shared" si="6"/>
        <v>2292</v>
      </c>
    </row>
    <row r="65" spans="6:9" x14ac:dyDescent="0.25">
      <c r="F65">
        <f t="shared" si="7"/>
        <v>19</v>
      </c>
      <c r="G65">
        <v>2312</v>
      </c>
      <c r="H65">
        <f t="shared" si="5"/>
        <v>2307</v>
      </c>
      <c r="I65">
        <f t="shared" si="6"/>
        <v>2385</v>
      </c>
    </row>
    <row r="66" spans="6:9" x14ac:dyDescent="0.25">
      <c r="F66">
        <f t="shared" si="7"/>
        <v>20</v>
      </c>
      <c r="G66">
        <v>2340</v>
      </c>
      <c r="H66">
        <f t="shared" si="5"/>
        <v>2335</v>
      </c>
      <c r="I66">
        <f t="shared" si="6"/>
        <v>2357</v>
      </c>
    </row>
    <row r="67" spans="6:9" x14ac:dyDescent="0.25">
      <c r="F67">
        <f t="shared" si="7"/>
        <v>21</v>
      </c>
      <c r="G67">
        <v>1345</v>
      </c>
      <c r="H67">
        <f t="shared" si="5"/>
        <v>1340</v>
      </c>
      <c r="I67">
        <f t="shared" si="6"/>
        <v>3352</v>
      </c>
    </row>
    <row r="68" spans="6:9" x14ac:dyDescent="0.25">
      <c r="F68">
        <f t="shared" si="7"/>
        <v>22</v>
      </c>
      <c r="G68">
        <v>1340</v>
      </c>
      <c r="H68">
        <f t="shared" si="5"/>
        <v>1335</v>
      </c>
      <c r="I68">
        <f t="shared" si="6"/>
        <v>3357</v>
      </c>
    </row>
    <row r="69" spans="6:9" x14ac:dyDescent="0.25">
      <c r="F69">
        <f t="shared" si="7"/>
        <v>23</v>
      </c>
      <c r="G69">
        <v>2195</v>
      </c>
      <c r="H69">
        <f t="shared" si="5"/>
        <v>2190</v>
      </c>
      <c r="I69">
        <f t="shared" si="6"/>
        <v>2502</v>
      </c>
    </row>
    <row r="70" spans="6:9" x14ac:dyDescent="0.25">
      <c r="F70">
        <f t="shared" si="7"/>
        <v>24</v>
      </c>
      <c r="G70">
        <v>2207</v>
      </c>
      <c r="H70">
        <f t="shared" si="5"/>
        <v>2202</v>
      </c>
      <c r="I70">
        <f t="shared" si="6"/>
        <v>2490</v>
      </c>
    </row>
    <row r="71" spans="6:9" x14ac:dyDescent="0.25">
      <c r="F71">
        <f t="shared" si="7"/>
        <v>25</v>
      </c>
      <c r="G71">
        <v>2923</v>
      </c>
      <c r="H71">
        <f t="shared" si="5"/>
        <v>2918</v>
      </c>
      <c r="I71">
        <f t="shared" si="6"/>
        <v>1774</v>
      </c>
    </row>
    <row r="72" spans="6:9" x14ac:dyDescent="0.25">
      <c r="F72">
        <f t="shared" si="7"/>
        <v>26</v>
      </c>
      <c r="G72">
        <v>2932</v>
      </c>
      <c r="H72">
        <f t="shared" si="5"/>
        <v>2927</v>
      </c>
      <c r="I72">
        <f t="shared" si="6"/>
        <v>1765</v>
      </c>
    </row>
    <row r="73" spans="6:9" x14ac:dyDescent="0.25">
      <c r="F73">
        <f t="shared" si="7"/>
        <v>27</v>
      </c>
      <c r="G73">
        <v>3075</v>
      </c>
      <c r="H73">
        <f t="shared" si="5"/>
        <v>3070</v>
      </c>
      <c r="I73">
        <f t="shared" si="6"/>
        <v>1622</v>
      </c>
    </row>
    <row r="74" spans="6:9" x14ac:dyDescent="0.25">
      <c r="F74">
        <f t="shared" si="7"/>
        <v>28</v>
      </c>
      <c r="G74">
        <v>3102</v>
      </c>
      <c r="H74">
        <f t="shared" si="5"/>
        <v>3097</v>
      </c>
      <c r="I74">
        <f t="shared" si="6"/>
        <v>1595</v>
      </c>
    </row>
  </sheetData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3"/>
  <sheetViews>
    <sheetView workbookViewId="0">
      <selection activeCell="B3" sqref="B3:F33"/>
    </sheetView>
  </sheetViews>
  <sheetFormatPr defaultRowHeight="15" x14ac:dyDescent="0.25"/>
  <cols>
    <col min="2" max="2" width="18.7109375" customWidth="1"/>
    <col min="4" max="4" width="12.7109375" customWidth="1"/>
    <col min="6" max="6" width="10.140625" customWidth="1"/>
  </cols>
  <sheetData>
    <row r="3" spans="2:6" x14ac:dyDescent="0.25">
      <c r="B3" t="s">
        <v>54</v>
      </c>
      <c r="C3">
        <v>4692</v>
      </c>
    </row>
    <row r="4" spans="2:6" x14ac:dyDescent="0.25">
      <c r="B4" t="s">
        <v>55</v>
      </c>
      <c r="C4">
        <v>1895</v>
      </c>
    </row>
    <row r="5" spans="2:6" x14ac:dyDescent="0.25">
      <c r="C5" t="s">
        <v>2</v>
      </c>
      <c r="D5" t="s">
        <v>53</v>
      </c>
      <c r="E5" t="s">
        <v>56</v>
      </c>
      <c r="F5" t="s">
        <v>49</v>
      </c>
    </row>
    <row r="6" spans="2:6" x14ac:dyDescent="0.25">
      <c r="C6">
        <v>1</v>
      </c>
      <c r="D6">
        <v>1864</v>
      </c>
      <c r="E6">
        <f>+D6-5</f>
        <v>1859</v>
      </c>
      <c r="F6">
        <f>+$C$3-E6</f>
        <v>2833</v>
      </c>
    </row>
    <row r="7" spans="2:6" x14ac:dyDescent="0.25">
      <c r="C7">
        <f>+C6+1</f>
        <v>2</v>
      </c>
      <c r="D7">
        <v>1897</v>
      </c>
      <c r="E7">
        <f t="shared" ref="E7:E33" si="0">+D7-5</f>
        <v>1892</v>
      </c>
      <c r="F7">
        <f t="shared" ref="F7:F33" si="1">+$C$3-E7</f>
        <v>2800</v>
      </c>
    </row>
    <row r="8" spans="2:6" x14ac:dyDescent="0.25">
      <c r="C8">
        <f t="shared" ref="C8:C37" si="2">+C7+1</f>
        <v>3</v>
      </c>
      <c r="D8">
        <v>1914</v>
      </c>
      <c r="E8">
        <f t="shared" si="0"/>
        <v>1909</v>
      </c>
      <c r="F8">
        <f t="shared" si="1"/>
        <v>2783</v>
      </c>
    </row>
    <row r="9" spans="2:6" x14ac:dyDescent="0.25">
      <c r="C9">
        <f t="shared" si="2"/>
        <v>4</v>
      </c>
      <c r="D9">
        <v>2023</v>
      </c>
      <c r="E9">
        <f t="shared" si="0"/>
        <v>2018</v>
      </c>
      <c r="F9">
        <f t="shared" si="1"/>
        <v>2674</v>
      </c>
    </row>
    <row r="10" spans="2:6" x14ac:dyDescent="0.25">
      <c r="C10">
        <f t="shared" si="2"/>
        <v>5</v>
      </c>
      <c r="D10">
        <v>1990</v>
      </c>
      <c r="E10">
        <f t="shared" si="0"/>
        <v>1985</v>
      </c>
      <c r="F10">
        <f t="shared" si="1"/>
        <v>2707</v>
      </c>
    </row>
    <row r="11" spans="2:6" x14ac:dyDescent="0.25">
      <c r="C11">
        <f t="shared" si="2"/>
        <v>6</v>
      </c>
      <c r="D11">
        <v>2026</v>
      </c>
      <c r="E11">
        <f t="shared" si="0"/>
        <v>2021</v>
      </c>
      <c r="F11">
        <f t="shared" si="1"/>
        <v>2671</v>
      </c>
    </row>
    <row r="12" spans="2:6" x14ac:dyDescent="0.25">
      <c r="C12">
        <f t="shared" si="2"/>
        <v>7</v>
      </c>
      <c r="D12">
        <v>2304</v>
      </c>
      <c r="E12">
        <f t="shared" si="0"/>
        <v>2299</v>
      </c>
      <c r="F12">
        <f t="shared" si="1"/>
        <v>2393</v>
      </c>
    </row>
    <row r="13" spans="2:6" x14ac:dyDescent="0.25">
      <c r="C13">
        <f t="shared" si="2"/>
        <v>8</v>
      </c>
      <c r="D13">
        <v>2263</v>
      </c>
      <c r="E13">
        <f t="shared" si="0"/>
        <v>2258</v>
      </c>
      <c r="F13">
        <f t="shared" si="1"/>
        <v>2434</v>
      </c>
    </row>
    <row r="14" spans="2:6" x14ac:dyDescent="0.25">
      <c r="C14">
        <f t="shared" si="2"/>
        <v>9</v>
      </c>
      <c r="D14">
        <v>2144</v>
      </c>
      <c r="E14">
        <f t="shared" si="0"/>
        <v>2139</v>
      </c>
      <c r="F14">
        <f t="shared" si="1"/>
        <v>2553</v>
      </c>
    </row>
    <row r="15" spans="2:6" x14ac:dyDescent="0.25">
      <c r="C15">
        <f t="shared" si="2"/>
        <v>10</v>
      </c>
      <c r="D15">
        <v>2247</v>
      </c>
      <c r="E15">
        <f t="shared" si="0"/>
        <v>2242</v>
      </c>
      <c r="F15">
        <f t="shared" si="1"/>
        <v>2450</v>
      </c>
    </row>
    <row r="16" spans="2:6" x14ac:dyDescent="0.25">
      <c r="C16">
        <f t="shared" si="2"/>
        <v>11</v>
      </c>
      <c r="D16">
        <v>2070</v>
      </c>
      <c r="E16">
        <f t="shared" si="0"/>
        <v>2065</v>
      </c>
      <c r="F16">
        <f t="shared" si="1"/>
        <v>2627</v>
      </c>
    </row>
    <row r="17" spans="3:6" x14ac:dyDescent="0.25">
      <c r="C17">
        <f t="shared" si="2"/>
        <v>12</v>
      </c>
      <c r="D17">
        <v>2073</v>
      </c>
      <c r="E17">
        <f t="shared" si="0"/>
        <v>2068</v>
      </c>
      <c r="F17">
        <f t="shared" si="1"/>
        <v>2624</v>
      </c>
    </row>
    <row r="18" spans="3:6" x14ac:dyDescent="0.25">
      <c r="C18">
        <f t="shared" si="2"/>
        <v>13</v>
      </c>
      <c r="D18">
        <v>2626</v>
      </c>
      <c r="E18">
        <f t="shared" si="0"/>
        <v>2621</v>
      </c>
      <c r="F18">
        <f t="shared" si="1"/>
        <v>2071</v>
      </c>
    </row>
    <row r="19" spans="3:6" x14ac:dyDescent="0.25">
      <c r="C19">
        <f t="shared" si="2"/>
        <v>14</v>
      </c>
      <c r="D19">
        <v>2632</v>
      </c>
      <c r="E19">
        <f t="shared" si="0"/>
        <v>2627</v>
      </c>
      <c r="F19">
        <f t="shared" si="1"/>
        <v>2065</v>
      </c>
    </row>
    <row r="20" spans="3:6" x14ac:dyDescent="0.25">
      <c r="C20">
        <f t="shared" si="2"/>
        <v>15</v>
      </c>
      <c r="D20">
        <v>2550</v>
      </c>
      <c r="E20">
        <f t="shared" si="0"/>
        <v>2545</v>
      </c>
      <c r="F20">
        <f t="shared" si="1"/>
        <v>2147</v>
      </c>
    </row>
    <row r="21" spans="3:6" x14ac:dyDescent="0.25">
      <c r="C21">
        <f t="shared" si="2"/>
        <v>16</v>
      </c>
      <c r="D21">
        <v>2493</v>
      </c>
      <c r="E21">
        <f t="shared" si="0"/>
        <v>2488</v>
      </c>
      <c r="F21">
        <f t="shared" si="1"/>
        <v>2204</v>
      </c>
    </row>
    <row r="22" spans="3:6" x14ac:dyDescent="0.25">
      <c r="C22">
        <f t="shared" si="2"/>
        <v>17</v>
      </c>
      <c r="D22">
        <v>2396</v>
      </c>
      <c r="E22">
        <f t="shared" si="0"/>
        <v>2391</v>
      </c>
      <c r="F22">
        <f t="shared" si="1"/>
        <v>2301</v>
      </c>
    </row>
    <row r="23" spans="3:6" x14ac:dyDescent="0.25">
      <c r="C23">
        <f t="shared" si="2"/>
        <v>18</v>
      </c>
      <c r="D23">
        <v>2405</v>
      </c>
      <c r="E23">
        <f t="shared" si="0"/>
        <v>2400</v>
      </c>
      <c r="F23">
        <f t="shared" si="1"/>
        <v>2292</v>
      </c>
    </row>
    <row r="24" spans="3:6" x14ac:dyDescent="0.25">
      <c r="C24">
        <f t="shared" si="2"/>
        <v>19</v>
      </c>
      <c r="D24">
        <v>2312</v>
      </c>
      <c r="E24">
        <f t="shared" si="0"/>
        <v>2307</v>
      </c>
      <c r="F24">
        <f t="shared" si="1"/>
        <v>2385</v>
      </c>
    </row>
    <row r="25" spans="3:6" x14ac:dyDescent="0.25">
      <c r="C25">
        <f t="shared" si="2"/>
        <v>20</v>
      </c>
      <c r="D25">
        <v>2340</v>
      </c>
      <c r="E25">
        <f t="shared" si="0"/>
        <v>2335</v>
      </c>
      <c r="F25">
        <f t="shared" si="1"/>
        <v>2357</v>
      </c>
    </row>
    <row r="26" spans="3:6" x14ac:dyDescent="0.25">
      <c r="C26">
        <f t="shared" si="2"/>
        <v>21</v>
      </c>
      <c r="D26">
        <v>1345</v>
      </c>
      <c r="E26">
        <f t="shared" si="0"/>
        <v>1340</v>
      </c>
      <c r="F26">
        <f t="shared" si="1"/>
        <v>3352</v>
      </c>
    </row>
    <row r="27" spans="3:6" x14ac:dyDescent="0.25">
      <c r="C27">
        <f t="shared" si="2"/>
        <v>22</v>
      </c>
      <c r="D27">
        <v>1340</v>
      </c>
      <c r="E27">
        <f t="shared" si="0"/>
        <v>1335</v>
      </c>
      <c r="F27">
        <f t="shared" si="1"/>
        <v>3357</v>
      </c>
    </row>
    <row r="28" spans="3:6" x14ac:dyDescent="0.25">
      <c r="C28">
        <f t="shared" si="2"/>
        <v>23</v>
      </c>
      <c r="D28">
        <v>2195</v>
      </c>
      <c r="E28">
        <f t="shared" si="0"/>
        <v>2190</v>
      </c>
      <c r="F28">
        <f t="shared" si="1"/>
        <v>2502</v>
      </c>
    </row>
    <row r="29" spans="3:6" x14ac:dyDescent="0.25">
      <c r="C29">
        <f t="shared" si="2"/>
        <v>24</v>
      </c>
      <c r="D29">
        <v>2207</v>
      </c>
      <c r="E29">
        <f t="shared" si="0"/>
        <v>2202</v>
      </c>
      <c r="F29">
        <f t="shared" si="1"/>
        <v>2490</v>
      </c>
    </row>
    <row r="30" spans="3:6" x14ac:dyDescent="0.25">
      <c r="C30">
        <f t="shared" si="2"/>
        <v>25</v>
      </c>
      <c r="D30">
        <v>2923</v>
      </c>
      <c r="E30">
        <f t="shared" si="0"/>
        <v>2918</v>
      </c>
      <c r="F30">
        <f t="shared" si="1"/>
        <v>1774</v>
      </c>
    </row>
    <row r="31" spans="3:6" x14ac:dyDescent="0.25">
      <c r="C31">
        <f t="shared" si="2"/>
        <v>26</v>
      </c>
      <c r="D31">
        <v>2932</v>
      </c>
      <c r="E31">
        <f t="shared" si="0"/>
        <v>2927</v>
      </c>
      <c r="F31">
        <f t="shared" si="1"/>
        <v>1765</v>
      </c>
    </row>
    <row r="32" spans="3:6" x14ac:dyDescent="0.25">
      <c r="C32">
        <f t="shared" si="2"/>
        <v>27</v>
      </c>
      <c r="D32">
        <v>3075</v>
      </c>
      <c r="E32">
        <f t="shared" si="0"/>
        <v>3070</v>
      </c>
      <c r="F32">
        <f t="shared" si="1"/>
        <v>1622</v>
      </c>
    </row>
    <row r="33" spans="3:6" x14ac:dyDescent="0.25">
      <c r="C33">
        <f t="shared" si="2"/>
        <v>28</v>
      </c>
      <c r="D33">
        <v>3102</v>
      </c>
      <c r="E33">
        <f t="shared" si="0"/>
        <v>3097</v>
      </c>
      <c r="F33">
        <f t="shared" si="1"/>
        <v>1595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Murray</dc:creator>
  <cp:lastModifiedBy>Brett</cp:lastModifiedBy>
  <cp:lastPrinted>2015-09-04T14:38:25Z</cp:lastPrinted>
  <dcterms:created xsi:type="dcterms:W3CDTF">2015-09-04T13:22:34Z</dcterms:created>
  <dcterms:modified xsi:type="dcterms:W3CDTF">2015-11-11T00:19:30Z</dcterms:modified>
</cp:coreProperties>
</file>