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ProjectLibrary/900622.PelagicBenthic/PelagicBenthic.Drawings/Project.EE.Dwgs/Sediment Traps/Squirty/"/>
    </mc:Choice>
  </mc:AlternateContent>
  <xr:revisionPtr revIDLastSave="0" documentId="13_ncr:1_{0B08E001-197C-BF42-9D49-AB2E2D003098}" xr6:coauthVersionLast="47" xr6:coauthVersionMax="47" xr10:uidLastSave="{00000000-0000-0000-0000-000000000000}"/>
  <bookViews>
    <workbookView xWindow="0" yWindow="500" windowWidth="32540" windowHeight="15540" xr2:uid="{00000000-000D-0000-FFFF-FFFF00000000}"/>
  </bookViews>
  <sheets>
    <sheet name="System" sheetId="2" r:id="rId1"/>
    <sheet name="Wakey" sheetId="4" r:id="rId2"/>
  </sheets>
  <definedNames>
    <definedName name="BattEnergy">#REF!</definedName>
    <definedName name="BattVolts">#REF!</definedName>
    <definedName name="BECurrent">#REF!</definedName>
    <definedName name="BEPowerOn">#REF!</definedName>
    <definedName name="BETime">#REF!</definedName>
    <definedName name="BETimeOn">#REF!</definedName>
    <definedName name="DCDCurrent">#REF!</definedName>
    <definedName name="DCDPowerOn">#REF!</definedName>
    <definedName name="DCDTimeOn">#REF!</definedName>
    <definedName name="Depth">#REF!</definedName>
    <definedName name="DISTANCE">System!$B$6</definedName>
    <definedName name="DMCurrent">#REF!</definedName>
    <definedName name="ProfPerDay">#REF!</definedName>
    <definedName name="ShakeTime">System!$B$6</definedName>
    <definedName name="SleepTime">#REF!</definedName>
    <definedName name="SPEED">System!#REF!</definedName>
    <definedName name="TimePerMove">System!#REF!</definedName>
    <definedName name="TimePerProf">#REF!</definedName>
    <definedName name="TIMEWAITING">System!$B$7</definedName>
    <definedName name="TT8Current">#REF!</definedName>
    <definedName name="TT8PowerOn">#REF!</definedName>
    <definedName name="TT8Time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23" i="2" l="1"/>
  <c r="H15" i="2"/>
  <c r="G15" i="2"/>
  <c r="N26" i="2" s="1"/>
  <c r="G16" i="2"/>
  <c r="N27" i="2"/>
  <c r="I16" i="2"/>
  <c r="K16" i="2" s="1"/>
  <c r="H16" i="2"/>
  <c r="I15" i="2"/>
  <c r="K15" i="2" s="1"/>
  <c r="B8" i="4"/>
  <c r="M16" i="2" l="1"/>
  <c r="N16" i="2" s="1"/>
  <c r="M15" i="2"/>
  <c r="N15" i="2" s="1"/>
  <c r="N18" i="2" s="1"/>
  <c r="N20" i="2" s="1"/>
  <c r="N21" i="2" s="1"/>
  <c r="N22" i="2" s="1"/>
</calcChain>
</file>

<file path=xl/sharedStrings.xml><?xml version="1.0" encoding="utf-8"?>
<sst xmlns="http://schemas.openxmlformats.org/spreadsheetml/2006/main" count="53" uniqueCount="47">
  <si>
    <t>LM2936-5</t>
    <phoneticPr fontId="2" type="noConversion"/>
  </si>
  <si>
    <t>PIC16F88</t>
    <phoneticPr fontId="2" type="noConversion"/>
  </si>
  <si>
    <t>Notes</t>
    <phoneticPr fontId="2" type="noConversion"/>
  </si>
  <si>
    <t>typical</t>
    <phoneticPr fontId="2" type="noConversion"/>
  </si>
  <si>
    <t>32 kHz clk</t>
    <phoneticPr fontId="2" type="noConversion"/>
  </si>
  <si>
    <t>Notes</t>
  </si>
  <si>
    <r>
      <t xml:space="preserve">Enter values in </t>
    </r>
    <r>
      <rPr>
        <sz val="9"/>
        <color indexed="12"/>
        <rFont val="Geneva"/>
      </rPr>
      <t>blue,</t>
    </r>
    <r>
      <rPr>
        <sz val="9"/>
        <rFont val="Geneva"/>
      </rPr>
      <t xml:space="preserve"> other values are calculated</t>
    </r>
  </si>
  <si>
    <t>volts</t>
  </si>
  <si>
    <t>W-h</t>
  </si>
  <si>
    <t>Battery Voltage</t>
  </si>
  <si>
    <t>Battery Capacity</t>
  </si>
  <si>
    <t>minutes</t>
  </si>
  <si>
    <t>Load</t>
  </si>
  <si>
    <t>Voltage (V)</t>
  </si>
  <si>
    <t>Time On</t>
  </si>
  <si>
    <t>Units</t>
  </si>
  <si>
    <t>Time Off</t>
  </si>
  <si>
    <t>Duty Cycle</t>
  </si>
  <si>
    <t>Num of Units</t>
  </si>
  <si>
    <t>Cur On (mA)</t>
  </si>
  <si>
    <t>Cur Off (mA)</t>
  </si>
  <si>
    <t>Pwr On (W)</t>
  </si>
  <si>
    <t>Pwr Off (W)</t>
  </si>
  <si>
    <t>Avg Pwr (mW)</t>
  </si>
  <si>
    <t>Avg Pwr</t>
  </si>
  <si>
    <t>Run Time</t>
  </si>
  <si>
    <t>min</t>
    <phoneticPr fontId="2" type="noConversion"/>
  </si>
  <si>
    <t>min</t>
    <phoneticPr fontId="2" type="noConversion"/>
  </si>
  <si>
    <t>hours or</t>
    <phoneticPr fontId="2" type="noConversion"/>
  </si>
  <si>
    <t>days or</t>
    <phoneticPr fontId="2" type="noConversion"/>
  </si>
  <si>
    <t>LM2596-5</t>
    <phoneticPr fontId="2" type="noConversion"/>
  </si>
  <si>
    <t>Quies Curr (µA)</t>
    <phoneticPr fontId="2" type="noConversion"/>
  </si>
  <si>
    <t>LM2596-12</t>
    <phoneticPr fontId="2" type="noConversion"/>
  </si>
  <si>
    <t>minutes</t>
    <phoneticPr fontId="2" type="noConversion"/>
  </si>
  <si>
    <t>Controller Board</t>
  </si>
  <si>
    <t>mW average drawn from battery</t>
  </si>
  <si>
    <t>W peak supplied by battery</t>
  </si>
  <si>
    <t>A peak supplied by battery</t>
  </si>
  <si>
    <t>Squirty Power Budget</t>
  </si>
  <si>
    <t>Time running pump</t>
  </si>
  <si>
    <t>Time between squirts</t>
  </si>
  <si>
    <t>Pump Motor</t>
  </si>
  <si>
    <t>Conv Eff</t>
  </si>
  <si>
    <t>9 C cells</t>
  </si>
  <si>
    <t>P. McGill  8Jun22</t>
  </si>
  <si>
    <t>months or</t>
  </si>
  <si>
    <t>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</si>
</sst>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7" x14ac:knownFonts="1">
    <font>
      <sz val="9"/>
      <name val="Geneva"/>
    </font>
    <font>
      <sz val="9"/>
      <color indexed="12"/>
      <name val="Geneva"/>
    </font>
    <font>
      <sz val="8"/>
      <name val="Verdana"/>
      <family val="2"/>
    </font>
    <font>
      <sz val="9"/>
      <color indexed="10"/>
      <name val="Geneva"/>
    </font>
    <font>
      <sz val="9"/>
      <name val="Geneva"/>
    </font>
    <font>
      <u/>
      <sz val="9"/>
      <color theme="10"/>
      <name val="Geneva"/>
    </font>
    <font>
      <u/>
      <sz val="9"/>
      <color theme="11"/>
      <name val="Geneva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2" xfId="0" applyBorder="1"/>
    <xf numFmtId="1" fontId="0" fillId="0" borderId="0" xfId="0" applyNumberFormat="1"/>
    <xf numFmtId="0" fontId="0" fillId="0" borderId="0" xfId="0" applyBorder="1"/>
    <xf numFmtId="0" fontId="1" fillId="0" borderId="1" xfId="0" applyFont="1" applyBorder="1"/>
    <xf numFmtId="0" fontId="1" fillId="0" borderId="0" xfId="0" applyFont="1"/>
    <xf numFmtId="10" fontId="0" fillId="0" borderId="0" xfId="0" applyNumberFormat="1"/>
    <xf numFmtId="10" fontId="0" fillId="0" borderId="2" xfId="0" applyNumberFormat="1" applyBorder="1"/>
    <xf numFmtId="2" fontId="0" fillId="0" borderId="0" xfId="0" applyNumberFormat="1"/>
    <xf numFmtId="2" fontId="0" fillId="0" borderId="2" xfId="0" applyNumberFormat="1" applyBorder="1"/>
    <xf numFmtId="1" fontId="0" fillId="0" borderId="2" xfId="0" applyNumberFormat="1" applyBorder="1"/>
    <xf numFmtId="0" fontId="0" fillId="0" borderId="3" xfId="0" applyBorder="1"/>
    <xf numFmtId="2" fontId="0" fillId="0" borderId="3" xfId="0" applyNumberFormat="1" applyBorder="1"/>
    <xf numFmtId="10" fontId="0" fillId="0" borderId="3" xfId="0" applyNumberFormat="1" applyBorder="1"/>
    <xf numFmtId="1" fontId="0" fillId="0" borderId="3" xfId="0" applyNumberFormat="1" applyBorder="1"/>
    <xf numFmtId="164" fontId="0" fillId="0" borderId="0" xfId="0" applyNumberFormat="1"/>
    <xf numFmtId="0" fontId="3" fillId="0" borderId="0" xfId="0" applyFont="1" applyFill="1" applyBorder="1"/>
    <xf numFmtId="1" fontId="0" fillId="0" borderId="0" xfId="0" applyNumberFormat="1"/>
    <xf numFmtId="164" fontId="0" fillId="0" borderId="0" xfId="0" applyNumberFormat="1"/>
    <xf numFmtId="0" fontId="1" fillId="0" borderId="0" xfId="0" applyFont="1" applyBorder="1"/>
    <xf numFmtId="0" fontId="1" fillId="0" borderId="0" xfId="0" applyFont="1" applyFill="1" applyBorder="1"/>
    <xf numFmtId="0" fontId="4" fillId="0" borderId="0" xfId="0" applyFont="1"/>
    <xf numFmtId="2" fontId="0" fillId="0" borderId="0" xfId="0" applyNumberFormat="1"/>
    <xf numFmtId="9" fontId="1" fillId="0" borderId="0" xfId="0" applyNumberFormat="1" applyFont="1" applyFill="1" applyBorder="1"/>
    <xf numFmtId="9" fontId="1" fillId="0" borderId="0" xfId="0" applyNumberFormat="1" applyFont="1"/>
    <xf numFmtId="165" fontId="0" fillId="0" borderId="0" xfId="0" applyNumberForma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0"/>
  <sheetViews>
    <sheetView tabSelected="1" zoomScale="150" zoomScaleNormal="150" workbookViewId="0">
      <selection activeCell="A21" sqref="A21"/>
    </sheetView>
  </sheetViews>
  <sheetFormatPr baseColWidth="10" defaultRowHeight="13" x14ac:dyDescent="0.2"/>
  <cols>
    <col min="1" max="1" width="21.5" customWidth="1"/>
    <col min="4" max="4" width="10.33203125" bestFit="1" customWidth="1"/>
    <col min="7" max="7" width="9.6640625" style="8" bestFit="1" customWidth="1"/>
    <col min="8" max="8" width="10.1640625" bestFit="1" customWidth="1"/>
    <col min="9" max="9" width="7.1640625" bestFit="1" customWidth="1"/>
    <col min="10" max="10" width="5" bestFit="1" customWidth="1"/>
    <col min="11" max="11" width="7.6640625" bestFit="1" customWidth="1"/>
    <col min="12" max="12" width="5" bestFit="1" customWidth="1"/>
    <col min="13" max="13" width="9.33203125" style="6" bestFit="1" customWidth="1"/>
    <col min="14" max="14" width="12.33203125" style="2" bestFit="1" customWidth="1"/>
    <col min="15" max="15" width="32.5" customWidth="1"/>
  </cols>
  <sheetData>
    <row r="1" spans="1:15" x14ac:dyDescent="0.2">
      <c r="A1" t="s">
        <v>38</v>
      </c>
    </row>
    <row r="2" spans="1:15" x14ac:dyDescent="0.2">
      <c r="A2" t="s">
        <v>44</v>
      </c>
    </row>
    <row r="4" spans="1:15" x14ac:dyDescent="0.2">
      <c r="A4" t="s">
        <v>6</v>
      </c>
    </row>
    <row r="6" spans="1:15" x14ac:dyDescent="0.2">
      <c r="A6" s="4" t="s">
        <v>39</v>
      </c>
      <c r="B6" s="5">
        <v>0.17</v>
      </c>
      <c r="C6" t="s">
        <v>33</v>
      </c>
    </row>
    <row r="7" spans="1:15" x14ac:dyDescent="0.2">
      <c r="A7" s="4" t="s">
        <v>40</v>
      </c>
      <c r="B7" s="5">
        <v>720</v>
      </c>
      <c r="C7" t="s">
        <v>11</v>
      </c>
    </row>
    <row r="8" spans="1:15" x14ac:dyDescent="0.2">
      <c r="A8" s="4" t="s">
        <v>9</v>
      </c>
      <c r="B8" s="5">
        <v>12</v>
      </c>
      <c r="C8" t="s">
        <v>7</v>
      </c>
    </row>
    <row r="9" spans="1:15" x14ac:dyDescent="0.2">
      <c r="A9" s="4" t="s">
        <v>10</v>
      </c>
      <c r="B9" s="5">
        <v>63</v>
      </c>
      <c r="C9" t="s">
        <v>8</v>
      </c>
      <c r="D9" t="s">
        <v>43</v>
      </c>
    </row>
    <row r="11" spans="1:15" x14ac:dyDescent="0.2">
      <c r="A11" s="16"/>
    </row>
    <row r="14" spans="1:15" x14ac:dyDescent="0.2">
      <c r="A14" s="1" t="s">
        <v>12</v>
      </c>
      <c r="B14" s="1" t="s">
        <v>18</v>
      </c>
      <c r="C14" s="1" t="s">
        <v>13</v>
      </c>
      <c r="D14" s="1" t="s">
        <v>19</v>
      </c>
      <c r="E14" s="1" t="s">
        <v>20</v>
      </c>
      <c r="F14" s="1" t="s">
        <v>42</v>
      </c>
      <c r="G14" s="9" t="s">
        <v>21</v>
      </c>
      <c r="H14" s="1" t="s">
        <v>22</v>
      </c>
      <c r="I14" s="1" t="s">
        <v>14</v>
      </c>
      <c r="J14" s="1" t="s">
        <v>15</v>
      </c>
      <c r="K14" s="1" t="s">
        <v>16</v>
      </c>
      <c r="L14" s="1" t="s">
        <v>15</v>
      </c>
      <c r="M14" s="7" t="s">
        <v>17</v>
      </c>
      <c r="N14" s="10" t="s">
        <v>23</v>
      </c>
      <c r="O14" s="1" t="s">
        <v>5</v>
      </c>
    </row>
    <row r="15" spans="1:15" x14ac:dyDescent="0.2">
      <c r="A15" s="3" t="s">
        <v>34</v>
      </c>
      <c r="B15" s="19">
        <v>1</v>
      </c>
      <c r="C15" s="19">
        <v>12</v>
      </c>
      <c r="D15" s="19">
        <v>0.02</v>
      </c>
      <c r="E15" s="20">
        <v>0.02</v>
      </c>
      <c r="F15" s="23">
        <v>1</v>
      </c>
      <c r="G15" s="22">
        <f>C15*D15/(F15*1000)</f>
        <v>2.3999999999999998E-4</v>
      </c>
      <c r="H15" s="22">
        <f>E15*C15/1000</f>
        <v>2.3999999999999998E-4</v>
      </c>
      <c r="I15" s="5">
        <f>DISTANCE</f>
        <v>0.17</v>
      </c>
      <c r="J15" s="5" t="s">
        <v>26</v>
      </c>
      <c r="K15" s="21">
        <f>TIMEWAITING-I15</f>
        <v>719.83</v>
      </c>
      <c r="L15" s="5" t="s">
        <v>26</v>
      </c>
      <c r="M15" s="6">
        <f t="shared" ref="M15:M16" si="0">I15/(I15+K15)</f>
        <v>2.3611111111111112E-4</v>
      </c>
      <c r="N15" s="17">
        <f>(M15*G15+(1-M15)*H15)*1000</f>
        <v>0.24</v>
      </c>
      <c r="O15" s="3"/>
    </row>
    <row r="16" spans="1:15" x14ac:dyDescent="0.2">
      <c r="A16" t="s">
        <v>41</v>
      </c>
      <c r="B16" s="5">
        <v>1</v>
      </c>
      <c r="C16" s="5">
        <v>12</v>
      </c>
      <c r="D16" s="5">
        <v>640</v>
      </c>
      <c r="E16" s="5">
        <v>4.0000000000000001E-3</v>
      </c>
      <c r="F16" s="24">
        <v>1</v>
      </c>
      <c r="G16" s="8">
        <f>C16*D16/(F16*1000)</f>
        <v>7.68</v>
      </c>
      <c r="H16" s="22">
        <f>E16*C16/1000</f>
        <v>4.8000000000000001E-5</v>
      </c>
      <c r="I16" s="5">
        <f>DISTANCE</f>
        <v>0.17</v>
      </c>
      <c r="J16" s="5" t="s">
        <v>27</v>
      </c>
      <c r="K16" s="21">
        <f t="shared" ref="K16" si="1">TIMEWAITING-I16</f>
        <v>719.83</v>
      </c>
      <c r="L16" s="5" t="s">
        <v>27</v>
      </c>
      <c r="M16" s="6">
        <f t="shared" si="0"/>
        <v>2.3611111111111112E-4</v>
      </c>
      <c r="N16" s="17">
        <f>(M16*G16+(1-M16)*H16)*1000</f>
        <v>1.8613219999999999</v>
      </c>
    </row>
    <row r="17" spans="1:15" x14ac:dyDescent="0.2">
      <c r="A17" s="11"/>
      <c r="B17" s="11"/>
      <c r="C17" s="11"/>
      <c r="D17" s="11"/>
      <c r="E17" s="11"/>
      <c r="F17" s="11"/>
      <c r="G17" s="12"/>
      <c r="H17" s="11"/>
      <c r="I17" s="11"/>
      <c r="J17" s="11"/>
      <c r="K17" s="11"/>
      <c r="L17" s="11"/>
      <c r="M17" s="13"/>
      <c r="N17" s="14"/>
      <c r="O17" s="11"/>
    </row>
    <row r="18" spans="1:15" x14ac:dyDescent="0.2">
      <c r="M18" s="6" t="s">
        <v>24</v>
      </c>
      <c r="N18" s="2">
        <f>SUM(N15:N16)</f>
        <v>2.1013219999999997</v>
      </c>
      <c r="O18" t="s">
        <v>35</v>
      </c>
    </row>
    <row r="20" spans="1:15" x14ac:dyDescent="0.2">
      <c r="M20" s="6" t="s">
        <v>25</v>
      </c>
      <c r="N20" s="2">
        <f>B9/(N18/1000)</f>
        <v>29981.126167241389</v>
      </c>
      <c r="O20" t="s">
        <v>28</v>
      </c>
    </row>
    <row r="21" spans="1:15" x14ac:dyDescent="0.2">
      <c r="N21" s="2">
        <f>N20/24</f>
        <v>1249.2135903017245</v>
      </c>
      <c r="O21" t="s">
        <v>29</v>
      </c>
    </row>
    <row r="22" spans="1:15" x14ac:dyDescent="0.2">
      <c r="N22" s="15">
        <f>N21/30.5</f>
        <v>40.957822632843424</v>
      </c>
      <c r="O22" t="s">
        <v>45</v>
      </c>
    </row>
    <row r="23" spans="1:15" x14ac:dyDescent="0.2">
      <c r="N23" s="18">
        <f>N22/12</f>
        <v>3.4131518860702852</v>
      </c>
      <c r="O23" t="s">
        <v>46</v>
      </c>
    </row>
    <row r="26" spans="1:15" x14ac:dyDescent="0.2">
      <c r="N26" s="18">
        <f>SUM(G15:G16)</f>
        <v>7.6802399999999995</v>
      </c>
      <c r="O26" t="s">
        <v>36</v>
      </c>
    </row>
    <row r="27" spans="1:15" x14ac:dyDescent="0.2">
      <c r="N27" s="25">
        <f>(D15/F15+D16/F16)/1000</f>
        <v>0.64002000000000003</v>
      </c>
      <c r="O27" t="s">
        <v>37</v>
      </c>
    </row>
    <row r="28" spans="1:15" x14ac:dyDescent="0.2">
      <c r="N28"/>
    </row>
    <row r="29" spans="1:15" x14ac:dyDescent="0.2">
      <c r="N29"/>
    </row>
    <row r="30" spans="1:15" x14ac:dyDescent="0.2">
      <c r="N30"/>
    </row>
  </sheetData>
  <phoneticPr fontId="2" type="noConversion"/>
  <pageMargins left="0.75" right="0.75" top="1" bottom="1" header="0.5" footer="0.5"/>
  <pageSetup scale="69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C8"/>
  <sheetViews>
    <sheetView view="pageLayout" zoomScale="150" zoomScalePageLayoutView="150" workbookViewId="0">
      <selection activeCell="B9" sqref="B9"/>
    </sheetView>
  </sheetViews>
  <sheetFormatPr baseColWidth="10" defaultRowHeight="13" x14ac:dyDescent="0.2"/>
  <cols>
    <col min="2" max="2" width="12" customWidth="1"/>
  </cols>
  <sheetData>
    <row r="3" spans="1:3" x14ac:dyDescent="0.2">
      <c r="A3" s="1" t="s">
        <v>12</v>
      </c>
      <c r="B3" s="1" t="s">
        <v>31</v>
      </c>
      <c r="C3" s="1" t="s">
        <v>2</v>
      </c>
    </row>
    <row r="4" spans="1:3" x14ac:dyDescent="0.2">
      <c r="A4" t="s">
        <v>30</v>
      </c>
      <c r="B4">
        <v>90</v>
      </c>
      <c r="C4" t="s">
        <v>3</v>
      </c>
    </row>
    <row r="5" spans="1:3" x14ac:dyDescent="0.2">
      <c r="A5" t="s">
        <v>32</v>
      </c>
      <c r="B5">
        <v>90</v>
      </c>
      <c r="C5" t="s">
        <v>3</v>
      </c>
    </row>
    <row r="6" spans="1:3" x14ac:dyDescent="0.2">
      <c r="A6" t="s">
        <v>0</v>
      </c>
      <c r="B6">
        <v>30</v>
      </c>
      <c r="C6" t="s">
        <v>3</v>
      </c>
    </row>
    <row r="7" spans="1:3" x14ac:dyDescent="0.2">
      <c r="A7" t="s">
        <v>1</v>
      </c>
      <c r="B7">
        <v>20</v>
      </c>
      <c r="C7" t="s">
        <v>4</v>
      </c>
    </row>
    <row r="8" spans="1:3" x14ac:dyDescent="0.2">
      <c r="B8" s="11">
        <f>SUM(B4:B7)</f>
        <v>230</v>
      </c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System</vt:lpstr>
      <vt:lpstr>Wakey</vt:lpstr>
      <vt:lpstr>DISTANCE</vt:lpstr>
      <vt:lpstr>ShakeTime</vt:lpstr>
      <vt:lpstr>TIMEWAITING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McGill</dc:creator>
  <cp:lastModifiedBy>Paul McGill</cp:lastModifiedBy>
  <cp:lastPrinted>2012-12-05T01:37:33Z</cp:lastPrinted>
  <dcterms:created xsi:type="dcterms:W3CDTF">1999-11-12T00:25:30Z</dcterms:created>
  <dcterms:modified xsi:type="dcterms:W3CDTF">2022-06-08T17:13:54Z</dcterms:modified>
</cp:coreProperties>
</file>