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980" windowHeight="8325"/>
  </bookViews>
  <sheets>
    <sheet name="Sheet4" sheetId="4" r:id="rId1"/>
    <sheet name="Sheet2" sheetId="5" r:id="rId2"/>
    <sheet name="Sheet1" sheetId="1" r:id="rId3"/>
  </sheets>
  <definedNames>
    <definedName name="_xlnm._FilterDatabase" localSheetId="2" hidden="1">Sheet1!$A$1:$A$654</definedName>
  </definedNames>
  <calcPr calcId="145621"/>
  <pivotCaches>
    <pivotCache cacheId="0" r:id="rId4"/>
    <pivotCache cacheId="1" r:id="rId5"/>
    <pivotCache cacheId="5" r:id="rId6"/>
  </pivotCaches>
</workbook>
</file>

<file path=xl/calcChain.xml><?xml version="1.0" encoding="utf-8"?>
<calcChain xmlns="http://schemas.openxmlformats.org/spreadsheetml/2006/main">
  <c r="P15" i="4" l="1"/>
  <c r="P7" i="4"/>
  <c r="H15" i="4"/>
  <c r="I15" i="4" s="1"/>
  <c r="L15" i="4" s="1"/>
  <c r="I8" i="4"/>
  <c r="L8" i="4" s="1"/>
  <c r="I14" i="4"/>
  <c r="L14" i="4" s="1"/>
  <c r="I16" i="4"/>
  <c r="L16" i="4" s="1"/>
  <c r="I23" i="4"/>
  <c r="I27" i="4"/>
  <c r="L27" i="4" s="1"/>
  <c r="I29" i="4"/>
  <c r="L29" i="4" s="1"/>
  <c r="I30" i="4"/>
  <c r="L30" i="4" s="1"/>
  <c r="I31" i="4"/>
  <c r="I32" i="4"/>
  <c r="L32" i="4" s="1"/>
  <c r="I33" i="4"/>
  <c r="L33" i="4" s="1"/>
  <c r="I34" i="4"/>
  <c r="L34" i="4" s="1"/>
  <c r="I35" i="4"/>
  <c r="L35" i="4" s="1"/>
  <c r="L21" i="4"/>
  <c r="L23" i="4"/>
  <c r="L31" i="4"/>
  <c r="H9" i="4"/>
  <c r="I9" i="4" s="1"/>
  <c r="L9" i="4" s="1"/>
  <c r="H26" i="4"/>
  <c r="I26" i="4" s="1"/>
  <c r="L26" i="4" s="1"/>
  <c r="C13" i="4" l="1"/>
  <c r="H5" i="4"/>
  <c r="H28" i="4" l="1"/>
  <c r="I28" i="4" s="1"/>
  <c r="L28" i="4" s="1"/>
  <c r="H25" i="4"/>
  <c r="I25" i="4" s="1"/>
  <c r="L25" i="4" s="1"/>
  <c r="H24" i="4"/>
  <c r="I24" i="4" s="1"/>
  <c r="L24" i="4" s="1"/>
  <c r="H22" i="4"/>
  <c r="I22" i="4" s="1"/>
  <c r="L22" i="4" s="1"/>
  <c r="H20" i="4"/>
  <c r="I20" i="4" s="1"/>
  <c r="L20" i="4" s="1"/>
  <c r="H19" i="4"/>
  <c r="I19" i="4" s="1"/>
  <c r="L19" i="4" s="1"/>
  <c r="H18" i="4"/>
  <c r="I18" i="4" s="1"/>
  <c r="L18" i="4" s="1"/>
  <c r="H17" i="4"/>
  <c r="I17" i="4" s="1"/>
  <c r="L17" i="4" s="1"/>
  <c r="H13" i="4"/>
  <c r="I13" i="4" s="1"/>
  <c r="L13" i="4" s="1"/>
  <c r="H12" i="4"/>
  <c r="I12" i="4" s="1"/>
  <c r="L12" i="4" s="1"/>
  <c r="H11" i="4"/>
  <c r="I11" i="4" s="1"/>
  <c r="L11" i="4" s="1"/>
  <c r="H10" i="4"/>
  <c r="I10" i="4" s="1"/>
  <c r="L10" i="4" s="1"/>
  <c r="H7" i="4"/>
  <c r="I7" i="4" s="1"/>
  <c r="L7" i="4" s="1"/>
  <c r="H6" i="4"/>
  <c r="I6" i="4" s="1"/>
  <c r="L6" i="4" s="1"/>
  <c r="XFB270" i="1"/>
  <c r="H37" i="4" l="1"/>
  <c r="I5" i="4"/>
  <c r="L5" i="4" s="1"/>
</calcChain>
</file>

<file path=xl/sharedStrings.xml><?xml version="1.0" encoding="utf-8"?>
<sst xmlns="http://schemas.openxmlformats.org/spreadsheetml/2006/main" count="3001" uniqueCount="513">
  <si>
    <t>Budget designation</t>
  </si>
  <si>
    <t>vchr no.</t>
  </si>
  <si>
    <t>Account Name</t>
  </si>
  <si>
    <t>Purchase Order</t>
  </si>
  <si>
    <t>Vendor Name</t>
  </si>
  <si>
    <t>Year</t>
  </si>
  <si>
    <t>Month</t>
  </si>
  <si>
    <t>Transaction Description</t>
  </si>
  <si>
    <t>Invoice No.</t>
  </si>
  <si>
    <t>Amount</t>
  </si>
  <si>
    <t>Supplies - Fuel</t>
  </si>
  <si>
    <t>PO-1410133</t>
  </si>
  <si>
    <t>SonTek / YSI, Inc.</t>
  </si>
  <si>
    <t>2014</t>
  </si>
  <si>
    <t>Use Tax Accrual</t>
  </si>
  <si>
    <t>549924</t>
  </si>
  <si>
    <t>Supplies - Eng. Lab</t>
  </si>
  <si>
    <t>PO-1410200</t>
  </si>
  <si>
    <t>Brantner &amp; Assoc., Inc.</t>
  </si>
  <si>
    <t>Freight</t>
  </si>
  <si>
    <t>00135210</t>
  </si>
  <si>
    <t>Supplies - General</t>
  </si>
  <si>
    <t>PO-1410092</t>
  </si>
  <si>
    <t>00134976</t>
  </si>
  <si>
    <t>PO-1410164</t>
  </si>
  <si>
    <t>00135077</t>
  </si>
  <si>
    <t>Supplies - Science Lab</t>
  </si>
  <si>
    <t>PO-1410011</t>
  </si>
  <si>
    <t>Labconco Corporation</t>
  </si>
  <si>
    <t>hose clamps</t>
  </si>
  <si>
    <t>531715</t>
  </si>
  <si>
    <t>PO-1410199</t>
  </si>
  <si>
    <t>Ocean Innovations</t>
  </si>
  <si>
    <t>14-082</t>
  </si>
  <si>
    <t>PO-1410134</t>
  </si>
  <si>
    <t>Teledyne Benthos, Inc.</t>
  </si>
  <si>
    <t>218510</t>
  </si>
  <si>
    <t>Supplies - Cmptr/Hdwr</t>
  </si>
  <si>
    <t xml:space="preserve"> </t>
  </si>
  <si>
    <t>Wells Fargo Bank Visa</t>
  </si>
  <si>
    <t>CHUFFARD 01/14B</t>
  </si>
  <si>
    <t>THEHOMEDEPOT#6968 |</t>
  </si>
  <si>
    <t>MOUSERELECTRONICSDIS</t>
  </si>
  <si>
    <t>ALANA 01/14B</t>
  </si>
  <si>
    <t>Vacuum hose 3/4ID 1 OD</t>
  </si>
  <si>
    <t>MCDC4M, 4-pin male dummy plug</t>
  </si>
  <si>
    <t>MCIL2F, 2 pin inline female wh</t>
  </si>
  <si>
    <t>865-A - ACOUSTIC RELEASE SPARE</t>
  </si>
  <si>
    <t>Battery Pack, alkaline, 10.5V,</t>
  </si>
  <si>
    <t>B&amp;HPHOTO-VIDEO.COM |</t>
  </si>
  <si>
    <t>Postage/Shipping</t>
  </si>
  <si>
    <t>Con-way Freight, Inc.</t>
  </si>
  <si>
    <t>Ship TiSphere for testing</t>
  </si>
  <si>
    <t>513-971360</t>
  </si>
  <si>
    <t>Ship Ti Sphere to MBARI</t>
  </si>
  <si>
    <t>116-586573</t>
  </si>
  <si>
    <t>865-SB-13 - Acoustic Release S</t>
  </si>
  <si>
    <t>MINK8CCPL, MINCCPL,K,8,2#14,6#</t>
  </si>
  <si>
    <t>Conference Fees/Registrat</t>
  </si>
  <si>
    <t>Y-E Prepaid Travel  T13-0473</t>
  </si>
  <si>
    <t>Y-E Prepaid Travel  T13-0474</t>
  </si>
  <si>
    <t>Y-E Prepaid Travel  T13-0475</t>
  </si>
  <si>
    <t>80-2-445/E,INSERT,MINM,CIR,26,</t>
  </si>
  <si>
    <t>OS - General</t>
  </si>
  <si>
    <t>PO-1311876</t>
  </si>
  <si>
    <t>Mark Greise Engineering</t>
  </si>
  <si>
    <t>Engineering support to supervi</t>
  </si>
  <si>
    <t>MG01202014</t>
  </si>
  <si>
    <t>PO-1311875</t>
  </si>
  <si>
    <t>Deepsea Power &amp; Light,</t>
  </si>
  <si>
    <t xml:space="preserve">6 hours of pressure testing @ </t>
  </si>
  <si>
    <t>DI136578</t>
  </si>
  <si>
    <t>MINK10FCRL TI, 10 pin titanium</t>
  </si>
  <si>
    <t>CHUFFARD 02/14</t>
  </si>
  <si>
    <t xml:space="preserve">Praxair </t>
  </si>
  <si>
    <t>CYL MAINT &amp; INSP</t>
  </si>
  <si>
    <t>48570881</t>
  </si>
  <si>
    <t>PO-1410387</t>
  </si>
  <si>
    <t>14-166</t>
  </si>
  <si>
    <t>HAZ MAT CHARGE</t>
  </si>
  <si>
    <t>ORCHARDSUPPLY#060</t>
  </si>
  <si>
    <t>FEJO 02/14</t>
  </si>
  <si>
    <t>PROBUILDSOUTHWEST#40</t>
  </si>
  <si>
    <t>PO-1410195</t>
  </si>
  <si>
    <t>McLane Research Laborator</t>
  </si>
  <si>
    <t>13194</t>
  </si>
  <si>
    <t>IKEAHOMESHOPPING</t>
  </si>
  <si>
    <t>FUEL CHARGE</t>
  </si>
  <si>
    <t>NITROGEN 40</t>
  </si>
  <si>
    <t>PO-1410004</t>
  </si>
  <si>
    <t>Electrochem Industries</t>
  </si>
  <si>
    <t>60030453</t>
  </si>
  <si>
    <t>DELIVERY</t>
  </si>
  <si>
    <t>Sediment trap controller repla</t>
  </si>
  <si>
    <t>PO-1410008</t>
  </si>
  <si>
    <t>Joubeh Technologies</t>
  </si>
  <si>
    <t>Iridium satellite services mon</t>
  </si>
  <si>
    <t>48154</t>
  </si>
  <si>
    <t>MCDC8F, 8 pin female dummy</t>
  </si>
  <si>
    <t>NITROGEN UHP K</t>
  </si>
  <si>
    <t>BISONOFFICELLC</t>
  </si>
  <si>
    <t>VALLEYFABRICATIONINC</t>
  </si>
  <si>
    <t>MCMASTER-CARR | CABL</t>
  </si>
  <si>
    <t>Custom Pack ? 3 CSC D  (3S)</t>
  </si>
  <si>
    <t>Custom Pack ? 48 CSC DD (8S/6P</t>
  </si>
  <si>
    <t>T13-0473</t>
  </si>
  <si>
    <t>MCGILL 10/13 C1</t>
  </si>
  <si>
    <t>Travel - Domestic</t>
  </si>
  <si>
    <t>Henthorn, Rich</t>
  </si>
  <si>
    <t>T13-0474 reimbursement</t>
  </si>
  <si>
    <t>T13-0474 9633</t>
  </si>
  <si>
    <t>T13-0475</t>
  </si>
  <si>
    <t>CHUFFARD 03/14</t>
  </si>
  <si>
    <t>T14-0002</t>
  </si>
  <si>
    <t>MCGILL 03/14</t>
  </si>
  <si>
    <t>PO-1410288</t>
  </si>
  <si>
    <t>Teledyne Impulse</t>
  </si>
  <si>
    <t>021485</t>
  </si>
  <si>
    <t>HOMEDEPOT.COM | .COM</t>
  </si>
  <si>
    <t>ALANA 03/14</t>
  </si>
  <si>
    <t>T13-0474</t>
  </si>
  <si>
    <t>HENTHORN 03/14</t>
  </si>
  <si>
    <t>Huffard, Christine</t>
  </si>
  <si>
    <t>T13-0475 reimbursement</t>
  </si>
  <si>
    <t>T13-0475 9657</t>
  </si>
  <si>
    <t>MCMASTER-CARR | VITO</t>
  </si>
  <si>
    <t>PO-1410005</t>
  </si>
  <si>
    <t>CLS America, Inc.</t>
  </si>
  <si>
    <t>Argos monthly service data tra</t>
  </si>
  <si>
    <t>CIN1402USA00168</t>
  </si>
  <si>
    <t>Supplies - Tools</t>
  </si>
  <si>
    <t>ORCHARDSUPPLY#260</t>
  </si>
  <si>
    <t>MCMASTER-CARR | ELAS</t>
  </si>
  <si>
    <t>MCMASTER-CARR | MULT</t>
  </si>
  <si>
    <t>COMI 03/14</t>
  </si>
  <si>
    <t>49316</t>
  </si>
  <si>
    <t>PLI*BREEZESYS</t>
  </si>
  <si>
    <t>ULINE*SHIPSUPPLIES |</t>
  </si>
  <si>
    <t>dummy connector for bulkhead r</t>
  </si>
  <si>
    <t>dummy connector for cables</t>
  </si>
  <si>
    <t>PostDoc Allowance</t>
  </si>
  <si>
    <t>T13-0602</t>
  </si>
  <si>
    <t>MARIAH 04/14</t>
  </si>
  <si>
    <t>PO-1311838</t>
  </si>
  <si>
    <t>RBR, Ltd.</t>
  </si>
  <si>
    <t>14922</t>
  </si>
  <si>
    <t>CHUFFARD 04/14</t>
  </si>
  <si>
    <t>PO-1410666</t>
  </si>
  <si>
    <t>Allied Titanium, Inc.</t>
  </si>
  <si>
    <t>4059001</t>
  </si>
  <si>
    <t>CVSPHARMACY#9331</t>
  </si>
  <si>
    <t>1910-608 RS-232 Interface Cabl</t>
  </si>
  <si>
    <t>000051092</t>
  </si>
  <si>
    <t>FEJO 04/14</t>
  </si>
  <si>
    <t>O ring kit for GR data logger</t>
  </si>
  <si>
    <t>UNIVERSALMEDICAL</t>
  </si>
  <si>
    <t>McGill, Paul</t>
  </si>
  <si>
    <t>T14-0002 reimbursement</t>
  </si>
  <si>
    <t>T14-0002 9582</t>
  </si>
  <si>
    <t>1/4-28 X 1 UNF Socket Head  Gr</t>
  </si>
  <si>
    <t>Western Flyer Allocation</t>
  </si>
  <si>
    <t>April Ship Charges</t>
  </si>
  <si>
    <t>PO-1410807</t>
  </si>
  <si>
    <t>00137274</t>
  </si>
  <si>
    <t>PO-1410714</t>
  </si>
  <si>
    <t>00137056</t>
  </si>
  <si>
    <t>00137244</t>
  </si>
  <si>
    <t>PO-1410852</t>
  </si>
  <si>
    <t>00137479</t>
  </si>
  <si>
    <t>UPS Supply Chain Solution</t>
  </si>
  <si>
    <t>Custom/Duty Fees, Canada</t>
  </si>
  <si>
    <t>950569252</t>
  </si>
  <si>
    <t>PO-1410762</t>
  </si>
  <si>
    <t>024798</t>
  </si>
  <si>
    <t>PO-1410756</t>
  </si>
  <si>
    <t>13238</t>
  </si>
  <si>
    <t>CIN1404USA00553</t>
  </si>
  <si>
    <t>000052453</t>
  </si>
  <si>
    <t>MDC-9-MP, 9-pin male dummy plu</t>
  </si>
  <si>
    <t>TNRBATTERIES</t>
  </si>
  <si>
    <t>MCGILL 05/14</t>
  </si>
  <si>
    <t>STAPLES00103879</t>
  </si>
  <si>
    <t>HENTHORN 05/14</t>
  </si>
  <si>
    <t>Federal Express</t>
  </si>
  <si>
    <t>Shipping to Metocean Data Syst</t>
  </si>
  <si>
    <t>1-311-62886</t>
  </si>
  <si>
    <t>80-2-243/G,INSERT,MINK,CIRL,10</t>
  </si>
  <si>
    <t>80-3-223/H,ASSEMBLY,MINK,CCPL,</t>
  </si>
  <si>
    <t>80-4-446/N,INSERT,MINM,CIPL,12</t>
  </si>
  <si>
    <t>500 ML sediment trap bottles f</t>
  </si>
  <si>
    <t>AMAZON.COM | SanDisk</t>
  </si>
  <si>
    <t>80-3-434-135/D,SHELL,MINMCCPL,</t>
  </si>
  <si>
    <t>PO-1410946</t>
  </si>
  <si>
    <t>YSI, Inc.</t>
  </si>
  <si>
    <t>567628</t>
  </si>
  <si>
    <t>GOAN 06/14</t>
  </si>
  <si>
    <t>MCGILL 06/14</t>
  </si>
  <si>
    <t>CHUFFARD 06/14</t>
  </si>
  <si>
    <t>FEJO 06/14</t>
  </si>
  <si>
    <t>PO-1410997</t>
  </si>
  <si>
    <t>Fisher Scientific</t>
  </si>
  <si>
    <t>8274696</t>
  </si>
  <si>
    <t>PO-1410934</t>
  </si>
  <si>
    <t>14-600</t>
  </si>
  <si>
    <t>00137771</t>
  </si>
  <si>
    <t>PO-1410853</t>
  </si>
  <si>
    <t>00137569</t>
  </si>
  <si>
    <t>PO-1410949</t>
  </si>
  <si>
    <t>026415</t>
  </si>
  <si>
    <t>G-FLS-P, locking sleeve</t>
  </si>
  <si>
    <t>PO-1410882</t>
  </si>
  <si>
    <t>7862593</t>
  </si>
  <si>
    <t>CIN1405USA00762</t>
  </si>
  <si>
    <t>AMAZONMKTPLACEPMTS |</t>
  </si>
  <si>
    <t>Bob overalls chemtex SM</t>
  </si>
  <si>
    <t>7363584</t>
  </si>
  <si>
    <t>MCMASTER-CARR | DEVC</t>
  </si>
  <si>
    <t>SCJI 06/14</t>
  </si>
  <si>
    <t>WWW.BLUEWATERROPES.C</t>
  </si>
  <si>
    <t>PO-1410869</t>
  </si>
  <si>
    <t>14-573</t>
  </si>
  <si>
    <t>PO-1410671</t>
  </si>
  <si>
    <t>14-590</t>
  </si>
  <si>
    <t>Sodium Sulfite Anhydrous 500g</t>
  </si>
  <si>
    <t>Sodium chloride cert acs 1 kg</t>
  </si>
  <si>
    <t>0055363</t>
  </si>
  <si>
    <t>RANDOLPHAUSTINCOMPAN</t>
  </si>
  <si>
    <t>DSPL Multi LED light clamp</t>
  </si>
  <si>
    <t>RMG-2-FS on 2 ft of 18/2 SO ca</t>
  </si>
  <si>
    <t>AMAZON.COM | 3MForma</t>
  </si>
  <si>
    <t>UICINC</t>
  </si>
  <si>
    <t>EXAMGLV NITR 9.5 SZ S 100EA/PK</t>
  </si>
  <si>
    <t>80-3-242/E,INSERT,MINK,CIPL,10</t>
  </si>
  <si>
    <t>CENT TB RND 50ML PPCO 10/PK</t>
  </si>
  <si>
    <t>BRANTNERASSOCIATESIN</t>
  </si>
  <si>
    <t>JIMM 06/14</t>
  </si>
  <si>
    <t xml:space="preserve">80-2-426/C,E/NUT,MINM,CCPL,TI </t>
  </si>
  <si>
    <t>Falmat XtremeNet 4pr-23AWG Dat</t>
  </si>
  <si>
    <t>Repair optode 799</t>
  </si>
  <si>
    <t>Repair optode 801</t>
  </si>
  <si>
    <t xml:space="preserve">4ea TP-23awg + 18C-22awg, WB, </t>
  </si>
  <si>
    <t>ROV Ventana Allocation</t>
  </si>
  <si>
    <t>June Ship Charges</t>
  </si>
  <si>
    <t>Rachel Carson Allocation</t>
  </si>
  <si>
    <t>028271</t>
  </si>
  <si>
    <t>CIN1406USA00743</t>
  </si>
  <si>
    <t>CIN1406USA00445</t>
  </si>
  <si>
    <t>PO-1410669</t>
  </si>
  <si>
    <t>60031573</t>
  </si>
  <si>
    <t>Maintenance &amp; Repair</t>
  </si>
  <si>
    <t>PO-1410649</t>
  </si>
  <si>
    <t>Falmouth Scientific, Inc.</t>
  </si>
  <si>
    <t>008945</t>
  </si>
  <si>
    <t>Non-Capitalized Equipment</t>
  </si>
  <si>
    <t>PO-1410492</t>
  </si>
  <si>
    <t>14-579</t>
  </si>
  <si>
    <t>0056874</t>
  </si>
  <si>
    <t>MCGILL 07/14</t>
  </si>
  <si>
    <t>XSG-2-BCL HP SS</t>
  </si>
  <si>
    <t>PO-1410921</t>
  </si>
  <si>
    <t>Teledyne Benthos</t>
  </si>
  <si>
    <t>219856</t>
  </si>
  <si>
    <t>219855</t>
  </si>
  <si>
    <t>GARDNERDENVERTHOMAS</t>
  </si>
  <si>
    <t>CHUFFARD 07/14</t>
  </si>
  <si>
    <t>ATM-887 repair and refurbish p</t>
  </si>
  <si>
    <t>Ocean Deployed Equip Addt</t>
  </si>
  <si>
    <t>PO-1410491</t>
  </si>
  <si>
    <t>60031203</t>
  </si>
  <si>
    <t>Upgrade 2D-ACM s/n 1864 to ACM</t>
  </si>
  <si>
    <t>Novatech iBCN-3 Iridium Beacon</t>
  </si>
  <si>
    <t>July Ship Charges</t>
  </si>
  <si>
    <t>Li Battery Pack, 4S7P, CSC DD,</t>
  </si>
  <si>
    <t>General Equipment Addtns</t>
  </si>
  <si>
    <t>HENTHORN 08/14</t>
  </si>
  <si>
    <t>MCGILL 08/14</t>
  </si>
  <si>
    <t>CHUFFARD 08/14</t>
  </si>
  <si>
    <t>PO-1410948</t>
  </si>
  <si>
    <t>60032099</t>
  </si>
  <si>
    <t>MCMASTER-CARR | DISP</t>
  </si>
  <si>
    <t>FEJO 08/14</t>
  </si>
  <si>
    <t>TMART</t>
  </si>
  <si>
    <t>CIN1407USA00424</t>
  </si>
  <si>
    <t>Supplies - Cmptr/Sftwr</t>
  </si>
  <si>
    <t>PO-1411194</t>
  </si>
  <si>
    <t>QPS, Inc.</t>
  </si>
  <si>
    <t>14300246</t>
  </si>
  <si>
    <t>PO-1410909</t>
  </si>
  <si>
    <t>Add second port</t>
  </si>
  <si>
    <t>14-747</t>
  </si>
  <si>
    <t>Install connector</t>
  </si>
  <si>
    <t>PO-1411075</t>
  </si>
  <si>
    <t>220370</t>
  </si>
  <si>
    <t>MCMASTER-CARR | HIGH</t>
  </si>
  <si>
    <t>HOBSON 08/14</t>
  </si>
  <si>
    <t>58754</t>
  </si>
  <si>
    <t>O-RING REFRESHER KIT</t>
  </si>
  <si>
    <t>5018260</t>
  </si>
  <si>
    <t>WWWCOMETSUPPLYCOM</t>
  </si>
  <si>
    <t>PO-1411185</t>
  </si>
  <si>
    <t>Professional Plastic Corp</t>
  </si>
  <si>
    <t>2.0 Thick Natural ABS 3.50 X 6</t>
  </si>
  <si>
    <t>B50671</t>
  </si>
  <si>
    <t>PO-1411233</t>
  </si>
  <si>
    <t>Repair of Novatech Argos beaco</t>
  </si>
  <si>
    <t>14-833</t>
  </si>
  <si>
    <t>Academic FM Midwater modeule f</t>
  </si>
  <si>
    <t>MAGNUSMOBILITY | 237</t>
  </si>
  <si>
    <t>13 Glass sphere instrument hou</t>
  </si>
  <si>
    <t>ATM-900 Series Modem, LF Direc</t>
  </si>
  <si>
    <t>CHUFFARD 09/14</t>
  </si>
  <si>
    <t>PO-1411349</t>
  </si>
  <si>
    <t>7781390</t>
  </si>
  <si>
    <t>PO-1411238</t>
  </si>
  <si>
    <t>030406</t>
  </si>
  <si>
    <t>FULLSOURCELLC</t>
  </si>
  <si>
    <t>Locking Sleeve, Female</t>
  </si>
  <si>
    <t>PO-1411213</t>
  </si>
  <si>
    <t>Locking Sleeve, Male</t>
  </si>
  <si>
    <t>14-947</t>
  </si>
  <si>
    <t>PO-1411250</t>
  </si>
  <si>
    <t>14-976</t>
  </si>
  <si>
    <t>COMI 09/14</t>
  </si>
  <si>
    <t>Dummy Plug, 2-pin, Female</t>
  </si>
  <si>
    <t>MCMASTER-CARR | HEAV</t>
  </si>
  <si>
    <t>FEJO 09/14</t>
  </si>
  <si>
    <t>TAPE RED 19MMX55M 4/PK</t>
  </si>
  <si>
    <t>TAPE BLUE 19MMX55M 4/PK</t>
  </si>
  <si>
    <t>MCMASTER-CARR | CHEMICALRESISTANTPVCFLA</t>
  </si>
  <si>
    <t>Chemical Resistant PVC Flat Washer, 5/8" Screw Size, 1-1/2" OD, .11"-.14" Thick, Packs of 25</t>
  </si>
  <si>
    <t>Ferreira, John</t>
  </si>
  <si>
    <t>Dummy Plug, 2-pin, Male</t>
  </si>
  <si>
    <t>SODIUM SULFITE CERT ACS 500G</t>
  </si>
  <si>
    <t>SMPL VIAL SCRW CP 1/DR 144/PK</t>
  </si>
  <si>
    <t>SODIUM CHLORIDE CERT ACS 1KG</t>
  </si>
  <si>
    <t>ZOROTOOLSINC</t>
  </si>
  <si>
    <t>PO-1411293</t>
  </si>
  <si>
    <t>220534</t>
  </si>
  <si>
    <t>PO-1411353</t>
  </si>
  <si>
    <t>14-953</t>
  </si>
  <si>
    <t>FORMALDEHYDE 37% W W 4L</t>
  </si>
  <si>
    <t>8510826</t>
  </si>
  <si>
    <t>MCMASTER-CARR | AS35</t>
  </si>
  <si>
    <t>0060705</t>
  </si>
  <si>
    <t>MCMASTER-CARR | POLYURETHANEFOAMCLEANRO</t>
  </si>
  <si>
    <t>o ring groove cleaning swabs</t>
  </si>
  <si>
    <t>ELEMENT REPLC F 01-257-15 PVMP</t>
  </si>
  <si>
    <t>7901324</t>
  </si>
  <si>
    <t>PAYPAL*FRESHTEKBAR</t>
  </si>
  <si>
    <t>HENTHORN 09/14</t>
  </si>
  <si>
    <t>Connector, 5-pin, Female, Inli</t>
  </si>
  <si>
    <t>WWW.ATBATT.COM</t>
  </si>
  <si>
    <t>MCGILL 09/14</t>
  </si>
  <si>
    <t>MCMASTER-CARR | OIL-RESISTANTBUNA-NO-RIN</t>
  </si>
  <si>
    <t>o-rings</t>
  </si>
  <si>
    <t>batterys</t>
  </si>
  <si>
    <t>WABO replacement battery pack</t>
  </si>
  <si>
    <t>DKC*DIGIKEYCORP | 18</t>
  </si>
  <si>
    <t xml:space="preserve">Cable Assembly, MCIL2M molded </t>
  </si>
  <si>
    <t>Connector, 16-pin, Female, Inl</t>
  </si>
  <si>
    <t>Connector, 2-pin, Male, Bulkhe</t>
  </si>
  <si>
    <t>Connector, 2-pin, Female, Bulk</t>
  </si>
  <si>
    <t>ACIFICAINC</t>
  </si>
  <si>
    <t>Power supply for Rover testing.</t>
  </si>
  <si>
    <t>GREENRUBBERKENNEDYAG</t>
  </si>
  <si>
    <t>OBERTMARINESUPPLYINC</t>
  </si>
  <si>
    <t>Connector, 4-pin, Female, Bulk</t>
  </si>
  <si>
    <t>Connector, 10-pin, Female, Bul</t>
  </si>
  <si>
    <t>Connector, 3-pin, Female, Bulk</t>
  </si>
  <si>
    <t>Connector, 6-pin, Female, Bulk</t>
  </si>
  <si>
    <t>AMAZONMKTPLACEPMTS</t>
  </si>
  <si>
    <t>Refunded for batteries that arrived expired by two years</t>
  </si>
  <si>
    <t>COC Cylinder Ex Maint/Insp Fee</t>
  </si>
  <si>
    <t>50701910</t>
  </si>
  <si>
    <t>PO-1411511</t>
  </si>
  <si>
    <t>Sea-Bird Electronics Inc.</t>
  </si>
  <si>
    <t>81771P001</t>
  </si>
  <si>
    <t>PO-1411480</t>
  </si>
  <si>
    <t>14-1098</t>
  </si>
  <si>
    <t>AMAZONMKTPLACEPMTS | 10EnergizerE2EL123ASil</t>
  </si>
  <si>
    <t>batteries grab respirometers.</t>
  </si>
  <si>
    <t>HAMRADIOOUTLET</t>
  </si>
  <si>
    <t>Rechargeable battery for handheld Yaesu radio.</t>
  </si>
  <si>
    <t>Master lock model M176XDLH combo lock for locking tin shed</t>
  </si>
  <si>
    <t>Nitrogen 40</t>
  </si>
  <si>
    <t>BATTERIESPLUS#31</t>
  </si>
  <si>
    <t>Pulse 64 grab respirometer batteries</t>
  </si>
  <si>
    <t>Hazmat/Energy Fuel Charge</t>
  </si>
  <si>
    <t>AMAZON.COM | VestilBTL-BW-64Oversized</t>
  </si>
  <si>
    <t>nalgene bottles for pre-mixing formalin brine solution to take to sea</t>
  </si>
  <si>
    <t>NEODYMIUM MAGNET CUP ASSEMBLY</t>
  </si>
  <si>
    <t>Delivery Charge</t>
  </si>
  <si>
    <t>Connector, 4-pin, Female, Micr</t>
  </si>
  <si>
    <t>0062621</t>
  </si>
  <si>
    <t>MCMASTER-CARR | FIBERGLASSHEXNUT,1/4"-2</t>
  </si>
  <si>
    <t>SES Cone retention hardware</t>
  </si>
  <si>
    <t>Hobson, Brett</t>
  </si>
  <si>
    <t>Dues/Memberships/Licenses</t>
  </si>
  <si>
    <t>AMERSCTYLIMNLGYANDOC</t>
  </si>
  <si>
    <t>Association for the Sciences of Limnology and Oceanography</t>
  </si>
  <si>
    <t>Smith, Ken</t>
  </si>
  <si>
    <t>Connector, 4-pin, Male, Micro,</t>
  </si>
  <si>
    <t>CUMBERLANDVACUUMPRODUC</t>
  </si>
  <si>
    <t>vacuum pump exhaust filters</t>
  </si>
  <si>
    <t>Current meter (Camera Tripod) batteries for Station M</t>
  </si>
  <si>
    <t>Accound ID</t>
  </si>
  <si>
    <t>Rover upgrade budget</t>
  </si>
  <si>
    <t>Resources to handle maintenance and calibration for lab equipment not covered by divisional funds.</t>
  </si>
  <si>
    <t>Parts and services needed to maintain and repair the SES and Camera Tripod</t>
  </si>
  <si>
    <t>Cruise supplies for two trips to Station M</t>
  </si>
  <si>
    <t>Digital storage</t>
  </si>
  <si>
    <t>Postage/shipping</t>
  </si>
  <si>
    <t>Ten battery Packs for Benthos Releases @ $300 each</t>
  </si>
  <si>
    <t>last year PO should have carried over</t>
  </si>
  <si>
    <t>Pressure testing of 2 strobes</t>
  </si>
  <si>
    <t>Iridium beacon</t>
  </si>
  <si>
    <t>Conference</t>
  </si>
  <si>
    <t>Alkaline batteries for instrument deployments for sediment traps, beacons, strobes.</t>
  </si>
  <si>
    <t>Ship time</t>
  </si>
  <si>
    <t>General science lab supplies</t>
  </si>
  <si>
    <t>AADI Optode Calibrations and maintenance for optodes.</t>
  </si>
  <si>
    <t>Li Batts for Camera Tripod for 2 deployments</t>
  </si>
  <si>
    <t>Rover current meter calibration</t>
  </si>
  <si>
    <t>Rover batteries</t>
  </si>
  <si>
    <t>MF Modem for SES</t>
  </si>
  <si>
    <t>2 spare strobes for camera tripod ($2500)</t>
  </si>
  <si>
    <t>SES Batteries</t>
  </si>
  <si>
    <t>Modem connector for SES</t>
  </si>
  <si>
    <t>Preservatives for sample collection</t>
  </si>
  <si>
    <t>Grand Total</t>
  </si>
  <si>
    <t>Sum of Amount</t>
  </si>
  <si>
    <t>Total</t>
  </si>
  <si>
    <t>BUDGET</t>
  </si>
  <si>
    <t>Budgeted</t>
  </si>
  <si>
    <t>Spent</t>
  </si>
  <si>
    <t>Remaining</t>
  </si>
  <si>
    <t>Action</t>
  </si>
  <si>
    <t>SLUSH</t>
  </si>
  <si>
    <t>USE</t>
  </si>
  <si>
    <t>CHN Analysis of sediment trap collections for two seasonal cruises.</t>
  </si>
  <si>
    <t>HOLD</t>
  </si>
  <si>
    <t>AADI Optode Calibrations and maintenance for four optodes.</t>
  </si>
  <si>
    <t>Ballast material for moorings, Rover, and SES</t>
  </si>
  <si>
    <t>Digital Storage</t>
  </si>
  <si>
    <t>partial</t>
  </si>
  <si>
    <t>Digitizing of Film archives</t>
  </si>
  <si>
    <t>Housing for Rover MF Modem</t>
  </si>
  <si>
    <t>Rover Upgrade Budget</t>
  </si>
  <si>
    <t>SES alkaline battery packs for 2 deployments</t>
  </si>
  <si>
    <t>Software tools for stereo camera calibration- CARBON</t>
  </si>
  <si>
    <t>Stainless steel hardware for moorings</t>
  </si>
  <si>
    <t>Supplies to improve the lab's Open House display</t>
  </si>
  <si>
    <t>Time-lapse camera controller upgrade</t>
  </si>
  <si>
    <t>SES Modem overspend</t>
  </si>
  <si>
    <t>Scanner 10K PO</t>
  </si>
  <si>
    <t>Rover MF modem housing</t>
  </si>
  <si>
    <t>Earmarked</t>
  </si>
  <si>
    <t>Account should be</t>
  </si>
  <si>
    <t>5360</t>
  </si>
  <si>
    <t>5090</t>
  </si>
  <si>
    <t>5030</t>
  </si>
  <si>
    <t>5500</t>
  </si>
  <si>
    <t>5130</t>
  </si>
  <si>
    <t>5300</t>
  </si>
  <si>
    <t>5330</t>
  </si>
  <si>
    <t>5380</t>
  </si>
  <si>
    <t>Not in budget</t>
  </si>
  <si>
    <t>not in budget</t>
  </si>
  <si>
    <t>5310</t>
  </si>
  <si>
    <t>5130-000</t>
  </si>
  <si>
    <t>CIN1410USA00753</t>
  </si>
  <si>
    <t>CIN1410USA00565</t>
  </si>
  <si>
    <t>5320-000</t>
  </si>
  <si>
    <t>JIMM 10/14</t>
  </si>
  <si>
    <t>5350-000</t>
  </si>
  <si>
    <t>CHUFFARD 10/14</t>
  </si>
  <si>
    <t>5360-000</t>
  </si>
  <si>
    <t>5380-000</t>
  </si>
  <si>
    <t>PO-1411610</t>
  </si>
  <si>
    <t>Aanderaa  Instruments A/S</t>
  </si>
  <si>
    <t>Cable, Serial Communication an</t>
  </si>
  <si>
    <t>AAASSCIENCEMAGAZINE</t>
  </si>
  <si>
    <t>AMAZON.COM | Thomas509-GRDVirginPoly</t>
  </si>
  <si>
    <t>AMAZON.COM | Transcend2TBUSB3.0Ext</t>
  </si>
  <si>
    <t>AMAZONMKTPLACEPMTS | 3MMultiGas/VaporCartrid</t>
  </si>
  <si>
    <t>commitment</t>
  </si>
  <si>
    <t>5020-000</t>
  </si>
  <si>
    <t>Books / Subscriptions</t>
  </si>
  <si>
    <t>AAAS Science Magazine</t>
  </si>
  <si>
    <t>cryovials</t>
  </si>
  <si>
    <t>portable hard drive tripod images</t>
  </si>
  <si>
    <t>respirator cartridges- formalin</t>
  </si>
  <si>
    <t>cathode solution</t>
  </si>
  <si>
    <t>Sherman, Alana</t>
  </si>
  <si>
    <t>Row Labels</t>
  </si>
  <si>
    <t>(blank)</t>
  </si>
  <si>
    <t>UC Santa Barbara</t>
  </si>
  <si>
    <t>McLane Research Laboratories, Inc.</t>
  </si>
  <si>
    <t>Deepsea Power &amp; Light, Inc.</t>
  </si>
  <si>
    <t>PO-1411766</t>
  </si>
  <si>
    <t>DESCTR CBNT ACR 18X12X12</t>
  </si>
  <si>
    <t>carbon</t>
  </si>
  <si>
    <t>sed bottles</t>
  </si>
  <si>
    <t>strobe pressure test</t>
  </si>
  <si>
    <t>Pressure test strobes</t>
  </si>
  <si>
    <t>pressure test 2 strobes</t>
  </si>
  <si>
    <t>Remaining:</t>
  </si>
  <si>
    <t>UIC order</t>
  </si>
  <si>
    <t>Optode</t>
  </si>
  <si>
    <t>Scanning</t>
  </si>
  <si>
    <t>Dropbox</t>
  </si>
  <si>
    <t>light base</t>
  </si>
  <si>
    <t>ballast, stainless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</si>
</sst>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color rgb="FF000000"/>
      <name val="Tahoma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Tahoma"/>
      <family val="2"/>
    </font>
    <font>
      <i/>
      <sz val="11"/>
      <color theme="1"/>
      <name val="Calibri"/>
      <family val="2"/>
      <scheme val="minor"/>
    </font>
    <font>
      <b/>
      <i/>
      <sz val="10"/>
      <color rgb="FF0070C0"/>
      <name val="Tahoma"/>
      <family val="2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b/>
      <sz val="10"/>
      <color rgb="FF00B050"/>
      <name val="Tahoma"/>
      <family val="2"/>
    </font>
    <font>
      <b/>
      <sz val="10"/>
      <color rgb="FFFF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7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>
      <alignment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</cellStyleXfs>
  <cellXfs count="125">
    <xf numFmtId="0" fontId="0" fillId="0" borderId="0" xfId="0"/>
    <xf numFmtId="1" fontId="0" fillId="0" borderId="0" xfId="0" applyNumberFormat="1"/>
    <xf numFmtId="0" fontId="0" fillId="0" borderId="0" xfId="0" pivotButton="1"/>
    <xf numFmtId="0" fontId="0" fillId="0" borderId="0" xfId="0" applyNumberFormat="1"/>
    <xf numFmtId="0" fontId="19" fillId="0" borderId="0" xfId="0" applyFont="1" applyFill="1"/>
    <xf numFmtId="0" fontId="14" fillId="0" borderId="0" xfId="0" applyFont="1"/>
    <xf numFmtId="49" fontId="24" fillId="0" borderId="10" xfId="59" applyNumberFormat="1" applyFont="1" applyFill="1" applyBorder="1" applyAlignment="1">
      <alignment horizontal="left" vertical="top" wrapText="1"/>
    </xf>
    <xf numFmtId="49" fontId="25" fillId="0" borderId="10" xfId="59" applyNumberFormat="1" applyFont="1" applyFill="1" applyBorder="1" applyAlignment="1">
      <alignment horizontal="left" vertical="top" wrapText="1"/>
    </xf>
    <xf numFmtId="49" fontId="24" fillId="0" borderId="10" xfId="41" applyNumberFormat="1" applyFont="1" applyFill="1" applyBorder="1" applyAlignment="1">
      <alignment horizontal="left" vertical="top" wrapText="1"/>
    </xf>
    <xf numFmtId="49" fontId="24" fillId="0" borderId="0" xfId="59" applyNumberFormat="1" applyFont="1" applyFill="1" applyBorder="1" applyAlignment="1">
      <alignment horizontal="left" vertical="top" wrapText="1"/>
    </xf>
    <xf numFmtId="49" fontId="24" fillId="0" borderId="12" xfId="41" applyNumberFormat="1" applyFont="1" applyFill="1" applyBorder="1" applyAlignment="1">
      <alignment horizontal="left" vertical="top" wrapText="1"/>
    </xf>
    <xf numFmtId="1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164" fontId="24" fillId="0" borderId="10" xfId="59" applyNumberFormat="1" applyFont="1" applyFill="1" applyBorder="1" applyAlignment="1">
      <alignment horizontal="left" vertical="top" wrapText="1"/>
    </xf>
    <xf numFmtId="1" fontId="24" fillId="0" borderId="11" xfId="59" applyNumberFormat="1" applyFont="1" applyFill="1" applyBorder="1" applyAlignment="1">
      <alignment horizontal="left" vertical="top" wrapText="1"/>
    </xf>
    <xf numFmtId="164" fontId="25" fillId="0" borderId="10" xfId="59" applyNumberFormat="1" applyFont="1" applyFill="1" applyBorder="1" applyAlignment="1">
      <alignment horizontal="left" vertical="top" wrapText="1"/>
    </xf>
    <xf numFmtId="1" fontId="25" fillId="0" borderId="11" xfId="59" applyNumberFormat="1" applyFont="1" applyFill="1" applyBorder="1" applyAlignment="1">
      <alignment horizontal="left" vertical="top" wrapText="1"/>
    </xf>
    <xf numFmtId="0" fontId="23" fillId="0" borderId="10" xfId="41" applyFont="1" applyBorder="1" applyAlignment="1">
      <alignment horizontal="left"/>
    </xf>
    <xf numFmtId="0" fontId="25" fillId="0" borderId="0" xfId="41" applyFont="1" applyFill="1" applyAlignment="1">
      <alignment horizontal="left"/>
    </xf>
    <xf numFmtId="0" fontId="23" fillId="0" borderId="0" xfId="41" applyFont="1" applyFill="1" applyAlignment="1">
      <alignment horizontal="left"/>
    </xf>
    <xf numFmtId="49" fontId="24" fillId="0" borderId="12" xfId="59" applyNumberFormat="1" applyFont="1" applyFill="1" applyBorder="1" applyAlignment="1">
      <alignment horizontal="left" vertical="top" wrapText="1"/>
    </xf>
    <xf numFmtId="164" fontId="24" fillId="0" borderId="0" xfId="59" applyNumberFormat="1" applyFont="1" applyFill="1" applyBorder="1" applyAlignment="1">
      <alignment horizontal="left" vertical="top" wrapText="1"/>
    </xf>
    <xf numFmtId="0" fontId="23" fillId="0" borderId="0" xfId="41" applyFont="1" applyAlignment="1">
      <alignment horizontal="left"/>
    </xf>
    <xf numFmtId="49" fontId="24" fillId="0" borderId="0" xfId="41" applyNumberFormat="1" applyFont="1" applyFill="1" applyBorder="1" applyAlignment="1">
      <alignment horizontal="left" vertical="top" wrapText="1"/>
    </xf>
    <xf numFmtId="0" fontId="26" fillId="0" borderId="0" xfId="41" applyFont="1" applyFill="1" applyAlignment="1">
      <alignment horizontal="left"/>
    </xf>
    <xf numFmtId="0" fontId="27" fillId="0" borderId="0" xfId="41" applyFont="1" applyFill="1" applyAlignment="1">
      <alignment horizontal="left"/>
    </xf>
    <xf numFmtId="1" fontId="26" fillId="0" borderId="0" xfId="41" applyNumberFormat="1" applyFont="1" applyFill="1" applyAlignment="1">
      <alignment horizontal="left"/>
    </xf>
    <xf numFmtId="0" fontId="26" fillId="0" borderId="0" xfId="0" applyFont="1" applyAlignment="1">
      <alignment horizontal="left"/>
    </xf>
    <xf numFmtId="49" fontId="26" fillId="0" borderId="10" xfId="59" applyNumberFormat="1" applyFont="1" applyFill="1" applyBorder="1" applyAlignment="1">
      <alignment horizontal="left" vertical="top" wrapText="1"/>
    </xf>
    <xf numFmtId="164" fontId="26" fillId="0" borderId="10" xfId="59" applyNumberFormat="1" applyFont="1" applyFill="1" applyBorder="1" applyAlignment="1">
      <alignment horizontal="left" vertical="top" wrapText="1"/>
    </xf>
    <xf numFmtId="1" fontId="26" fillId="0" borderId="11" xfId="59" applyNumberFormat="1" applyFont="1" applyFill="1" applyBorder="1" applyAlignment="1">
      <alignment horizontal="left" vertical="top" wrapText="1"/>
    </xf>
    <xf numFmtId="49" fontId="26" fillId="0" borderId="13" xfId="59" applyNumberFormat="1" applyFont="1" applyFill="1" applyBorder="1" applyAlignment="1">
      <alignment horizontal="left" vertical="top" wrapText="1"/>
    </xf>
    <xf numFmtId="49" fontId="28" fillId="0" borderId="10" xfId="41" applyNumberFormat="1" applyFont="1" applyFill="1" applyBorder="1" applyAlignment="1">
      <alignment horizontal="left" vertical="top" wrapText="1"/>
    </xf>
    <xf numFmtId="49" fontId="28" fillId="0" borderId="10" xfId="59" applyNumberFormat="1" applyFont="1" applyFill="1" applyBorder="1" applyAlignment="1">
      <alignment horizontal="left" vertical="top" wrapText="1"/>
    </xf>
    <xf numFmtId="49" fontId="22" fillId="0" borderId="0" xfId="0" applyNumberFormat="1" applyFont="1" applyAlignment="1">
      <alignment horizontal="left"/>
    </xf>
    <xf numFmtId="0" fontId="22" fillId="0" borderId="10" xfId="41" applyFont="1" applyBorder="1" applyAlignment="1">
      <alignment horizontal="left"/>
    </xf>
    <xf numFmtId="0" fontId="22" fillId="0" borderId="0" xfId="0" applyFont="1" applyAlignment="1">
      <alignment horizontal="left"/>
    </xf>
    <xf numFmtId="49" fontId="22" fillId="0" borderId="10" xfId="41" applyNumberFormat="1" applyFont="1" applyFill="1" applyBorder="1" applyAlignment="1">
      <alignment horizontal="left" vertical="top" wrapText="1"/>
    </xf>
    <xf numFmtId="0" fontId="30" fillId="0" borderId="0" xfId="41" applyFont="1" applyFill="1" applyAlignment="1">
      <alignment horizontal="left"/>
    </xf>
    <xf numFmtId="0" fontId="30" fillId="0" borderId="0" xfId="0" applyFont="1" applyAlignment="1">
      <alignment horizontal="left"/>
    </xf>
    <xf numFmtId="1" fontId="28" fillId="0" borderId="11" xfId="41" applyNumberFormat="1" applyFont="1" applyFill="1" applyBorder="1" applyAlignment="1">
      <alignment horizontal="left" vertical="top" wrapText="1"/>
    </xf>
    <xf numFmtId="1" fontId="0" fillId="0" borderId="0" xfId="0" applyNumberFormat="1"/>
    <xf numFmtId="0" fontId="31" fillId="0" borderId="0" xfId="0" applyFont="1"/>
    <xf numFmtId="0" fontId="29" fillId="0" borderId="10" xfId="41" applyFont="1" applyBorder="1" applyAlignment="1">
      <alignment horizontal="left"/>
    </xf>
    <xf numFmtId="0" fontId="29" fillId="0" borderId="0" xfId="0" applyFont="1" applyAlignment="1">
      <alignment horizontal="left"/>
    </xf>
    <xf numFmtId="1" fontId="22" fillId="0" borderId="11" xfId="41" applyNumberFormat="1" applyFont="1" applyFill="1" applyBorder="1" applyAlignment="1">
      <alignment horizontal="left" vertical="top" wrapText="1"/>
    </xf>
    <xf numFmtId="49" fontId="22" fillId="0" borderId="10" xfId="59" applyNumberFormat="1" applyFont="1" applyFill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1" fillId="34" borderId="14" xfId="0" applyFont="1" applyFill="1" applyBorder="1" applyAlignment="1">
      <alignment horizontal="left" vertical="top" wrapText="1"/>
    </xf>
    <xf numFmtId="0" fontId="21" fillId="34" borderId="14" xfId="0" applyFont="1" applyFill="1" applyBorder="1" applyAlignment="1">
      <alignment horizontal="left" vertical="top" wrapText="1" indent="4"/>
    </xf>
    <xf numFmtId="0" fontId="21" fillId="34" borderId="14" xfId="0" applyFont="1" applyFill="1" applyBorder="1" applyAlignment="1">
      <alignment vertical="top" wrapText="1"/>
    </xf>
    <xf numFmtId="0" fontId="21" fillId="34" borderId="14" xfId="0" applyFont="1" applyFill="1" applyBorder="1" applyAlignment="1">
      <alignment horizontal="right" vertical="top" wrapText="1"/>
    </xf>
    <xf numFmtId="4" fontId="21" fillId="34" borderId="14" xfId="0" applyNumberFormat="1" applyFont="1" applyFill="1" applyBorder="1" applyAlignment="1">
      <alignment horizontal="right" vertical="top" wrapText="1"/>
    </xf>
    <xf numFmtId="0" fontId="21" fillId="34" borderId="14" xfId="0" applyFont="1" applyFill="1" applyBorder="1" applyAlignment="1">
      <alignment horizontal="center" vertical="top" wrapText="1"/>
    </xf>
    <xf numFmtId="0" fontId="21" fillId="34" borderId="14" xfId="0" applyFont="1" applyFill="1" applyBorder="1" applyAlignment="1">
      <alignment vertical="top" wrapText="1"/>
    </xf>
    <xf numFmtId="0" fontId="21" fillId="34" borderId="14" xfId="0" applyFont="1" applyFill="1" applyBorder="1" applyAlignment="1">
      <alignment vertical="top" wrapText="1"/>
    </xf>
    <xf numFmtId="0" fontId="21" fillId="34" borderId="14" xfId="0" applyFont="1" applyFill="1" applyBorder="1" applyAlignment="1">
      <alignment horizontal="center" vertical="top" wrapText="1"/>
    </xf>
    <xf numFmtId="0" fontId="21" fillId="34" borderId="14" xfId="0" applyFont="1" applyFill="1" applyBorder="1" applyAlignment="1">
      <alignment vertical="top" wrapText="1"/>
    </xf>
    <xf numFmtId="0" fontId="21" fillId="34" borderId="14" xfId="0" applyFont="1" applyFill="1" applyBorder="1" applyAlignment="1">
      <alignment vertical="top" wrapText="1"/>
    </xf>
    <xf numFmtId="0" fontId="21" fillId="34" borderId="14" xfId="0" applyFont="1" applyFill="1" applyBorder="1" applyAlignment="1">
      <alignment vertical="top" wrapText="1"/>
    </xf>
    <xf numFmtId="0" fontId="21" fillId="34" borderId="14" xfId="0" applyFont="1" applyFill="1" applyBorder="1" applyAlignment="1">
      <alignment horizontal="right" vertical="top" wrapText="1"/>
    </xf>
    <xf numFmtId="0" fontId="21" fillId="34" borderId="14" xfId="0" applyFont="1" applyFill="1" applyBorder="1" applyAlignment="1">
      <alignment horizontal="right" vertical="top" wrapText="1"/>
    </xf>
    <xf numFmtId="0" fontId="21" fillId="34" borderId="14" xfId="0" applyFont="1" applyFill="1" applyBorder="1" applyAlignment="1">
      <alignment horizontal="right" vertical="top" wrapText="1"/>
    </xf>
    <xf numFmtId="0" fontId="0" fillId="0" borderId="0" xfId="0"/>
    <xf numFmtId="0" fontId="0" fillId="0" borderId="0" xfId="0" pivotButton="1"/>
    <xf numFmtId="0" fontId="0" fillId="0" borderId="0" xfId="0" applyNumberFormat="1"/>
    <xf numFmtId="0" fontId="21" fillId="34" borderId="14" xfId="0" applyFont="1" applyFill="1" applyBorder="1" applyAlignment="1">
      <alignment horizontal="center" vertical="top" wrapText="1"/>
    </xf>
    <xf numFmtId="0" fontId="21" fillId="34" borderId="14" xfId="0" applyFont="1" applyFill="1" applyBorder="1" applyAlignment="1">
      <alignment vertical="top" wrapText="1"/>
    </xf>
    <xf numFmtId="0" fontId="0" fillId="0" borderId="0" xfId="0"/>
    <xf numFmtId="0" fontId="0" fillId="0" borderId="0" xfId="0" applyAlignment="1">
      <alignment horizontal="left"/>
    </xf>
    <xf numFmtId="22" fontId="0" fillId="0" borderId="0" xfId="0" applyNumberFormat="1"/>
    <xf numFmtId="0" fontId="21" fillId="34" borderId="0" xfId="0" applyFont="1" applyFill="1" applyBorder="1" applyAlignment="1">
      <alignment vertical="top" wrapText="1"/>
    </xf>
    <xf numFmtId="0" fontId="0" fillId="0" borderId="0" xfId="0" applyNumberFormat="1" applyFont="1"/>
    <xf numFmtId="0" fontId="33" fillId="0" borderId="0" xfId="0" applyFont="1"/>
    <xf numFmtId="1" fontId="38" fillId="0" borderId="0" xfId="0" applyNumberFormat="1" applyFont="1"/>
    <xf numFmtId="1" fontId="35" fillId="0" borderId="0" xfId="0" applyNumberFormat="1" applyFont="1"/>
    <xf numFmtId="1" fontId="33" fillId="0" borderId="0" xfId="0" applyNumberFormat="1" applyFont="1"/>
    <xf numFmtId="1" fontId="36" fillId="0" borderId="0" xfId="0" applyNumberFormat="1" applyFont="1"/>
    <xf numFmtId="0" fontId="16" fillId="0" borderId="0" xfId="0" applyNumberFormat="1" applyFont="1"/>
    <xf numFmtId="0" fontId="33" fillId="0" borderId="0" xfId="0" applyNumberFormat="1" applyFont="1"/>
    <xf numFmtId="1" fontId="34" fillId="0" borderId="0" xfId="0" applyNumberFormat="1" applyFont="1"/>
    <xf numFmtId="1" fontId="37" fillId="33" borderId="0" xfId="0" applyNumberFormat="1" applyFont="1" applyFill="1"/>
    <xf numFmtId="1" fontId="32" fillId="0" borderId="0" xfId="0" applyNumberFormat="1" applyFont="1" applyFill="1"/>
    <xf numFmtId="0" fontId="0" fillId="33" borderId="0" xfId="0" applyFill="1"/>
    <xf numFmtId="0" fontId="0" fillId="33" borderId="0" xfId="0" applyFill="1"/>
    <xf numFmtId="0" fontId="0" fillId="33" borderId="0" xfId="0" applyFill="1"/>
    <xf numFmtId="0" fontId="0" fillId="33" borderId="0" xfId="0" applyFill="1"/>
    <xf numFmtId="0" fontId="0" fillId="33" borderId="0" xfId="0" applyFill="1"/>
    <xf numFmtId="0" fontId="0" fillId="0" borderId="0" xfId="0"/>
    <xf numFmtId="0" fontId="0" fillId="0" borderId="0" xfId="0"/>
    <xf numFmtId="0" fontId="0" fillId="0" borderId="0" xfId="0"/>
    <xf numFmtId="1" fontId="37" fillId="0" borderId="0" xfId="0" applyNumberFormat="1" applyFont="1"/>
    <xf numFmtId="0" fontId="0" fillId="0" borderId="0" xfId="0" applyFont="1"/>
    <xf numFmtId="1" fontId="0" fillId="0" borderId="0" xfId="0" applyNumberFormat="1" applyFont="1"/>
    <xf numFmtId="1" fontId="39" fillId="0" borderId="0" xfId="0" applyNumberFormat="1" applyFont="1"/>
    <xf numFmtId="1" fontId="40" fillId="0" borderId="0" xfId="0" applyNumberFormat="1" applyFont="1"/>
    <xf numFmtId="1" fontId="39" fillId="33" borderId="0" xfId="0" applyNumberFormat="1" applyFont="1" applyFill="1"/>
  </cellXfs>
  <cellStyles count="74">
    <cellStyle name="20% - Accent1" xfId="18" builtinId="30" customBuiltin="1"/>
    <cellStyle name="20% - Accent1 2" xfId="47"/>
    <cellStyle name="20% - Accent1 3" xfId="61"/>
    <cellStyle name="20% - Accent2" xfId="22" builtinId="34" customBuiltin="1"/>
    <cellStyle name="20% - Accent2 2" xfId="49"/>
    <cellStyle name="20% - Accent2 3" xfId="63"/>
    <cellStyle name="20% - Accent3" xfId="26" builtinId="38" customBuiltin="1"/>
    <cellStyle name="20% - Accent3 2" xfId="51"/>
    <cellStyle name="20% - Accent3 3" xfId="65"/>
    <cellStyle name="20% - Accent4" xfId="30" builtinId="42" customBuiltin="1"/>
    <cellStyle name="20% - Accent4 2" xfId="53"/>
    <cellStyle name="20% - Accent4 3" xfId="67"/>
    <cellStyle name="20% - Accent5" xfId="34" builtinId="46" customBuiltin="1"/>
    <cellStyle name="20% - Accent5 2" xfId="55"/>
    <cellStyle name="20% - Accent5 3" xfId="69"/>
    <cellStyle name="20% - Accent6" xfId="38" builtinId="50" customBuiltin="1"/>
    <cellStyle name="20% - Accent6 2" xfId="57"/>
    <cellStyle name="20% - Accent6 3" xfId="71"/>
    <cellStyle name="40% - Accent1" xfId="19" builtinId="31" customBuiltin="1"/>
    <cellStyle name="40% - Accent1 2" xfId="48"/>
    <cellStyle name="40% - Accent1 3" xfId="62"/>
    <cellStyle name="40% - Accent2" xfId="23" builtinId="35" customBuiltin="1"/>
    <cellStyle name="40% - Accent2 2" xfId="50"/>
    <cellStyle name="40% - Accent2 3" xfId="64"/>
    <cellStyle name="40% - Accent3" xfId="27" builtinId="39" customBuiltin="1"/>
    <cellStyle name="40% - Accent3 2" xfId="52"/>
    <cellStyle name="40% - Accent3 3" xfId="66"/>
    <cellStyle name="40% - Accent4" xfId="31" builtinId="43" customBuiltin="1"/>
    <cellStyle name="40% - Accent4 2" xfId="54"/>
    <cellStyle name="40% - Accent4 3" xfId="68"/>
    <cellStyle name="40% - Accent5" xfId="35" builtinId="47" customBuiltin="1"/>
    <cellStyle name="40% - Accent5 2" xfId="56"/>
    <cellStyle name="40% - Accent5 3" xfId="70"/>
    <cellStyle name="40% - Accent6" xfId="39" builtinId="51" customBuiltin="1"/>
    <cellStyle name="40% - Accent6 2" xfId="58"/>
    <cellStyle name="40% - Accent6 3" xfId="72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5"/>
    <cellStyle name="Normal 5" xfId="59"/>
    <cellStyle name="Normal 6" xfId="41"/>
    <cellStyle name="Note" xfId="73" builtinId="10" customBuiltin="1"/>
    <cellStyle name="Note 2" xfId="44"/>
    <cellStyle name="Note 3" xfId="46"/>
    <cellStyle name="Note 4" xfId="60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3.xml"/><Relationship Id="rId5" Type="http://schemas.openxmlformats.org/officeDocument/2006/relationships/pivotCacheDefinition" Target="pivotCache/pivotCacheDefinition2.xml"/><Relationship Id="rId10" Type="http://schemas.openxmlformats.org/officeDocument/2006/relationships/calcChain" Target="calcChain.xml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1940.529572222222" createdVersion="4" refreshedVersion="4" minRefreshableVersion="3" recordCount="327">
  <cacheSource type="worksheet">
    <worksheetSource ref="A1:L328" sheet="Sheet1"/>
  </cacheSource>
  <cacheFields count="11">
    <cacheField name="Budget designation" numFmtId="49">
      <sharedItems count="30">
        <s v="Alkaline batteries for instrument deployments for sediment traps, beacons, strobes."/>
        <s v="Rover upgrade budget"/>
        <s v="Resources to handle maintenance and calibration for lab equipment not covered by divisional funds."/>
        <s v="Current meter (Camera Tripod) batteries for Station M"/>
        <s v="Parts and services needed to maintain and repair the SES and Camera Tripod"/>
        <s v="Cruise supplies for two trips to Station M"/>
        <s v="Digital storage"/>
        <s v="Postage/shipping"/>
        <s v="Ten battery Packs for Benthos Releases @ $300 each"/>
        <s v="Conference Fees/Registrat"/>
        <s v="last year PO should have carried over"/>
        <s v="Pressure testing of 2 strobes"/>
        <s v="Li Batts for Camera Tripod for 2 deployments"/>
        <s v="Iridium beacon"/>
        <s v="Ship time"/>
        <s v="General science lab supplies"/>
        <s v="AADI Optode Calibrations and maintenance for optodes."/>
        <s v="Rover current meter calibration"/>
        <s v="Rover batteries"/>
        <s v="Rover MF modem housing"/>
        <s v="SES modem"/>
        <s v="MF Modem for SES"/>
        <s v="2 spare strobes for camera tripod ($2500)"/>
        <s v="SES Batteries"/>
        <s v="Modem connector for SES"/>
        <s v="Preservatives for sample collection"/>
        <s v="Alkaline batteries for Station M" u="1"/>
        <s v="Conference" u="1"/>
        <s v="Li Batts fir Camera Tripod for 2 deployments" u="1"/>
        <s v="Release batteries" u="1"/>
      </sharedItems>
    </cacheField>
    <cacheField name="Accound ID" numFmtId="49">
      <sharedItems containsString="0" containsBlank="1" containsNumber="1" containsInteger="1" minValue="5360" maxValue="5360"/>
    </cacheField>
    <cacheField name="vchr no." numFmtId="49">
      <sharedItems containsBlank="1" containsMixedTypes="1" containsNumber="1" containsInteger="1" minValue="14000078" maxValue="14007059"/>
    </cacheField>
    <cacheField name="Account Name" numFmtId="49">
      <sharedItems/>
    </cacheField>
    <cacheField name="Purchase Order" numFmtId="0">
      <sharedItems containsBlank="1"/>
    </cacheField>
    <cacheField name="Vendor Name" numFmtId="49">
      <sharedItems/>
    </cacheField>
    <cacheField name="Year" numFmtId="0">
      <sharedItems containsBlank="1" containsMixedTypes="1" containsNumber="1" containsInteger="1" minValue="2014" maxValue="2014"/>
    </cacheField>
    <cacheField name="Month" numFmtId="0">
      <sharedItems containsString="0" containsBlank="1" containsNumber="1" containsInteger="1" minValue="1" maxValue="10" count="11">
        <n v="1"/>
        <n v="2"/>
        <n v="3"/>
        <n v="4"/>
        <n v="5"/>
        <n v="6"/>
        <n v="7"/>
        <n v="8"/>
        <n v="9"/>
        <n v="10"/>
        <m/>
      </sharedItems>
    </cacheField>
    <cacheField name="Transaction Description" numFmtId="0">
      <sharedItems containsBlank="1"/>
    </cacheField>
    <cacheField name="Invoice No." numFmtId="0">
      <sharedItems containsBlank="1"/>
    </cacheField>
    <cacheField name="Amount" numFmtId="1">
      <sharedItems containsSemiMixedTypes="0" containsString="0" containsNumber="1" minValue="-11079.14" maxValue="23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ristine Huffard" refreshedDate="41968.652128935188" createdVersion="4" refreshedVersion="4" minRefreshableVersion="3" recordCount="343">
  <cacheSource type="worksheet">
    <worksheetSource ref="A1:L344" sheet="Sheet1"/>
  </cacheSource>
  <cacheFields count="12">
    <cacheField name="Budget designation" numFmtId="49">
      <sharedItems containsBlank="1" count="31">
        <s v="Alkaline batteries for instrument deployments for sediment traps, beacons, strobes."/>
        <s v="Rover upgrade budget"/>
        <s v="Resources to handle maintenance and calibration for lab equipment not covered by divisional funds."/>
        <s v="Current meter (Camera Tripod) batteries for Station M"/>
        <s v="Parts and services needed to maintain and repair the SES and Camera Tripod"/>
        <s v="Cruise supplies for two trips to Station M"/>
        <s v="Digital storage"/>
        <s v="Postage/shipping"/>
        <s v="Ten battery Packs for Benthos Releases @ $300 each"/>
        <s v="Conference Fees/Registrat"/>
        <s v="last year PO should have carried over"/>
        <s v="Pressure testing of 2 strobes"/>
        <s v="Li Batts for Camera Tripod for 2 deployments"/>
        <s v="Iridium beacon"/>
        <s v="General science lab supplies"/>
        <s v="Ship time"/>
        <s v="AADI Optode Calibrations and maintenance for optodes."/>
        <s v="Rover current meter calibration"/>
        <s v="Rover batteries"/>
        <s v="Rover MF modem housing"/>
        <s v="MF Modem for SES"/>
        <s v="2 spare strobes for camera tripod ($2500)"/>
        <s v="SES Batteries"/>
        <s v="Modem connector for SES"/>
        <s v="Preservatives for sample collection"/>
        <m u="1"/>
        <s v="refund" u="1"/>
        <s v="refund tax" u="1"/>
        <s v="Science lab supplies" u="1"/>
        <s v="tax" u="1"/>
        <s v="Ken ALSO membership" u="1"/>
      </sharedItems>
    </cacheField>
    <cacheField name="Accound ID" numFmtId="0">
      <sharedItems containsBlank="1" containsMixedTypes="1" containsNumber="1" containsInteger="1" minValue="5360" maxValue="5500" count="15">
        <n v="5360"/>
        <s v="not in budget"/>
        <m/>
        <s v="5380"/>
        <s v="5330"/>
        <s v="5360"/>
        <n v="5500"/>
        <s v="5090"/>
        <s v="5310"/>
        <s v="5320-000"/>
        <s v="5350-000"/>
        <s v="5380-000"/>
        <s v="5130-000"/>
        <s v="5020-000"/>
        <s v="5360-000"/>
      </sharedItems>
    </cacheField>
    <cacheField name="Account should be" numFmtId="0">
      <sharedItems containsBlank="1" containsMixedTypes="1" containsNumber="1" containsInteger="1" minValue="5130" maxValue="5380"/>
    </cacheField>
    <cacheField name="vchr no." numFmtId="0">
      <sharedItems containsBlank="1" containsMixedTypes="1" containsNumber="1" containsInteger="1" minValue="14000078" maxValue="14007721"/>
    </cacheField>
    <cacheField name="Account Name" numFmtId="0">
      <sharedItems/>
    </cacheField>
    <cacheField name="Purchase Order" numFmtId="0">
      <sharedItems containsBlank="1" containsMixedTypes="1" containsNumber="1" containsInteger="1" minValue="1410005" maxValue="1411744"/>
    </cacheField>
    <cacheField name="Vendor Name" numFmtId="0">
      <sharedItems/>
    </cacheField>
    <cacheField name="Year" numFmtId="0">
      <sharedItems containsBlank="1" containsMixedTypes="1" containsNumber="1" containsInteger="1" minValue="2014" maxValue="2014"/>
    </cacheField>
    <cacheField name="Month" numFmtId="0">
      <sharedItems containsSemiMixedTypes="0" containsString="0" containsNumber="1" containsInteger="1" minValue="1" maxValue="11"/>
    </cacheField>
    <cacheField name="Transaction Description" numFmtId="0">
      <sharedItems/>
    </cacheField>
    <cacheField name="Invoice No." numFmtId="0">
      <sharedItems containsBlank="1" containsMixedTypes="1" containsNumber="1" containsInteger="1" minValue="64486" maxValue="583563"/>
    </cacheField>
    <cacheField name="Amount" numFmtId="0">
      <sharedItems containsString="0" containsBlank="1" containsNumber="1" minValue="-595" maxValue="158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Christine Huffard" refreshedDate="41988.354860995372" createdVersion="4" refreshedVersion="4" minRefreshableVersion="3" recordCount="347">
  <cacheSource type="worksheet">
    <worksheetSource ref="A1:L348" sheet="Sheet1"/>
  </cacheSource>
  <cacheFields count="12">
    <cacheField name="Budget designation" numFmtId="0">
      <sharedItems count="27">
        <s v="Alkaline batteries for instrument deployments for sediment traps, beacons, strobes."/>
        <s v="Rover upgrade budget"/>
        <s v="Resources to handle maintenance and calibration for lab equipment not covered by divisional funds."/>
        <s v="Current meter (Camera Tripod) batteries for Station M"/>
        <s v="Parts and services needed to maintain and repair the SES and Camera Tripod"/>
        <s v="Cruise supplies for two trips to Station M"/>
        <s v="Digital storage"/>
        <s v="Postage/shipping"/>
        <s v="Ten battery Packs for Benthos Releases @ $300 each"/>
        <s v="Conference Fees/Registrat"/>
        <s v="last year PO should have carried over"/>
        <s v="Pressure testing of 2 strobes"/>
        <s v="Li Batts for Camera Tripod for 2 deployments"/>
        <s v="Iridium beacon"/>
        <s v="General science lab supplies"/>
        <s v="Ship time"/>
        <s v="AADI Optode Calibrations and maintenance for optodes."/>
        <s v="Rover current meter calibration"/>
        <s v="Rover batteries"/>
        <s v="Rover MF modem housing"/>
        <s v="MF Modem for SES"/>
        <s v="2 spare strobes for camera tripod ($2500)"/>
        <s v="SES Batteries"/>
        <s v="Modem connector for SES"/>
        <s v="Preservatives for sample collection"/>
        <s v="CHN Analysis of sediment trap collections for two seasonal cruises."/>
        <s v="Pressure test strobes"/>
      </sharedItems>
    </cacheField>
    <cacheField name="Accound ID" numFmtId="0">
      <sharedItems containsBlank="1" containsMixedTypes="1" containsNumber="1" containsInteger="1" minValue="5360" maxValue="5500"/>
    </cacheField>
    <cacheField name="Account should be" numFmtId="0">
      <sharedItems containsBlank="1" containsMixedTypes="1" containsNumber="1" containsInteger="1" minValue="5130" maxValue="5380"/>
    </cacheField>
    <cacheField name="vchr no." numFmtId="0">
      <sharedItems containsBlank="1" containsMixedTypes="1" containsNumber="1" containsInteger="1" minValue="14000078" maxValue="14008105"/>
    </cacheField>
    <cacheField name="Account Name" numFmtId="0">
      <sharedItems containsDate="1" containsBlank="1" containsMixedTypes="1" minDate="2014-12-23T00:00:00" maxDate="2014-12-31T00:00:00"/>
    </cacheField>
    <cacheField name="Purchase Order" numFmtId="0">
      <sharedItems containsBlank="1" containsMixedTypes="1" containsNumber="1" containsInteger="1" minValue="1410005" maxValue="1411744"/>
    </cacheField>
    <cacheField name="Vendor Name" numFmtId="0">
      <sharedItems/>
    </cacheField>
    <cacheField name="Year" numFmtId="0">
      <sharedItems containsBlank="1" containsMixedTypes="1" containsNumber="1" containsInteger="1" minValue="2014" maxValue="3700"/>
    </cacheField>
    <cacheField name="Month" numFmtId="0">
      <sharedItems containsString="0" containsBlank="1" containsNumber="1" containsInteger="1" minValue="1" maxValue="12"/>
    </cacheField>
    <cacheField name="Transaction Description" numFmtId="0">
      <sharedItems/>
    </cacheField>
    <cacheField name="Invoice No." numFmtId="0">
      <sharedItems containsBlank="1" containsMixedTypes="1" containsNumber="1" containsInteger="1" minValue="64486" maxValue="1411892"/>
    </cacheField>
    <cacheField name="Amount" numFmtId="0">
      <sharedItems containsString="0" containsBlank="1" containsNumber="1" minValue="-595" maxValue="158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7">
  <r>
    <x v="0"/>
    <n v="5360"/>
    <n v="14000450"/>
    <s v="Supplies - Fuel"/>
    <s v="PO-1410133"/>
    <s v="SonTek / YSI, Inc."/>
    <s v="2014"/>
    <x v="0"/>
    <s v="Use Tax Accrual"/>
    <s v="549924"/>
    <n v="0.6"/>
  </r>
  <r>
    <x v="1"/>
    <n v="5360"/>
    <n v="14000883"/>
    <s v="Supplies - Eng. Lab"/>
    <s v="PO-1410200"/>
    <s v="Brantner &amp; Assoc., Inc."/>
    <s v="2014"/>
    <x v="0"/>
    <s v="Freight"/>
    <s v="00135210"/>
    <n v="7.35"/>
  </r>
  <r>
    <x v="1"/>
    <n v="5360"/>
    <n v="14000378"/>
    <s v="Supplies - General"/>
    <s v="PO-1410092"/>
    <s v="Brantner &amp; Assoc., Inc."/>
    <s v="2014"/>
    <x v="0"/>
    <s v="Freight"/>
    <s v="00134976"/>
    <n v="7.35"/>
  </r>
  <r>
    <x v="1"/>
    <n v="5360"/>
    <n v="14000416"/>
    <s v="Supplies - General"/>
    <s v="PO-1410164"/>
    <s v="Brantner &amp; Assoc., Inc."/>
    <s v="2014"/>
    <x v="0"/>
    <s v="Freight"/>
    <s v="00135077"/>
    <n v="7.35"/>
  </r>
  <r>
    <x v="2"/>
    <n v="5360"/>
    <n v="14000947"/>
    <s v="Supplies - Science Lab"/>
    <s v="PO-1410011"/>
    <s v="Labconco Corporation"/>
    <s v="2014"/>
    <x v="0"/>
    <s v="hose clamps"/>
    <s v="531715"/>
    <n v="7.53"/>
  </r>
  <r>
    <x v="3"/>
    <m/>
    <n v="14000450"/>
    <s v="Supplies - Fuel"/>
    <s v="PO-1410133"/>
    <s v="SonTek / YSI, Inc."/>
    <s v="2014"/>
    <x v="0"/>
    <s v="Freight"/>
    <s v="549924"/>
    <n v="8"/>
  </r>
  <r>
    <x v="4"/>
    <m/>
    <n v="14000916"/>
    <s v="Supplies - Eng. Lab"/>
    <s v="PO-1410199"/>
    <s v="Ocean Innovations"/>
    <s v="2014"/>
    <x v="0"/>
    <s v="Freight"/>
    <s v="14-082"/>
    <n v="9"/>
  </r>
  <r>
    <x v="2"/>
    <m/>
    <n v="14000947"/>
    <s v="Supplies - Science Lab"/>
    <s v="PO-1410011"/>
    <s v="Labconco Corporation"/>
    <s v="2014"/>
    <x v="0"/>
    <s v="Freight"/>
    <s v="531715"/>
    <n v="9.14"/>
  </r>
  <r>
    <x v="2"/>
    <m/>
    <n v="14000917"/>
    <s v="Supplies - Fuel"/>
    <s v="PO-1410134"/>
    <s v="Teledyne Benthos, Inc."/>
    <s v="2014"/>
    <x v="0"/>
    <s v="Freight"/>
    <s v="218510"/>
    <n v="12.92"/>
  </r>
  <r>
    <x v="5"/>
    <m/>
    <n v="14000782"/>
    <s v="Supplies - Cmptr/Hdwr"/>
    <s v=" "/>
    <s v="Wells Fargo Bank Visa"/>
    <s v="2014"/>
    <x v="0"/>
    <s v="Use Tax Accrual"/>
    <s v="CHUFFARD 01/14B"/>
    <n v="15.56"/>
  </r>
  <r>
    <x v="5"/>
    <m/>
    <n v="14000782"/>
    <s v="Supplies - Fuel"/>
    <s v=" "/>
    <s v="Wells Fargo Bank Visa"/>
    <s v="2014"/>
    <x v="0"/>
    <s v="THEHOMEDEPOT#6968 |"/>
    <s v="CHUFFARD 01/14B"/>
    <n v="25.92"/>
  </r>
  <r>
    <x v="1"/>
    <m/>
    <n v="14000744"/>
    <s v="Supplies - Eng. Lab"/>
    <s v=" "/>
    <s v="Wells Fargo Bank Visa"/>
    <s v="2014"/>
    <x v="0"/>
    <s v="MOUSERELECTRONICSDIS"/>
    <s v="ALANA 01/14B"/>
    <n v="30.94"/>
  </r>
  <r>
    <x v="2"/>
    <m/>
    <n v="14000947"/>
    <s v="Supplies - Science Lab"/>
    <s v="PO-1410011"/>
    <s v="Labconco Corporation"/>
    <s v="2014"/>
    <x v="0"/>
    <s v="Vacuum hose 3/4ID 1 OD"/>
    <s v="531715"/>
    <n v="34.130000000000003"/>
  </r>
  <r>
    <x v="4"/>
    <m/>
    <n v="14000916"/>
    <s v="Supplies - Eng. Lab"/>
    <s v="PO-1410199"/>
    <s v="Ocean Innovations"/>
    <s v="2014"/>
    <x v="0"/>
    <s v="MCDC4M, 4-pin male dummy plug"/>
    <s v="14-082"/>
    <n v="40.53"/>
  </r>
  <r>
    <x v="4"/>
    <m/>
    <n v="14000916"/>
    <s v="Supplies - Eng. Lab"/>
    <s v="PO-1410199"/>
    <s v="Ocean Innovations"/>
    <s v="2014"/>
    <x v="0"/>
    <s v="MCIL2F, 2 pin inline female wh"/>
    <s v="14-082"/>
    <n v="66.540000000000006"/>
  </r>
  <r>
    <x v="2"/>
    <m/>
    <n v="14000917"/>
    <s v="Supplies - Fuel"/>
    <s v="PO-1410134"/>
    <s v="Teledyne Benthos, Inc."/>
    <s v="2014"/>
    <x v="0"/>
    <s v="865-A - ACOUSTIC RELEASE SPARE"/>
    <s v="218510"/>
    <n v="129"/>
  </r>
  <r>
    <x v="3"/>
    <m/>
    <n v="14000450"/>
    <s v="Supplies - Fuel"/>
    <s v="PO-1410133"/>
    <s v="SonTek / YSI, Inc."/>
    <s v="2014"/>
    <x v="0"/>
    <s v="Battery Pack, alkaline, 10.5V,"/>
    <s v="549924"/>
    <n v="134.38"/>
  </r>
  <r>
    <x v="6"/>
    <m/>
    <n v="14000782"/>
    <s v="Supplies - Cmptr/Hdwr"/>
    <s v=" "/>
    <s v="Wells Fargo Bank Visa"/>
    <s v="2014"/>
    <x v="0"/>
    <s v="B&amp;HPHOTO-VIDEO.COM |"/>
    <s v="CHUFFARD 01/14B"/>
    <n v="207.5"/>
  </r>
  <r>
    <x v="7"/>
    <m/>
    <n v="14000078"/>
    <s v="Postage/Shipping"/>
    <s v=" "/>
    <s v="Con-way Freight, Inc."/>
    <s v="2014"/>
    <x v="0"/>
    <s v="Ship TiSphere for testing"/>
    <s v="513-971360"/>
    <n v="239.99"/>
  </r>
  <r>
    <x v="7"/>
    <m/>
    <n v="14000876"/>
    <s v="Postage/Shipping"/>
    <s v=" "/>
    <s v="Con-way Freight, Inc."/>
    <s v="2014"/>
    <x v="0"/>
    <s v="Ship Ti Sphere to MBARI"/>
    <s v="116-586573"/>
    <n v="240.15"/>
  </r>
  <r>
    <x v="8"/>
    <m/>
    <n v="14000917"/>
    <s v="Supplies - Fuel"/>
    <s v="PO-1410134"/>
    <s v="Teledyne Benthos, Inc."/>
    <s v="2014"/>
    <x v="0"/>
    <s v="865-SB-13 - Acoustic Release S"/>
    <s v="218510"/>
    <n v="430"/>
  </r>
  <r>
    <x v="1"/>
    <m/>
    <n v="14000416"/>
    <s v="Supplies - General"/>
    <s v="PO-1410164"/>
    <s v="Brantner &amp; Assoc., Inc."/>
    <s v="2014"/>
    <x v="0"/>
    <s v="MINK8CCPL, MINCCPL,K,8,2#14,6#"/>
    <s v="00135077"/>
    <n v="442.99"/>
  </r>
  <r>
    <x v="9"/>
    <m/>
    <m/>
    <s v="Conference Fees/Registrat"/>
    <m/>
    <s v=" "/>
    <s v="2014"/>
    <x v="0"/>
    <s v="Y-E Prepaid Travel  T13-0473"/>
    <m/>
    <n v="595"/>
  </r>
  <r>
    <x v="9"/>
    <m/>
    <m/>
    <s v="Conference Fees/Registrat"/>
    <m/>
    <s v=" "/>
    <s v="2014"/>
    <x v="0"/>
    <s v="Y-E Prepaid Travel  T13-0474"/>
    <m/>
    <n v="595"/>
  </r>
  <r>
    <x v="9"/>
    <m/>
    <m/>
    <s v="Conference Fees/Registrat"/>
    <m/>
    <s v=" "/>
    <s v="2014"/>
    <x v="0"/>
    <s v="Y-E Prepaid Travel  T13-0475"/>
    <m/>
    <n v="595"/>
  </r>
  <r>
    <x v="4"/>
    <m/>
    <n v="14000883"/>
    <s v="Supplies - Eng. Lab"/>
    <s v="PO-1410200"/>
    <s v="Brantner &amp; Assoc., Inc."/>
    <s v="2014"/>
    <x v="0"/>
    <s v="80-2-445/E,INSERT,MINM,CIR,26,"/>
    <s v="00135210"/>
    <n v="602"/>
  </r>
  <r>
    <x v="10"/>
    <m/>
    <n v="14000847"/>
    <s v="OS - General"/>
    <s v="PO-1311876"/>
    <s v="Mark Greise Engineering"/>
    <s v="2014"/>
    <x v="0"/>
    <s v="Engineering support to supervi"/>
    <s v="MG01202014"/>
    <n v="1200"/>
  </r>
  <r>
    <x v="11"/>
    <m/>
    <n v="14000474"/>
    <s v="OS - General"/>
    <s v="PO-1311875"/>
    <s v="Deepsea Power &amp; Light,"/>
    <s v="2014"/>
    <x v="0"/>
    <s v="6 hours of pressure testing @ "/>
    <s v="DI136578"/>
    <n v="1500"/>
  </r>
  <r>
    <x v="4"/>
    <m/>
    <n v="14000378"/>
    <s v="Supplies - General"/>
    <s v="PO-1410092"/>
    <s v="Brantner &amp; Assoc., Inc."/>
    <s v="2014"/>
    <x v="0"/>
    <s v="MINK10FCRL TI, 10 pin titanium"/>
    <s v="00134976"/>
    <n v="3365.8"/>
  </r>
  <r>
    <x v="5"/>
    <m/>
    <n v="14001489"/>
    <s v="Supplies - General"/>
    <s v=" "/>
    <s v="Wells Fargo Bank Visa"/>
    <s v="2014"/>
    <x v="1"/>
    <s v="Use Tax Accrual"/>
    <s v="CHUFFARD 02/14"/>
    <n v="1.93"/>
  </r>
  <r>
    <x v="5"/>
    <m/>
    <n v="14001489"/>
    <s v="Supplies - Science Lab"/>
    <s v=" "/>
    <s v="Wells Fargo Bank Visa"/>
    <s v="2014"/>
    <x v="1"/>
    <s v="Use Tax Accrual"/>
    <s v="CHUFFARD 02/14"/>
    <n v="2.09"/>
  </r>
  <r>
    <x v="5"/>
    <m/>
    <n v="14001381"/>
    <s v="Supplies - Science Lab"/>
    <s v=" "/>
    <s v="Praxair "/>
    <s v="2014"/>
    <x v="1"/>
    <s v="CYL MAINT &amp; INSP"/>
    <s v="48570881"/>
    <n v="2.15"/>
  </r>
  <r>
    <x v="4"/>
    <m/>
    <n v="14001391"/>
    <s v="Supplies - Eng. Lab"/>
    <s v="PO-1410387"/>
    <s v="Ocean Innovations"/>
    <s v="2014"/>
    <x v="1"/>
    <s v="Freight"/>
    <s v="14-166"/>
    <n v="6.65"/>
  </r>
  <r>
    <x v="5"/>
    <m/>
    <n v="14001381"/>
    <s v="Supplies - Science Lab"/>
    <s v=" "/>
    <s v="Praxair "/>
    <s v="2014"/>
    <x v="1"/>
    <s v="HAZ MAT CHARGE"/>
    <s v="48570881"/>
    <n v="10.7"/>
  </r>
  <r>
    <x v="5"/>
    <m/>
    <n v="14001426"/>
    <s v="Supplies - General"/>
    <s v=" "/>
    <s v="Wells Fargo Bank Visa"/>
    <s v="2014"/>
    <x v="1"/>
    <s v="ORCHARDSUPPLY#060"/>
    <s v="FEJO 02/14"/>
    <n v="13.03"/>
  </r>
  <r>
    <x v="5"/>
    <m/>
    <n v="14001489"/>
    <s v="Supplies - General"/>
    <s v=" "/>
    <s v="Wells Fargo Bank Visa"/>
    <s v="2014"/>
    <x v="1"/>
    <s v="PROBUILDSOUTHWEST#40"/>
    <s v="CHUFFARD 02/14"/>
    <n v="20.420000000000002"/>
  </r>
  <r>
    <x v="2"/>
    <m/>
    <n v="14001194"/>
    <s v="Supplies - Science Lab"/>
    <s v="PO-1410195"/>
    <s v="McLane Research Laborator"/>
    <s v="2014"/>
    <x v="1"/>
    <s v="Freight"/>
    <s v="13194"/>
    <n v="25"/>
  </r>
  <r>
    <x v="5"/>
    <m/>
    <n v="14001489"/>
    <s v="Supplies - General"/>
    <s v=" "/>
    <s v="Wells Fargo Bank Visa"/>
    <s v="2014"/>
    <x v="1"/>
    <s v="IKEAHOMESHOPPING"/>
    <s v="CHUFFARD 02/14"/>
    <n v="25.74"/>
  </r>
  <r>
    <x v="5"/>
    <m/>
    <n v="14001381"/>
    <s v="Supplies - Science Lab"/>
    <s v=" "/>
    <s v="Praxair "/>
    <s v="2014"/>
    <x v="1"/>
    <s v="FUEL CHARGE"/>
    <s v="48570881"/>
    <n v="25.93"/>
  </r>
  <r>
    <x v="6"/>
    <m/>
    <n v="14001489"/>
    <s v="Supplies - Science Lab"/>
    <s v=" "/>
    <s v="Wells Fargo Bank Visa"/>
    <s v="2014"/>
    <x v="1"/>
    <s v="B&amp;HPHOTO-VIDEO.COM |"/>
    <s v="CHUFFARD 02/14"/>
    <n v="27.93"/>
  </r>
  <r>
    <x v="5"/>
    <m/>
    <n v="14001489"/>
    <s v="Supplies - Fuel"/>
    <s v=" "/>
    <s v="Wells Fargo Bank Visa"/>
    <s v="2014"/>
    <x v="1"/>
    <s v="PROBUILDSOUTHWEST#40"/>
    <s v="CHUFFARD 02/14"/>
    <n v="32.6"/>
  </r>
  <r>
    <x v="5"/>
    <m/>
    <n v="14001381"/>
    <s v="Supplies - Science Lab"/>
    <s v=" "/>
    <s v="Praxair "/>
    <s v="2014"/>
    <x v="1"/>
    <s v="NITROGEN 40"/>
    <s v="48570881"/>
    <n v="32.700000000000003"/>
  </r>
  <r>
    <x v="12"/>
    <m/>
    <n v="14001550"/>
    <s v="Supplies - General"/>
    <s v="PO-1410004"/>
    <s v="Electrochem Industries"/>
    <s v="2014"/>
    <x v="1"/>
    <s v="Use Tax Accrual"/>
    <s v="60030453"/>
    <n v="33.6"/>
  </r>
  <r>
    <x v="5"/>
    <m/>
    <n v="14001381"/>
    <s v="Supplies - Science Lab"/>
    <s v=" "/>
    <s v="Praxair "/>
    <s v="2014"/>
    <x v="1"/>
    <s v="DELIVERY"/>
    <s v="48570881"/>
    <n v="41.39"/>
  </r>
  <r>
    <x v="2"/>
    <m/>
    <n v="14001194"/>
    <s v="Supplies - Science Lab"/>
    <s v="PO-1410195"/>
    <s v="McLane Research Laborator"/>
    <s v="2014"/>
    <x v="1"/>
    <s v="Sediment trap controller repla"/>
    <s v="13194"/>
    <n v="45.15"/>
  </r>
  <r>
    <x v="13"/>
    <m/>
    <n v="14001251"/>
    <s v="OS - General"/>
    <s v="PO-1410008"/>
    <s v="Joubeh Technologies"/>
    <s v="2014"/>
    <x v="1"/>
    <s v="Iridium satellite services mon"/>
    <s v="48154"/>
    <n v="49"/>
  </r>
  <r>
    <x v="4"/>
    <m/>
    <n v="14001391"/>
    <s v="Supplies - Eng. Lab"/>
    <s v="PO-1410387"/>
    <s v="Ocean Innovations"/>
    <s v="2014"/>
    <x v="1"/>
    <s v="MCDC8F, 8 pin female dummy"/>
    <s v="14-166"/>
    <n v="55.9"/>
  </r>
  <r>
    <x v="5"/>
    <m/>
    <n v="14001381"/>
    <s v="Supplies - Science Lab"/>
    <s v=" "/>
    <s v="Praxair "/>
    <s v="2014"/>
    <x v="1"/>
    <s v="NITROGEN UHP K"/>
    <s v="48570881"/>
    <n v="58.83"/>
  </r>
  <r>
    <x v="6"/>
    <m/>
    <n v="14001489"/>
    <s v="Supplies - Science Lab"/>
    <s v=" "/>
    <s v="Wells Fargo Bank Visa"/>
    <s v="2014"/>
    <x v="1"/>
    <s v="BISONOFFICELLC"/>
    <s v="CHUFFARD 02/14"/>
    <n v="81.59"/>
  </r>
  <r>
    <x v="5"/>
    <m/>
    <n v="14001426"/>
    <s v="Supplies - General"/>
    <s v=" "/>
    <s v="Wells Fargo Bank Visa"/>
    <s v="2014"/>
    <x v="1"/>
    <s v="VALLEYFABRICATIONINC"/>
    <s v="FEJO 02/14"/>
    <n v="96.34"/>
  </r>
  <r>
    <x v="12"/>
    <m/>
    <n v="14001550"/>
    <s v="Supplies - General"/>
    <s v="PO-1410004"/>
    <s v="Electrochem Industries"/>
    <s v="2014"/>
    <x v="1"/>
    <s v="Freight"/>
    <s v="60030453"/>
    <n v="107.88"/>
  </r>
  <r>
    <x v="5"/>
    <m/>
    <n v="14001426"/>
    <s v="Supplies - General"/>
    <s v=" "/>
    <s v="Wells Fargo Bank Visa"/>
    <s v="2014"/>
    <x v="1"/>
    <s v="MCMASTER-CARR | CABL"/>
    <s v="FEJO 02/14"/>
    <n v="218.88"/>
  </r>
  <r>
    <x v="12"/>
    <m/>
    <n v="14001550"/>
    <s v="Supplies - General"/>
    <s v="PO-1410004"/>
    <s v="Electrochem Industries"/>
    <s v="2014"/>
    <x v="1"/>
    <s v="Use Tax Accrual"/>
    <s v="60030453"/>
    <n v="273.38"/>
  </r>
  <r>
    <x v="12"/>
    <m/>
    <n v="14001550"/>
    <s v="Supplies - General"/>
    <s v="PO-1410004"/>
    <s v="Electrochem Industries"/>
    <s v="2014"/>
    <x v="1"/>
    <s v="Custom Pack ? 3 CSC D  (3S)"/>
    <s v="60030453"/>
    <n v="448"/>
  </r>
  <r>
    <x v="12"/>
    <m/>
    <n v="14001550"/>
    <s v="Supplies - General"/>
    <s v="PO-1410004"/>
    <s v="Electrochem Industries"/>
    <s v="2014"/>
    <x v="1"/>
    <s v="Custom Pack ? 48 CSC DD (8S/6P"/>
    <s v="60030453"/>
    <n v="3645"/>
  </r>
  <r>
    <x v="9"/>
    <m/>
    <n v="14001950"/>
    <s v="Conference Fees/Registrat"/>
    <s v=" "/>
    <s v="Wells Fargo Bank Visa"/>
    <s v="2014"/>
    <x v="2"/>
    <s v="T13-0473"/>
    <s v="MCGILL 10/13 C1"/>
    <n v="-595"/>
  </r>
  <r>
    <x v="9"/>
    <m/>
    <n v="14001930"/>
    <s v="Travel - Domestic"/>
    <s v=" "/>
    <s v="Henthorn, Rich"/>
    <s v="2014"/>
    <x v="2"/>
    <s v="T13-0474 reimbursement"/>
    <s v="T13-0474 9633"/>
    <n v="-6.27"/>
  </r>
  <r>
    <x v="9"/>
    <m/>
    <n v="14002148"/>
    <s v="Travel - Domestic"/>
    <s v=" "/>
    <s v="Wells Fargo Bank Visa"/>
    <s v="2014"/>
    <x v="2"/>
    <s v="T13-0475"/>
    <s v="CHUFFARD 03/14"/>
    <n v="4"/>
  </r>
  <r>
    <x v="9"/>
    <m/>
    <n v="14002148"/>
    <s v="Travel - Domestic"/>
    <s v=" "/>
    <s v="Wells Fargo Bank Visa"/>
    <s v="2014"/>
    <x v="2"/>
    <s v="T13-0475"/>
    <s v="CHUFFARD 03/14"/>
    <n v="4"/>
  </r>
  <r>
    <x v="9"/>
    <m/>
    <n v="14002185"/>
    <s v="Travel - Domestic"/>
    <s v=" "/>
    <s v="Wells Fargo Bank Visa"/>
    <s v="2014"/>
    <x v="2"/>
    <s v="T14-0002"/>
    <s v="MCGILL 03/14"/>
    <n v="4.18"/>
  </r>
  <r>
    <x v="9"/>
    <m/>
    <n v="14002148"/>
    <s v="Travel - Domestic"/>
    <s v=" "/>
    <s v="Wells Fargo Bank Visa"/>
    <s v="2014"/>
    <x v="2"/>
    <s v="T13-0475"/>
    <s v="CHUFFARD 03/14"/>
    <n v="4.8499999999999996"/>
  </r>
  <r>
    <x v="9"/>
    <m/>
    <n v="14002148"/>
    <s v="Travel - Domestic"/>
    <s v=" "/>
    <s v="Wells Fargo Bank Visa"/>
    <s v="2014"/>
    <x v="2"/>
    <s v="T13-0475"/>
    <s v="CHUFFARD 03/14"/>
    <n v="5"/>
  </r>
  <r>
    <x v="9"/>
    <m/>
    <n v="14002185"/>
    <s v="Travel - Domestic"/>
    <s v=" "/>
    <s v="Wells Fargo Bank Visa"/>
    <s v="2014"/>
    <x v="2"/>
    <s v="T14-0002"/>
    <s v="MCGILL 03/14"/>
    <n v="6.54"/>
  </r>
  <r>
    <x v="9"/>
    <m/>
    <n v="14002148"/>
    <s v="Travel - Domestic"/>
    <s v=" "/>
    <s v="Wells Fargo Bank Visa"/>
    <s v="2014"/>
    <x v="2"/>
    <s v="T13-0475"/>
    <s v="CHUFFARD 03/14"/>
    <n v="6.54"/>
  </r>
  <r>
    <x v="9"/>
    <m/>
    <n v="14002185"/>
    <s v="Travel - Domestic"/>
    <s v=" "/>
    <s v="Wells Fargo Bank Visa"/>
    <s v="2014"/>
    <x v="2"/>
    <s v="T14-0002"/>
    <s v="MCGILL 03/14"/>
    <n v="6.54"/>
  </r>
  <r>
    <x v="9"/>
    <m/>
    <n v="14002185"/>
    <s v="Travel - Domestic"/>
    <s v=" "/>
    <s v="Wells Fargo Bank Visa"/>
    <s v="2014"/>
    <x v="2"/>
    <s v="T14-0002"/>
    <s v="MCGILL 03/14"/>
    <n v="6.54"/>
  </r>
  <r>
    <x v="9"/>
    <m/>
    <n v="14002185"/>
    <s v="Travel - Domestic"/>
    <s v=" "/>
    <s v="Wells Fargo Bank Visa"/>
    <s v="2014"/>
    <x v="2"/>
    <s v="T14-0002"/>
    <s v="MCGILL 03/14"/>
    <n v="7"/>
  </r>
  <r>
    <x v="9"/>
    <m/>
    <n v="14002185"/>
    <s v="Travel - Domestic"/>
    <s v=" "/>
    <s v="Wells Fargo Bank Visa"/>
    <s v="2014"/>
    <x v="2"/>
    <s v="T14-0002"/>
    <s v="MCGILL 03/14"/>
    <n v="7"/>
  </r>
  <r>
    <x v="9"/>
    <m/>
    <n v="14002185"/>
    <s v="Travel - Domestic"/>
    <s v=" "/>
    <s v="Wells Fargo Bank Visa"/>
    <s v="2014"/>
    <x v="2"/>
    <s v="T14-0002"/>
    <s v="MCGILL 03/14"/>
    <n v="8.36"/>
  </r>
  <r>
    <x v="9"/>
    <m/>
    <n v="14001607"/>
    <s v="Supplies - Science Lab"/>
    <s v="PO-1410288"/>
    <s v="Teledyne Impulse"/>
    <s v="2014"/>
    <x v="2"/>
    <s v="Freight"/>
    <s v="021485"/>
    <n v="9"/>
  </r>
  <r>
    <x v="9"/>
    <m/>
    <n v="14002185"/>
    <s v="Travel - Domestic"/>
    <s v=" "/>
    <s v="Wells Fargo Bank Visa"/>
    <s v="2014"/>
    <x v="2"/>
    <s v="T14-0002"/>
    <s v="MCGILL 03/14"/>
    <n v="9.6"/>
  </r>
  <r>
    <x v="9"/>
    <m/>
    <n v="14002148"/>
    <s v="Travel - Domestic"/>
    <s v=" "/>
    <s v="Wells Fargo Bank Visa"/>
    <s v="2014"/>
    <x v="2"/>
    <s v="T13-0475"/>
    <s v="CHUFFARD 03/14"/>
    <n v="9.7899999999999991"/>
  </r>
  <r>
    <x v="9"/>
    <m/>
    <n v="14002148"/>
    <s v="Travel - Domestic"/>
    <s v=" "/>
    <s v="Wells Fargo Bank Visa"/>
    <s v="2014"/>
    <x v="2"/>
    <s v="T13-0475"/>
    <s v="CHUFFARD 03/14"/>
    <n v="10.210000000000001"/>
  </r>
  <r>
    <x v="9"/>
    <m/>
    <n v="14002148"/>
    <s v="Supplies - Fuel"/>
    <s v=" "/>
    <s v="Wells Fargo Bank Visa"/>
    <s v="2014"/>
    <x v="2"/>
    <s v="HOMEDEPOT.COM | .COM"/>
    <s v="CHUFFARD 03/14"/>
    <n v="10.72"/>
  </r>
  <r>
    <x v="9"/>
    <m/>
    <n v="14002148"/>
    <s v="Travel - Domestic"/>
    <s v=" "/>
    <s v="Wells Fargo Bank Visa"/>
    <s v="2014"/>
    <x v="2"/>
    <s v="T13-0475"/>
    <s v="CHUFFARD 03/14"/>
    <n v="11.4"/>
  </r>
  <r>
    <x v="9"/>
    <m/>
    <n v="14002148"/>
    <s v="Travel - Domestic"/>
    <s v=" "/>
    <s v="Wells Fargo Bank Visa"/>
    <s v="2014"/>
    <x v="2"/>
    <s v="T13-0475"/>
    <s v="CHUFFARD 03/14"/>
    <n v="12.04"/>
  </r>
  <r>
    <x v="9"/>
    <m/>
    <n v="14002185"/>
    <s v="Travel - Domestic"/>
    <s v=" "/>
    <s v="Wells Fargo Bank Visa"/>
    <s v="2014"/>
    <x v="2"/>
    <s v="T14-0002"/>
    <s v="MCGILL 03/14"/>
    <n v="12.57"/>
  </r>
  <r>
    <x v="9"/>
    <m/>
    <n v="14002185"/>
    <s v="Travel - Domestic"/>
    <s v=" "/>
    <s v="Wells Fargo Bank Visa"/>
    <s v="2014"/>
    <x v="2"/>
    <s v="T14-0002"/>
    <s v="MCGILL 03/14"/>
    <n v="12.57"/>
  </r>
  <r>
    <x v="5"/>
    <m/>
    <n v="14002092"/>
    <s v="Supplies - Eng. Lab"/>
    <s v=" "/>
    <s v="Wells Fargo Bank Visa"/>
    <s v="2014"/>
    <x v="2"/>
    <s v="Use Tax Accrual"/>
    <s v="ALANA 03/14"/>
    <n v="13.13"/>
  </r>
  <r>
    <x v="9"/>
    <m/>
    <n v="14002187"/>
    <s v="Travel - Domestic"/>
    <s v=" "/>
    <s v="Wells Fargo Bank Visa"/>
    <s v="2014"/>
    <x v="2"/>
    <s v="T13-0474"/>
    <s v="HENTHORN 03/14"/>
    <n v="13.59"/>
  </r>
  <r>
    <x v="9"/>
    <m/>
    <n v="14002187"/>
    <s v="Travel - Domestic"/>
    <s v=" "/>
    <s v="Wells Fargo Bank Visa"/>
    <s v="2014"/>
    <x v="2"/>
    <s v="T13-0474"/>
    <s v="HENTHORN 03/14"/>
    <n v="15.01"/>
  </r>
  <r>
    <x v="9"/>
    <m/>
    <n v="14002148"/>
    <s v="Travel - Domestic"/>
    <s v=" "/>
    <s v="Wells Fargo Bank Visa"/>
    <s v="2014"/>
    <x v="2"/>
    <s v="T13-0475"/>
    <s v="CHUFFARD 03/14"/>
    <n v="15.25"/>
  </r>
  <r>
    <x v="9"/>
    <m/>
    <n v="14002148"/>
    <s v="Travel - Domestic"/>
    <s v=" "/>
    <s v="Wells Fargo Bank Visa"/>
    <s v="2014"/>
    <x v="2"/>
    <s v="T13-0475"/>
    <s v="CHUFFARD 03/14"/>
    <n v="16.34"/>
  </r>
  <r>
    <x v="9"/>
    <m/>
    <n v="14002187"/>
    <s v="Travel - Domestic"/>
    <s v=" "/>
    <s v="Wells Fargo Bank Visa"/>
    <s v="2014"/>
    <x v="2"/>
    <s v="T13-0474"/>
    <s v="HENTHORN 03/14"/>
    <n v="18.23"/>
  </r>
  <r>
    <x v="9"/>
    <m/>
    <n v="14002187"/>
    <s v="Travel - Domestic"/>
    <s v=" "/>
    <s v="Wells Fargo Bank Visa"/>
    <s v="2014"/>
    <x v="2"/>
    <s v="T13-0474"/>
    <s v="HENTHORN 03/14"/>
    <n v="20.29"/>
  </r>
  <r>
    <x v="9"/>
    <m/>
    <n v="14002187"/>
    <s v="Travel - Domestic"/>
    <s v=" "/>
    <s v="Wells Fargo Bank Visa"/>
    <s v="2014"/>
    <x v="2"/>
    <s v="T13-0474"/>
    <s v="HENTHORN 03/14"/>
    <n v="20.68"/>
  </r>
  <r>
    <x v="9"/>
    <m/>
    <n v="14002185"/>
    <s v="Travel - Domestic"/>
    <s v=" "/>
    <s v="Wells Fargo Bank Visa"/>
    <s v="2014"/>
    <x v="2"/>
    <s v="T14-0002"/>
    <s v="MCGILL 03/14"/>
    <n v="20.7"/>
  </r>
  <r>
    <x v="9"/>
    <m/>
    <n v="14001925"/>
    <s v="Travel - Domestic"/>
    <s v=" "/>
    <s v="Huffard, Christine"/>
    <s v="2014"/>
    <x v="2"/>
    <s v="T13-0475 reimbursement"/>
    <s v="T13-0475 9657"/>
    <n v="21.5"/>
  </r>
  <r>
    <x v="9"/>
    <m/>
    <n v="14002185"/>
    <s v="Travel - Domestic"/>
    <s v=" "/>
    <s v="Wells Fargo Bank Visa"/>
    <s v="2014"/>
    <x v="2"/>
    <s v="T14-0002"/>
    <s v="MCGILL 03/14"/>
    <n v="21.71"/>
  </r>
  <r>
    <x v="5"/>
    <m/>
    <n v="14002092"/>
    <s v="Supplies - General"/>
    <s v=" "/>
    <s v="Wells Fargo Bank Visa"/>
    <s v="2014"/>
    <x v="2"/>
    <s v="MCMASTER-CARR | VITO"/>
    <s v="ALANA 03/14"/>
    <n v="21.92"/>
  </r>
  <r>
    <x v="9"/>
    <m/>
    <n v="14002148"/>
    <s v="Travel - Domestic"/>
    <s v=" "/>
    <s v="Wells Fargo Bank Visa"/>
    <s v="2014"/>
    <x v="2"/>
    <s v="T13-0475"/>
    <s v="CHUFFARD 03/14"/>
    <n v="23.51"/>
  </r>
  <r>
    <x v="9"/>
    <m/>
    <n v="14002148"/>
    <s v="Travel - Domestic"/>
    <s v=" "/>
    <s v="Wells Fargo Bank Visa"/>
    <s v="2014"/>
    <x v="2"/>
    <s v="T13-0475"/>
    <s v="CHUFFARD 03/14"/>
    <n v="24.08"/>
  </r>
  <r>
    <x v="9"/>
    <m/>
    <n v="14002148"/>
    <s v="Travel - Domestic"/>
    <s v=" "/>
    <s v="Wells Fargo Bank Visa"/>
    <s v="2014"/>
    <x v="2"/>
    <s v="T13-0475"/>
    <s v="CHUFFARD 03/14"/>
    <n v="24.08"/>
  </r>
  <r>
    <x v="9"/>
    <m/>
    <n v="14001720"/>
    <s v="OS - General"/>
    <s v="PO-1410005"/>
    <s v="CLS America, Inc."/>
    <s v="2014"/>
    <x v="2"/>
    <s v="Argos monthly service data tra"/>
    <s v="CIN1402USA00168"/>
    <n v="24.8"/>
  </r>
  <r>
    <x v="9"/>
    <m/>
    <n v="14002185"/>
    <s v="Travel - Domestic"/>
    <s v=" "/>
    <s v="Wells Fargo Bank Visa"/>
    <s v="2014"/>
    <x v="2"/>
    <s v="T14-0002"/>
    <s v="MCGILL 03/14"/>
    <n v="25"/>
  </r>
  <r>
    <x v="9"/>
    <m/>
    <n v="14002185"/>
    <s v="Travel - Domestic"/>
    <s v=" "/>
    <s v="Wells Fargo Bank Visa"/>
    <s v="2014"/>
    <x v="2"/>
    <s v="T14-0002"/>
    <s v="MCGILL 03/14"/>
    <n v="25"/>
  </r>
  <r>
    <x v="9"/>
    <m/>
    <n v="14002148"/>
    <s v="Travel - Domestic"/>
    <s v=" "/>
    <s v="Wells Fargo Bank Visa"/>
    <s v="2014"/>
    <x v="2"/>
    <s v="T13-0475"/>
    <s v="CHUFFARD 03/14"/>
    <n v="26.03"/>
  </r>
  <r>
    <x v="9"/>
    <m/>
    <n v="14002185"/>
    <s v="Travel - Domestic"/>
    <s v=" "/>
    <s v="Wells Fargo Bank Visa"/>
    <s v="2014"/>
    <x v="2"/>
    <s v="T14-0002"/>
    <s v="MCGILL 03/14"/>
    <n v="26.66"/>
  </r>
  <r>
    <x v="9"/>
    <m/>
    <n v="14002185"/>
    <s v="Travel - Domestic"/>
    <s v=" "/>
    <s v="Wells Fargo Bank Visa"/>
    <s v="2014"/>
    <x v="2"/>
    <s v="T14-0002"/>
    <s v="MCGILL 03/14"/>
    <n v="28.15"/>
  </r>
  <r>
    <x v="9"/>
    <m/>
    <n v="14002187"/>
    <s v="Travel - Domestic"/>
    <s v=" "/>
    <s v="Wells Fargo Bank Visa"/>
    <s v="2014"/>
    <x v="2"/>
    <s v="T13-0474"/>
    <s v="HENTHORN 03/14"/>
    <n v="28.6"/>
  </r>
  <r>
    <x v="0"/>
    <m/>
    <n v="14002148"/>
    <s v="Supplies - Science Lab"/>
    <s v=" "/>
    <s v="Wells Fargo Bank Visa"/>
    <s v="2014"/>
    <x v="2"/>
    <s v="HOMEDEPOT.COM | .COM"/>
    <s v="CHUFFARD 03/14"/>
    <n v="36.81"/>
  </r>
  <r>
    <x v="5"/>
    <m/>
    <n v="14002185"/>
    <s v="Supplies - Tools"/>
    <s v=" "/>
    <s v="Wells Fargo Bank Visa"/>
    <s v="2014"/>
    <x v="2"/>
    <s v="ORCHARDSUPPLY#260"/>
    <s v="MCGILL 03/14"/>
    <n v="41.21"/>
  </r>
  <r>
    <x v="5"/>
    <m/>
    <n v="14002148"/>
    <s v="Supplies - Science Lab"/>
    <s v=" "/>
    <s v="Wells Fargo Bank Visa"/>
    <s v="2014"/>
    <x v="2"/>
    <s v="MCMASTER-CARR | ELAS"/>
    <s v="CHUFFARD 03/14"/>
    <n v="44.64"/>
  </r>
  <r>
    <x v="9"/>
    <m/>
    <n v="14002187"/>
    <s v="Travel - Domestic"/>
    <s v=" "/>
    <s v="Wells Fargo Bank Visa"/>
    <s v="2014"/>
    <x v="2"/>
    <s v="T13-0474"/>
    <s v="HENTHORN 03/14"/>
    <n v="45.62"/>
  </r>
  <r>
    <x v="5"/>
    <m/>
    <n v="14002151"/>
    <s v="Supplies - General"/>
    <s v=" "/>
    <s v="Wells Fargo Bank Visa"/>
    <s v="2014"/>
    <x v="2"/>
    <s v="MCMASTER-CARR | MULT"/>
    <s v="COMI 03/14"/>
    <n v="48.11"/>
  </r>
  <r>
    <x v="13"/>
    <m/>
    <n v="14001731"/>
    <s v="OS - General"/>
    <s v="PO-1410008"/>
    <s v="Joubeh Technologies"/>
    <s v="2014"/>
    <x v="2"/>
    <s v="Iridium satellite services mon"/>
    <s v="49316"/>
    <n v="49"/>
  </r>
  <r>
    <x v="9"/>
    <m/>
    <n v="14002187"/>
    <s v="Travel - Domestic"/>
    <s v=" "/>
    <s v="Wells Fargo Bank Visa"/>
    <s v="2014"/>
    <x v="2"/>
    <s v="T13-0474"/>
    <s v="HENTHORN 03/14"/>
    <n v="49.57"/>
  </r>
  <r>
    <x v="9"/>
    <m/>
    <n v="14002185"/>
    <s v="Travel - Domestic"/>
    <s v=" "/>
    <s v="Wells Fargo Bank Visa"/>
    <s v="2014"/>
    <x v="2"/>
    <s v="T14-0002"/>
    <s v="MCGILL 03/14"/>
    <n v="57.91"/>
  </r>
  <r>
    <x v="0"/>
    <m/>
    <n v="14002148"/>
    <s v="Supplies - Fuel"/>
    <s v=" "/>
    <s v="Wells Fargo Bank Visa"/>
    <s v="2014"/>
    <x v="2"/>
    <s v="HOMEDEPOT.COM | .COM"/>
    <s v="CHUFFARD 03/14"/>
    <n v="63.27"/>
  </r>
  <r>
    <x v="1"/>
    <m/>
    <n v="14002092"/>
    <s v="Supplies - Eng. Lab"/>
    <s v=" "/>
    <s v="Wells Fargo Bank Visa"/>
    <s v="2014"/>
    <x v="2"/>
    <s v="PLI*BREEZESYS"/>
    <s v="ALANA 03/14"/>
    <n v="175"/>
  </r>
  <r>
    <x v="5"/>
    <m/>
    <n v="14002148"/>
    <s v="Supplies - Science Lab"/>
    <s v=" "/>
    <s v="Wells Fargo Bank Visa"/>
    <s v="2014"/>
    <x v="2"/>
    <s v="ULINE*SHIPSUPPLIES |"/>
    <s v="CHUFFARD 03/14"/>
    <n v="352.41"/>
  </r>
  <r>
    <x v="1"/>
    <m/>
    <n v="14001607"/>
    <s v="Supplies - Science Lab"/>
    <s v="PO-1410288"/>
    <s v="Teledyne Impulse"/>
    <s v="2014"/>
    <x v="2"/>
    <s v="dummy connector for bulkhead r"/>
    <s v="021485"/>
    <n v="413.88"/>
  </r>
  <r>
    <x v="1"/>
    <m/>
    <n v="14001607"/>
    <s v="Supplies - Science Lab"/>
    <s v="PO-1410288"/>
    <s v="Teledyne Impulse"/>
    <s v="2014"/>
    <x v="2"/>
    <s v="dummy connector for cables"/>
    <s v="021485"/>
    <n v="485.9"/>
  </r>
  <r>
    <x v="9"/>
    <m/>
    <n v="14001950"/>
    <s v="Conference Fees/Registrat"/>
    <s v=" "/>
    <s v="Wells Fargo Bank Visa"/>
    <s v="2014"/>
    <x v="2"/>
    <s v="T14-0002"/>
    <s v="MCGILL 10/13 C1"/>
    <n v="595"/>
  </r>
  <r>
    <x v="9"/>
    <m/>
    <n v="14001930"/>
    <s v="Travel - Domestic"/>
    <s v=" "/>
    <s v="Henthorn, Rich"/>
    <s v="2014"/>
    <x v="2"/>
    <s v="T13-0474 reimbursement"/>
    <s v="T13-0474 9633"/>
    <n v="615.25"/>
  </r>
  <r>
    <x v="9"/>
    <m/>
    <n v="14002148"/>
    <s v="Travel - Domestic"/>
    <s v=" "/>
    <s v="Wells Fargo Bank Visa"/>
    <s v="2014"/>
    <x v="2"/>
    <s v="T13-0475"/>
    <s v="CHUFFARD 03/14"/>
    <n v="868.04"/>
  </r>
  <r>
    <x v="9"/>
    <m/>
    <n v="14002187"/>
    <s v="Travel - Domestic"/>
    <s v=" "/>
    <s v="Wells Fargo Bank Visa"/>
    <s v="2014"/>
    <x v="2"/>
    <s v="T13-0474"/>
    <s v="HENTHORN 03/14"/>
    <n v="1513.12"/>
  </r>
  <r>
    <x v="9"/>
    <m/>
    <n v="14002185"/>
    <s v="Travel - Domestic"/>
    <s v=" "/>
    <s v="Wells Fargo Bank Visa"/>
    <s v="2014"/>
    <x v="2"/>
    <s v="T14-0002"/>
    <s v="MCGILL 03/14"/>
    <n v="1812"/>
  </r>
  <r>
    <x v="5"/>
    <m/>
    <n v="14003107"/>
    <s v="PostDoc Allowance"/>
    <s v=" "/>
    <s v="Wells Fargo Bank Visa"/>
    <s v="2014"/>
    <x v="3"/>
    <s v="T13-0602"/>
    <s v="MARIAH 04/14"/>
    <n v="-247.19"/>
  </r>
  <r>
    <x v="5"/>
    <m/>
    <n v="14003107"/>
    <s v="PostDoc Allowance"/>
    <s v=" "/>
    <s v="Wells Fargo Bank Visa"/>
    <s v="2014"/>
    <x v="3"/>
    <s v="Use Tax Accrual"/>
    <s v="MARIAH 04/14"/>
    <n v="-18.54"/>
  </r>
  <r>
    <x v="2"/>
    <m/>
    <n v="14003173"/>
    <s v="Supplies - Science Lab"/>
    <s v="PO-1311838"/>
    <s v="RBR, Ltd."/>
    <s v="2014"/>
    <x v="3"/>
    <s v="Use Tax Accrual"/>
    <s v="14922"/>
    <n v="2.63"/>
  </r>
  <r>
    <x v="2"/>
    <m/>
    <n v="14003173"/>
    <s v="Supplies - Science Lab"/>
    <s v="PO-1311838"/>
    <s v="RBR, Ltd."/>
    <s v="2014"/>
    <x v="3"/>
    <s v="Use Tax Accrual"/>
    <s v="14922"/>
    <n v="4.5"/>
  </r>
  <r>
    <x v="5"/>
    <m/>
    <n v="14003073"/>
    <s v="Supplies - Science Lab"/>
    <s v=" "/>
    <s v="Wells Fargo Bank Visa"/>
    <s v="2014"/>
    <x v="3"/>
    <s v="Use Tax Accrual"/>
    <s v="CHUFFARD 04/14"/>
    <n v="5.08"/>
  </r>
  <r>
    <x v="1"/>
    <m/>
    <n v="14002785"/>
    <s v="Supplies - General"/>
    <s v="PO-1410666"/>
    <s v="Allied Titanium, Inc."/>
    <s v="2014"/>
    <x v="3"/>
    <s v="Use Tax Accrual"/>
    <s v="4059001"/>
    <n v="12.48"/>
  </r>
  <r>
    <x v="5"/>
    <m/>
    <n v="14003073"/>
    <s v="Supplies - General"/>
    <s v=" "/>
    <s v="Wells Fargo Bank Visa"/>
    <s v="2014"/>
    <x v="3"/>
    <s v="MOUSERELECTRONICSDIS"/>
    <s v="CHUFFARD 04/14"/>
    <n v="14.62"/>
  </r>
  <r>
    <x v="5"/>
    <m/>
    <n v="14003073"/>
    <s v="Supplies - General"/>
    <s v=" "/>
    <s v="Wells Fargo Bank Visa"/>
    <s v="2014"/>
    <x v="3"/>
    <s v="CVSPHARMACY#9331"/>
    <s v="CHUFFARD 04/14"/>
    <n v="17.670000000000002"/>
  </r>
  <r>
    <x v="1"/>
    <m/>
    <n v="14002785"/>
    <s v="Supplies - General"/>
    <s v="PO-1410666"/>
    <s v="Allied Titanium, Inc."/>
    <s v="2014"/>
    <x v="3"/>
    <s v="Freight"/>
    <s v="4059001"/>
    <n v="22.96"/>
  </r>
  <r>
    <x v="2"/>
    <m/>
    <n v="14003173"/>
    <s v="Supplies - Science Lab"/>
    <s v="PO-1311838"/>
    <s v="RBR, Ltd."/>
    <s v="2014"/>
    <x v="3"/>
    <s v="1910-608 RS-232 Interface Cabl"/>
    <s v="14922"/>
    <n v="35"/>
  </r>
  <r>
    <x v="2"/>
    <m/>
    <n v="14003173"/>
    <s v="Supplies - Science Lab"/>
    <s v="PO-1311838"/>
    <s v="RBR, Ltd."/>
    <s v="2014"/>
    <x v="3"/>
    <s v="Freight"/>
    <s v="14922"/>
    <n v="40"/>
  </r>
  <r>
    <x v="13"/>
    <m/>
    <n v="14002540"/>
    <s v="OS - General"/>
    <s v="PO-1410008"/>
    <s v="Joubeh Technologies"/>
    <s v="2014"/>
    <x v="3"/>
    <s v="Iridium satellite services mon"/>
    <s v="000051092"/>
    <n v="49"/>
  </r>
  <r>
    <x v="5"/>
    <m/>
    <n v="14003001"/>
    <s v="Supplies - General"/>
    <s v=" "/>
    <s v="Wells Fargo Bank Visa"/>
    <s v="2014"/>
    <x v="3"/>
    <s v="ORCHARDSUPPLY#260"/>
    <s v="FEJO 04/14"/>
    <n v="54.23"/>
  </r>
  <r>
    <x v="2"/>
    <m/>
    <n v="14003173"/>
    <s v="Supplies - Science Lab"/>
    <s v="PO-1311838"/>
    <s v="RBR, Ltd."/>
    <s v="2014"/>
    <x v="3"/>
    <s v="O ring kit for GR data logger"/>
    <s v="14922"/>
    <n v="60"/>
  </r>
  <r>
    <x v="5"/>
    <m/>
    <n v="14003073"/>
    <s v="Supplies - Science Lab"/>
    <s v=" "/>
    <s v="Wells Fargo Bank Visa"/>
    <s v="2014"/>
    <x v="3"/>
    <s v="UNIVERSALMEDICAL"/>
    <s v="CHUFFARD 04/14"/>
    <n v="67.680000000000007"/>
  </r>
  <r>
    <x v="9"/>
    <m/>
    <n v="14002301"/>
    <s v="Travel - Domestic"/>
    <s v=" "/>
    <s v="McGill, Paul"/>
    <s v="2014"/>
    <x v="3"/>
    <s v="T14-0002 reimbursement"/>
    <s v="T14-0002 9582"/>
    <n v="79.23"/>
  </r>
  <r>
    <x v="5"/>
    <m/>
    <n v="14003073"/>
    <s v="Supplies - General"/>
    <s v=" "/>
    <s v="Wells Fargo Bank Visa"/>
    <s v="2014"/>
    <x v="3"/>
    <s v="THEHOMEDEPOT#6968 |"/>
    <s v="CHUFFARD 04/14"/>
    <n v="81.33"/>
  </r>
  <r>
    <x v="1"/>
    <m/>
    <n v="14002785"/>
    <s v="Supplies - General"/>
    <s v="PO-1410666"/>
    <s v="Allied Titanium, Inc."/>
    <s v="2014"/>
    <x v="3"/>
    <s v="1/4-28 X 1 UNF Socket Head  Gr"/>
    <s v="4059001"/>
    <n v="166.4"/>
  </r>
  <r>
    <x v="14"/>
    <m/>
    <m/>
    <s v="Western Flyer Allocation"/>
    <m/>
    <s v=" "/>
    <s v="2014"/>
    <x v="3"/>
    <s v="April Ship Charges"/>
    <m/>
    <n v="231000"/>
  </r>
  <r>
    <x v="4"/>
    <m/>
    <n v="14003472"/>
    <s v="Supplies - Eng. Lab"/>
    <s v="PO-1410807"/>
    <s v="Brantner &amp; Assoc., Inc."/>
    <s v="2014"/>
    <x v="4"/>
    <s v="Freight"/>
    <s v="00137274"/>
    <n v="7.39"/>
  </r>
  <r>
    <x v="1"/>
    <m/>
    <n v="14003263"/>
    <s v="Supplies - General"/>
    <s v="PO-1410714"/>
    <s v="Brantner &amp; Assoc., Inc."/>
    <s v="2014"/>
    <x v="4"/>
    <s v="Freight"/>
    <s v="00137056"/>
    <n v="7.39"/>
  </r>
  <r>
    <x v="4"/>
    <m/>
    <n v="14003452"/>
    <s v="Supplies - General"/>
    <s v="PO-1410714"/>
    <s v="Brantner &amp; Assoc., Inc."/>
    <s v="2014"/>
    <x v="4"/>
    <s v="Freight"/>
    <s v="00137244"/>
    <n v="7.39"/>
  </r>
  <r>
    <x v="1"/>
    <m/>
    <n v="14003808"/>
    <s v="Supplies - General"/>
    <s v="PO-1410852"/>
    <s v="Brantner &amp; Assoc., Inc."/>
    <s v="2014"/>
    <x v="4"/>
    <s v="Freight"/>
    <s v="00137479"/>
    <n v="7.39"/>
  </r>
  <r>
    <x v="1"/>
    <m/>
    <n v="14003343"/>
    <s v="Postage/Shipping"/>
    <s v=" "/>
    <s v="UPS Supply Chain Solution"/>
    <s v="2014"/>
    <x v="4"/>
    <s v="Custom/Duty Fees, Canada"/>
    <s v="950569252"/>
    <n v="7.45"/>
  </r>
  <r>
    <x v="4"/>
    <m/>
    <n v="14003369"/>
    <s v="Supplies - Eng. Lab"/>
    <s v="PO-1410762"/>
    <s v="Teledyne Impulse"/>
    <s v="2014"/>
    <x v="4"/>
    <s v="Freight"/>
    <s v="024798"/>
    <n v="7.9"/>
  </r>
  <r>
    <x v="2"/>
    <m/>
    <n v="14003484"/>
    <s v="Supplies - Science Lab"/>
    <s v="PO-1410756"/>
    <s v="McLane Research Laborator"/>
    <s v="2014"/>
    <x v="4"/>
    <s v="Freight"/>
    <s v="13238"/>
    <n v="20.5"/>
  </r>
  <r>
    <x v="13"/>
    <m/>
    <n v="14003509"/>
    <s v="OS - General"/>
    <s v="PO-1410005"/>
    <s v="CLS America, Inc."/>
    <s v="2014"/>
    <x v="4"/>
    <s v="Argos monthly service data tra"/>
    <s v="CIN1404USA00553"/>
    <n v="24.8"/>
  </r>
  <r>
    <x v="2"/>
    <m/>
    <n v="14003484"/>
    <s v="Supplies - Science Lab"/>
    <s v="PO-1410756"/>
    <s v="McLane Research Laborator"/>
    <s v="2014"/>
    <x v="4"/>
    <s v="Use Tax Accrual"/>
    <s v="13238"/>
    <n v="26.74"/>
  </r>
  <r>
    <x v="13"/>
    <m/>
    <n v="14003286"/>
    <s v="OS - General"/>
    <s v="PO-1410008"/>
    <s v="Joubeh Technologies"/>
    <s v="2014"/>
    <x v="4"/>
    <s v="Iridium satellite services mon"/>
    <s v="000052453"/>
    <n v="49.19"/>
  </r>
  <r>
    <x v="4"/>
    <m/>
    <n v="14003369"/>
    <s v="Supplies - Eng. Lab"/>
    <s v="PO-1410762"/>
    <s v="Teledyne Impulse"/>
    <s v="2014"/>
    <x v="4"/>
    <s v="MDC-9-MP, 9-pin male dummy plu"/>
    <s v="024798"/>
    <n v="95.14"/>
  </r>
  <r>
    <x v="1"/>
    <m/>
    <n v="14003773"/>
    <s v="Supplies - General"/>
    <s v=" "/>
    <s v="Wells Fargo Bank Visa"/>
    <s v="2014"/>
    <x v="4"/>
    <s v="TNRBATTERIES"/>
    <s v="MCGILL 05/14"/>
    <n v="115.89"/>
  </r>
  <r>
    <x v="6"/>
    <m/>
    <n v="14003774"/>
    <s v="Supplies - Cmptr/Hdwr"/>
    <s v=" "/>
    <s v="Wells Fargo Bank Visa"/>
    <s v="2014"/>
    <x v="4"/>
    <s v="STAPLES00103879"/>
    <s v="HENTHORN 05/14"/>
    <n v="129.88999999999999"/>
  </r>
  <r>
    <x v="2"/>
    <m/>
    <n v="14003791"/>
    <s v="Postage/Shipping"/>
    <s v=" "/>
    <s v="Federal Express"/>
    <s v="2014"/>
    <x v="4"/>
    <s v="Shipping to Metocean Data Syst"/>
    <s v="1-311-62886"/>
    <n v="131.69"/>
  </r>
  <r>
    <x v="4"/>
    <m/>
    <n v="14003472"/>
    <s v="Supplies - Eng. Lab"/>
    <s v="PO-1410807"/>
    <s v="Brantner &amp; Assoc., Inc."/>
    <s v="2014"/>
    <x v="4"/>
    <s v="80-2-243/G,INSERT,MINK,CIRL,10"/>
    <s v="00137274"/>
    <n v="190.53"/>
  </r>
  <r>
    <x v="1"/>
    <m/>
    <n v="14003808"/>
    <s v="Supplies - General"/>
    <s v="PO-1410852"/>
    <s v="Brantner &amp; Assoc., Inc."/>
    <s v="2014"/>
    <x v="4"/>
    <s v="80-3-223/H,ASSEMBLY,MINK,CCPL,"/>
    <s v="00137479"/>
    <n v="229.77"/>
  </r>
  <r>
    <x v="1"/>
    <m/>
    <n v="14003263"/>
    <s v="Supplies - General"/>
    <s v="PO-1410714"/>
    <s v="Brantner &amp; Assoc., Inc."/>
    <s v="2014"/>
    <x v="4"/>
    <s v="80-4-446/N,INSERT,MINM,CIPL,12"/>
    <s v="00137056"/>
    <n v="304.57"/>
  </r>
  <r>
    <x v="15"/>
    <m/>
    <n v="14003484"/>
    <s v="Supplies - Science Lab"/>
    <s v="PO-1410756"/>
    <s v="McLane Research Laborator"/>
    <s v="2014"/>
    <x v="4"/>
    <s v="500 ML sediment trap bottles f"/>
    <s v="13238"/>
    <n v="356.5"/>
  </r>
  <r>
    <x v="6"/>
    <m/>
    <n v="14003774"/>
    <s v="Supplies - Cmptr/Hdwr"/>
    <s v=" "/>
    <s v="Wells Fargo Bank Visa"/>
    <s v="2014"/>
    <x v="4"/>
    <s v="AMAZON.COM | SanDisk"/>
    <s v="HENTHORN 05/14"/>
    <n v="897.32"/>
  </r>
  <r>
    <x v="1"/>
    <m/>
    <n v="14003452"/>
    <s v="Supplies - General"/>
    <s v="PO-1410714"/>
    <s v="Brantner &amp; Assoc., Inc."/>
    <s v="2014"/>
    <x v="4"/>
    <s v="80-3-434-135/D,SHELL,MINMCCPL,"/>
    <s v="00137244"/>
    <n v="1230.21"/>
  </r>
  <r>
    <x v="16"/>
    <m/>
    <n v="14004283"/>
    <s v="Supplies - General"/>
    <s v="PO-1410946"/>
    <s v="YSI, Inc."/>
    <s v="2014"/>
    <x v="5"/>
    <s v="Use Tax Accrual"/>
    <s v="567628"/>
    <n v="0.73"/>
  </r>
  <r>
    <x v="5"/>
    <m/>
    <n v="14004331"/>
    <s v="Supplies - General"/>
    <s v=" "/>
    <s v="Wells Fargo Bank Visa"/>
    <s v="2014"/>
    <x v="5"/>
    <s v="Use Tax Accrual"/>
    <s v="GOAN 06/14"/>
    <n v="1.43"/>
  </r>
  <r>
    <x v="5"/>
    <m/>
    <n v="14004444"/>
    <s v="Supplies - General"/>
    <s v=" "/>
    <s v="Wells Fargo Bank Visa"/>
    <s v="2014"/>
    <x v="5"/>
    <s v="Use Tax Accrual"/>
    <s v="MCGILL 06/14"/>
    <n v="1.88"/>
  </r>
  <r>
    <x v="5"/>
    <m/>
    <n v="14004411"/>
    <s v="Supplies - Cmptr/Hdwr"/>
    <s v=" "/>
    <s v="Wells Fargo Bank Visa"/>
    <s v="2014"/>
    <x v="5"/>
    <s v="Use Tax Accrual"/>
    <s v="CHUFFARD 06/14"/>
    <n v="3.94"/>
  </r>
  <r>
    <x v="5"/>
    <m/>
    <n v="14004347"/>
    <s v="Supplies - General"/>
    <s v=" "/>
    <s v="Wells Fargo Bank Visa"/>
    <s v="2014"/>
    <x v="5"/>
    <s v="Use Tax Accrual"/>
    <s v="FEJO 06/14"/>
    <n v="5.22"/>
  </r>
  <r>
    <x v="15"/>
    <m/>
    <n v="14004267"/>
    <s v="Supplies - Science Lab"/>
    <s v="PO-1410997"/>
    <s v="Fisher Scientific"/>
    <s v="2014"/>
    <x v="5"/>
    <s v="Freight"/>
    <s v="8274696"/>
    <n v="5.5"/>
  </r>
  <r>
    <x v="1"/>
    <m/>
    <n v="14004119"/>
    <s v="Supplies - General"/>
    <s v="PO-1410934"/>
    <s v="Ocean Innovations"/>
    <s v="2014"/>
    <x v="5"/>
    <s v="Freight"/>
    <s v="14-600"/>
    <n v="6.68"/>
  </r>
  <r>
    <x v="1"/>
    <m/>
    <n v="14004088"/>
    <s v="Supplies - General"/>
    <s v="PO-1410714"/>
    <s v="Brantner &amp; Assoc., Inc."/>
    <s v="2014"/>
    <x v="5"/>
    <s v="Freight"/>
    <s v="00137771"/>
    <n v="7.39"/>
  </r>
  <r>
    <x v="1"/>
    <m/>
    <n v="14003986"/>
    <s v="Supplies - General"/>
    <s v="PO-1410853"/>
    <s v="Brantner &amp; Assoc., Inc."/>
    <s v="2014"/>
    <x v="5"/>
    <s v="Freight"/>
    <s v="00137569"/>
    <n v="7.39"/>
  </r>
  <r>
    <x v="4"/>
    <m/>
    <n v="14004156"/>
    <s v="Supplies - Eng. Lab"/>
    <s v="PO-1410949"/>
    <s v="Teledyne Impulse"/>
    <s v="2014"/>
    <x v="5"/>
    <s v="Freight"/>
    <s v="026415"/>
    <n v="7.89"/>
  </r>
  <r>
    <x v="5"/>
    <m/>
    <n v="14004411"/>
    <s v="Supplies - Science Lab"/>
    <s v=" "/>
    <s v="Wells Fargo Bank Visa"/>
    <s v="2014"/>
    <x v="5"/>
    <s v="Use Tax Accrual"/>
    <s v="CHUFFARD 06/14"/>
    <n v="8.42"/>
  </r>
  <r>
    <x v="16"/>
    <m/>
    <n v="14004283"/>
    <s v="Supplies - General"/>
    <s v="PO-1410946"/>
    <s v="YSI, Inc."/>
    <s v="2014"/>
    <x v="5"/>
    <s v="Freight"/>
    <s v="567628"/>
    <n v="9.77"/>
  </r>
  <r>
    <x v="4"/>
    <m/>
    <n v="14004156"/>
    <s v="Supplies - Eng. Lab"/>
    <s v="PO-1410949"/>
    <s v="Teledyne Impulse"/>
    <s v="2014"/>
    <x v="5"/>
    <s v="G-FLS-P, locking sleeve"/>
    <s v="026415"/>
    <n v="13.98"/>
  </r>
  <r>
    <x v="15"/>
    <m/>
    <n v="14004141"/>
    <s v="Supplies - Science Lab"/>
    <s v="PO-1410882"/>
    <s v="Fisher Scientific"/>
    <s v="2014"/>
    <x v="5"/>
    <s v="Freight"/>
    <s v="7862593"/>
    <n v="14"/>
  </r>
  <r>
    <x v="13"/>
    <m/>
    <n v="14004139"/>
    <s v="OS - General"/>
    <s v="PO-1410005"/>
    <s v="CLS America, Inc."/>
    <s v="2014"/>
    <x v="5"/>
    <s v="Argos monthly service data tra"/>
    <s v="CIN1405USA00762"/>
    <n v="16.34"/>
  </r>
  <r>
    <x v="5"/>
    <m/>
    <n v="14004331"/>
    <s v="Supplies - General"/>
    <s v=" "/>
    <s v="Wells Fargo Bank Visa"/>
    <s v="2014"/>
    <x v="5"/>
    <s v="AMAZONMKTPLACEPMTS |"/>
    <s v="GOAN 06/14"/>
    <n v="19.09"/>
  </r>
  <r>
    <x v="15"/>
    <m/>
    <n v="14004141"/>
    <s v="Supplies - Science Lab"/>
    <s v="PO-1410882"/>
    <s v="Fisher Scientific"/>
    <s v="2014"/>
    <x v="5"/>
    <s v="Bob overalls chemtex SM"/>
    <s v="7862593"/>
    <n v="19.739999999999998"/>
  </r>
  <r>
    <x v="15"/>
    <m/>
    <n v="14003874"/>
    <s v="Supplies - Science Lab"/>
    <s v="PO-1410882"/>
    <s v="Fisher Scientific"/>
    <s v="2014"/>
    <x v="5"/>
    <s v="Freight"/>
    <s v="7363584"/>
    <n v="20.05"/>
  </r>
  <r>
    <x v="5"/>
    <m/>
    <n v="14004361"/>
    <s v="Supplies - Eng. Lab"/>
    <s v=" "/>
    <s v="Wells Fargo Bank Visa"/>
    <s v="2014"/>
    <x v="5"/>
    <s v="MCMASTER-CARR | DEVC"/>
    <s v="SCJI 06/14"/>
    <n v="20.190000000000001"/>
  </r>
  <r>
    <x v="5"/>
    <m/>
    <n v="14004444"/>
    <s v="Supplies - General"/>
    <s v=" "/>
    <s v="Wells Fargo Bank Visa"/>
    <s v="2014"/>
    <x v="5"/>
    <s v="WWW.BLUEWATERROPES.C"/>
    <s v="MCGILL 06/14"/>
    <n v="25"/>
  </r>
  <r>
    <x v="1"/>
    <m/>
    <n v="14003968"/>
    <s v="Supplies - General"/>
    <s v="PO-1410869"/>
    <s v="Ocean Innovations"/>
    <s v="2014"/>
    <x v="5"/>
    <s v="Freight"/>
    <s v="14-573"/>
    <n v="25"/>
  </r>
  <r>
    <x v="1"/>
    <m/>
    <n v="14004039"/>
    <s v="Supplies - Eng. Lab"/>
    <s v="PO-1410671"/>
    <s v="Ocean Innovations"/>
    <s v="2014"/>
    <x v="5"/>
    <s v="Freight"/>
    <s v="14-590"/>
    <n v="25.11"/>
  </r>
  <r>
    <x v="15"/>
    <m/>
    <n v="14003874"/>
    <s v="Supplies - Science Lab"/>
    <s v="PO-1410882"/>
    <s v="Fisher Scientific"/>
    <s v="2014"/>
    <x v="5"/>
    <s v="Sodium Sulfite Anhydrous 500g"/>
    <s v="7363584"/>
    <n v="33.46"/>
  </r>
  <r>
    <x v="15"/>
    <m/>
    <n v="14003874"/>
    <s v="Supplies - Science Lab"/>
    <s v="PO-1410882"/>
    <s v="Fisher Scientific"/>
    <s v="2014"/>
    <x v="5"/>
    <s v="Sodium chloride cert acs 1 kg"/>
    <s v="7363584"/>
    <n v="35.1"/>
  </r>
  <r>
    <x v="13"/>
    <m/>
    <n v="14004099"/>
    <s v="OS - General"/>
    <s v="PO-1410008"/>
    <s v="Joubeh Technologies"/>
    <s v="2014"/>
    <x v="5"/>
    <s v="Iridium satellite services mon"/>
    <s v="0055363"/>
    <n v="49"/>
  </r>
  <r>
    <x v="0"/>
    <m/>
    <n v="14004361"/>
    <s v="Supplies - Eng. Lab"/>
    <s v=" "/>
    <s v="Wells Fargo Bank Visa"/>
    <s v="2014"/>
    <x v="5"/>
    <s v="MCMASTER-CARR | CABL"/>
    <s v="SCJI 06/14"/>
    <n v="51.46"/>
  </r>
  <r>
    <x v="6"/>
    <m/>
    <n v="14004411"/>
    <s v="Supplies - Cmptr/Hdwr"/>
    <s v=" "/>
    <s v="Wells Fargo Bank Visa"/>
    <s v="2014"/>
    <x v="5"/>
    <s v="B&amp;HPHOTO-VIDEO.COM |"/>
    <s v="CHUFFARD 06/14"/>
    <n v="52.59"/>
  </r>
  <r>
    <x v="5"/>
    <m/>
    <n v="14004347"/>
    <s v="Supplies - General"/>
    <s v=" "/>
    <s v="Wells Fargo Bank Visa"/>
    <s v="2014"/>
    <x v="5"/>
    <s v="RANDOLPHAUSTINCOMPAN"/>
    <s v="FEJO 06/14"/>
    <n v="69.599999999999994"/>
  </r>
  <r>
    <x v="1"/>
    <m/>
    <n v="14004119"/>
    <s v="Supplies - General"/>
    <s v="PO-1410934"/>
    <s v="Ocean Innovations"/>
    <s v="2014"/>
    <x v="5"/>
    <s v="DSPL Multi LED light clamp"/>
    <s v="14-600"/>
    <n v="69.88"/>
  </r>
  <r>
    <x v="5"/>
    <m/>
    <n v="14004347"/>
    <s v="Supplies - General"/>
    <s v=" "/>
    <s v="Wells Fargo Bank Visa"/>
    <s v="2014"/>
    <x v="5"/>
    <s v="VALLEYFABRICATIONINC"/>
    <s v="FEJO 06/14"/>
    <n v="69.930000000000007"/>
  </r>
  <r>
    <x v="4"/>
    <m/>
    <n v="14004156"/>
    <s v="Supplies - Eng. Lab"/>
    <s v="PO-1410949"/>
    <s v="Teledyne Impulse"/>
    <s v="2014"/>
    <x v="5"/>
    <s v="RMG-2-FS on 2 ft of 18/2 SO ca"/>
    <s v="026415"/>
    <n v="81.7"/>
  </r>
  <r>
    <x v="15"/>
    <m/>
    <n v="14004331"/>
    <s v="Supplies - General"/>
    <s v=" "/>
    <s v="Wells Fargo Bank Visa"/>
    <s v="2014"/>
    <x v="5"/>
    <s v="AMAZON.COM | 3MForma"/>
    <s v="GOAN 06/14"/>
    <n v="86.46"/>
  </r>
  <r>
    <x v="2"/>
    <m/>
    <n v="14004411"/>
    <s v="Supplies - Science Lab"/>
    <s v=" "/>
    <s v="Wells Fargo Bank Visa"/>
    <s v="2014"/>
    <x v="5"/>
    <s v="UICINC"/>
    <s v="CHUFFARD 06/14"/>
    <n v="112.21"/>
  </r>
  <r>
    <x v="15"/>
    <m/>
    <n v="14004267"/>
    <s v="Supplies - Science Lab"/>
    <s v="PO-1410997"/>
    <s v="Fisher Scientific"/>
    <s v="2014"/>
    <x v="5"/>
    <s v="EXAMGLV NITR 9.5 SZ S 100EA/PK"/>
    <s v="8274696"/>
    <n v="134.4"/>
  </r>
  <r>
    <x v="1"/>
    <m/>
    <n v="14003986"/>
    <s v="Supplies - General"/>
    <s v="PO-1410853"/>
    <s v="Brantner &amp; Assoc., Inc."/>
    <s v="2014"/>
    <x v="5"/>
    <s v="80-3-242/E,INSERT,MINK,CIPL,10"/>
    <s v="00137569"/>
    <n v="225.49"/>
  </r>
  <r>
    <x v="2"/>
    <m/>
    <n v="14004267"/>
    <s v="Supplies - Science Lab"/>
    <s v="PO-1410997"/>
    <s v="Fisher Scientific"/>
    <s v="2014"/>
    <x v="5"/>
    <s v="CENT TB RND 50ML PPCO 10/PK"/>
    <s v="8274696"/>
    <n v="349.9"/>
  </r>
  <r>
    <x v="1"/>
    <m/>
    <n v="14004367"/>
    <s v="Supplies - Eng. Lab"/>
    <s v=" "/>
    <s v="Wells Fargo Bank Visa"/>
    <s v="2014"/>
    <x v="5"/>
    <s v="BRANTNERASSOCIATESIN"/>
    <s v="JIMM 06/14"/>
    <n v="356.51"/>
  </r>
  <r>
    <x v="1"/>
    <m/>
    <n v="14004088"/>
    <s v="Supplies - General"/>
    <s v="PO-1410714"/>
    <s v="Brantner &amp; Assoc., Inc."/>
    <s v="2014"/>
    <x v="5"/>
    <s v="80-2-426/C,E/NUT,MINM,CCPL,TI "/>
    <s v="00137771"/>
    <n v="551.21"/>
  </r>
  <r>
    <x v="1"/>
    <m/>
    <n v="14003968"/>
    <s v="Supplies - General"/>
    <s v="PO-1410869"/>
    <s v="Ocean Innovations"/>
    <s v="2014"/>
    <x v="5"/>
    <s v="Falmat XtremeNet 4pr-23AWG Dat"/>
    <s v="14-573"/>
    <n v="806.25"/>
  </r>
  <r>
    <x v="16"/>
    <m/>
    <n v="14004283"/>
    <s v="Supplies - General"/>
    <s v="PO-1410946"/>
    <s v="YSI, Inc."/>
    <s v="2014"/>
    <x v="5"/>
    <s v="Repair optode 799"/>
    <s v="567628"/>
    <n v="1324.03"/>
  </r>
  <r>
    <x v="16"/>
    <m/>
    <n v="14004283"/>
    <s v="Supplies - General"/>
    <s v="PO-1410946"/>
    <s v="YSI, Inc."/>
    <s v="2014"/>
    <x v="5"/>
    <s v="Repair optode 801"/>
    <s v="567628"/>
    <n v="1324.03"/>
  </r>
  <r>
    <x v="1"/>
    <m/>
    <n v="14004039"/>
    <s v="Supplies - Eng. Lab"/>
    <s v="PO-1410671"/>
    <s v="Ocean Innovations"/>
    <s v="2014"/>
    <x v="5"/>
    <s v="4ea TP-23awg + 18C-22awg, WB, "/>
    <s v="14-590"/>
    <n v="1489.95"/>
  </r>
  <r>
    <x v="14"/>
    <m/>
    <m/>
    <s v="ROV Ventana Allocation"/>
    <m/>
    <s v=" "/>
    <s v="2014"/>
    <x v="5"/>
    <s v="June Ship Charges"/>
    <m/>
    <n v="6400"/>
  </r>
  <r>
    <x v="14"/>
    <m/>
    <m/>
    <s v="Rachel Carson Allocation"/>
    <m/>
    <s v=" "/>
    <s v="2014"/>
    <x v="5"/>
    <s v="June Ship Charges"/>
    <m/>
    <n v="7900"/>
  </r>
  <r>
    <x v="4"/>
    <m/>
    <n v="14005198"/>
    <s v="Supplies - Eng. Lab"/>
    <s v="PO-1410949"/>
    <s v="Teledyne Impulse"/>
    <s v="2014"/>
    <x v="6"/>
    <s v="Freight"/>
    <s v="028271"/>
    <n v="9.07"/>
  </r>
  <r>
    <x v="13"/>
    <m/>
    <n v="14004761"/>
    <s v="OS - General"/>
    <s v="PO-1410005"/>
    <s v="CLS America, Inc."/>
    <s v="2014"/>
    <x v="6"/>
    <s v="Argos monthly service data tra"/>
    <s v="CIN1406USA00743"/>
    <n v="18.36"/>
  </r>
  <r>
    <x v="13"/>
    <m/>
    <n v="14004717"/>
    <s v="OS - General"/>
    <s v="PO-1410005"/>
    <s v="CLS America, Inc."/>
    <s v="2014"/>
    <x v="6"/>
    <s v="Argos monthly service data tra"/>
    <s v="CIN1406USA00445"/>
    <n v="24.8"/>
  </r>
  <r>
    <x v="12"/>
    <m/>
    <n v="14004986"/>
    <s v="Supplies - General"/>
    <s v="PO-1410669"/>
    <s v="Electrochem Industries"/>
    <s v="2014"/>
    <x v="6"/>
    <s v="Use Tax Accrual"/>
    <s v="60031573"/>
    <n v="33.6"/>
  </r>
  <r>
    <x v="1"/>
    <m/>
    <n v="14004585"/>
    <s v="Maintenance &amp; Repair"/>
    <s v="PO-1410649"/>
    <s v="Falmouth Scientific, Inc."/>
    <s v="2014"/>
    <x v="6"/>
    <s v="Freight"/>
    <s v="008945"/>
    <n v="50"/>
  </r>
  <r>
    <x v="17"/>
    <m/>
    <n v="14004862"/>
    <s v="Non-Capitalized Equipment"/>
    <s v="PO-1410492"/>
    <s v="Ocean Innovations"/>
    <s v="2014"/>
    <x v="6"/>
    <s v="Freight"/>
    <s v="14-579"/>
    <n v="50"/>
  </r>
  <r>
    <x v="13"/>
    <m/>
    <n v="14004650"/>
    <s v="OS - General"/>
    <s v="PO-1410008"/>
    <s v="Joubeh Technologies"/>
    <s v="2014"/>
    <x v="6"/>
    <s v="Iridium satellite services mon"/>
    <s v="0056874"/>
    <n v="56.19"/>
  </r>
  <r>
    <x v="18"/>
    <m/>
    <n v="14005157"/>
    <s v="Supplies - General"/>
    <s v=" "/>
    <s v="Wells Fargo Bank Visa"/>
    <s v="2014"/>
    <x v="6"/>
    <s v="MOUSERELECTRONICSDIS"/>
    <s v="MCGILL 07/14"/>
    <n v="63.27"/>
  </r>
  <r>
    <x v="4"/>
    <m/>
    <n v="14005198"/>
    <s v="Supplies - Eng. Lab"/>
    <s v="PO-1410949"/>
    <s v="Teledyne Impulse"/>
    <s v="2014"/>
    <x v="6"/>
    <s v="XSG-2-BCL HP SS"/>
    <s v="028271"/>
    <n v="88.69"/>
  </r>
  <r>
    <x v="19"/>
    <m/>
    <n v="14004532"/>
    <s v="Non-Capitalized Equipment"/>
    <s v="PO-1410921"/>
    <s v="Teledyne Benthos"/>
    <s v="2014"/>
    <x v="6"/>
    <s v="Freight"/>
    <s v="219856"/>
    <n v="95.24"/>
  </r>
  <r>
    <x v="12"/>
    <m/>
    <n v="14004986"/>
    <s v="Supplies - General"/>
    <s v="PO-1410669"/>
    <s v="Electrochem Industries"/>
    <s v="2014"/>
    <x v="6"/>
    <s v="Freight"/>
    <s v="60031573"/>
    <n v="101.91"/>
  </r>
  <r>
    <x v="19"/>
    <m/>
    <n v="14004531"/>
    <s v="Non-Capitalized Equipment"/>
    <s v="PO-1410921"/>
    <s v="Teledyne Benthos"/>
    <s v="2014"/>
    <x v="6"/>
    <s v="Freight"/>
    <s v="219855"/>
    <n v="102.37"/>
  </r>
  <r>
    <x v="2"/>
    <m/>
    <n v="14005125"/>
    <s v="Supplies - Science Lab"/>
    <s v=" "/>
    <s v="Wells Fargo Bank Visa"/>
    <s v="2014"/>
    <x v="6"/>
    <s v="GARDNERDENVERTHOMAS"/>
    <s v="CHUFFARD 07/14"/>
    <n v="222.16"/>
  </r>
  <r>
    <x v="12"/>
    <m/>
    <n v="14004986"/>
    <s v="Supplies - General"/>
    <s v="PO-1410669"/>
    <s v="Electrochem Industries"/>
    <s v="2014"/>
    <x v="6"/>
    <s v="Use Tax Accrual"/>
    <s v="60031573"/>
    <n v="273.38"/>
  </r>
  <r>
    <x v="12"/>
    <m/>
    <n v="14004986"/>
    <s v="Supplies - General"/>
    <s v="PO-1410669"/>
    <s v="Electrochem Industries"/>
    <s v="2014"/>
    <x v="6"/>
    <s v="Custom Pack ? 3 CSC D  (3S)"/>
    <s v="60031573"/>
    <n v="448"/>
  </r>
  <r>
    <x v="19"/>
    <m/>
    <n v="14004532"/>
    <s v="Non-Capitalized Equipment"/>
    <s v="PO-1410921"/>
    <s v="Teledyne Benthos"/>
    <s v="2014"/>
    <x v="6"/>
    <s v="ATM-887 repair and refurbish p"/>
    <s v="219856"/>
    <n v="698.75"/>
  </r>
  <r>
    <x v="18"/>
    <m/>
    <n v="14004506"/>
    <s v="Ocean Deployed Equip Addt"/>
    <s v="PO-1410491"/>
    <s v="Electrochem Industries"/>
    <s v="2014"/>
    <x v="6"/>
    <s v="Use Tax Accrual"/>
    <s v="60031203"/>
    <n v="1187.4000000000001"/>
  </r>
  <r>
    <x v="17"/>
    <m/>
    <n v="14004585"/>
    <s v="Maintenance &amp; Repair"/>
    <s v="PO-1410649"/>
    <s v="Falmouth Scientific, Inc."/>
    <s v="2014"/>
    <x v="6"/>
    <s v="Upgrade 2D-ACM s/n 1864 to ACM"/>
    <s v="008945"/>
    <n v="2500"/>
  </r>
  <r>
    <x v="19"/>
    <m/>
    <n v="14004531"/>
    <s v="Non-Capitalized Equipment"/>
    <s v="PO-1410921"/>
    <s v="Teledyne Benthos"/>
    <s v="2014"/>
    <x v="6"/>
    <s v="ATM-887 repair and refurbish p"/>
    <s v="219855"/>
    <n v="2817.2"/>
  </r>
  <r>
    <x v="13"/>
    <m/>
    <n v="14004862"/>
    <s v="Non-Capitalized Equipment"/>
    <s v="PO-1410492"/>
    <s v="Ocean Innovations"/>
    <s v="2014"/>
    <x v="6"/>
    <s v="Novatech iBCN-3 Iridium Beacon"/>
    <s v="14-579"/>
    <n v="3359.38"/>
  </r>
  <r>
    <x v="12"/>
    <m/>
    <n v="14004986"/>
    <s v="Supplies - General"/>
    <s v="PO-1410669"/>
    <s v="Electrochem Industries"/>
    <s v="2014"/>
    <x v="6"/>
    <s v="Custom Pack ? 48 CSC DD (8S/6P"/>
    <s v="60031573"/>
    <n v="3645"/>
  </r>
  <r>
    <x v="14"/>
    <m/>
    <m/>
    <s v="ROV Ventana Allocation"/>
    <m/>
    <s v=" "/>
    <s v="2014"/>
    <x v="6"/>
    <s v="July Ship Charges"/>
    <m/>
    <n v="6400"/>
  </r>
  <r>
    <x v="14"/>
    <m/>
    <m/>
    <s v="Rachel Carson Allocation"/>
    <m/>
    <s v=" "/>
    <s v="2014"/>
    <x v="6"/>
    <s v="July Ship Charges"/>
    <m/>
    <n v="7900"/>
  </r>
  <r>
    <x v="18"/>
    <m/>
    <n v="14004506"/>
    <s v="Ocean Deployed Equip Addt"/>
    <s v="PO-1410491"/>
    <s v="Electrochem Industries"/>
    <s v="2014"/>
    <x v="6"/>
    <s v="Li Battery Pack, 4S7P, CSC DD,"/>
    <s v="60031203"/>
    <n v="15832"/>
  </r>
  <r>
    <x v="20"/>
    <m/>
    <m/>
    <s v="General Equipment Addtns"/>
    <m/>
    <s v=" "/>
    <s v="2014"/>
    <x v="7"/>
    <s v="TELEDY001 V14005610 PO-1411075"/>
    <m/>
    <n v="-11079.14"/>
  </r>
  <r>
    <x v="6"/>
    <m/>
    <n v="14005949"/>
    <s v="Supplies - Cmptr/Hdwr"/>
    <s v=" "/>
    <s v="Wells Fargo Bank Visa"/>
    <s v="2014"/>
    <x v="7"/>
    <s v="Use Tax Accrual"/>
    <s v="HENTHORN 08/14"/>
    <n v="0.82"/>
  </r>
  <r>
    <x v="4"/>
    <m/>
    <n v="14005948"/>
    <s v="Supplies - General"/>
    <s v=" "/>
    <s v="Wells Fargo Bank Visa"/>
    <s v="2014"/>
    <x v="7"/>
    <s v="MOUSERELECTRONICSDIS"/>
    <s v="MCGILL 08/14"/>
    <n v="1.82"/>
  </r>
  <r>
    <x v="5"/>
    <m/>
    <n v="14005918"/>
    <s v="Supplies - Science Lab"/>
    <s v=" "/>
    <s v="Wells Fargo Bank Visa"/>
    <s v="2014"/>
    <x v="7"/>
    <s v="Use Tax Accrual"/>
    <s v="CHUFFARD 08/14"/>
    <n v="2.09"/>
  </r>
  <r>
    <x v="5"/>
    <m/>
    <n v="14005918"/>
    <s v="Supplies - Science Lab"/>
    <s v=" "/>
    <s v="Wells Fargo Bank Visa"/>
    <s v="2014"/>
    <x v="7"/>
    <s v="Use Tax Accrual"/>
    <s v="CHUFFARD 08/14"/>
    <n v="7.17"/>
  </r>
  <r>
    <x v="21"/>
    <m/>
    <n v="14005403"/>
    <s v="Supplies - Fuel"/>
    <s v="PO-1410948"/>
    <s v="Electrochem Industries"/>
    <s v="2014"/>
    <x v="7"/>
    <s v="Use Tax Accrual"/>
    <s v="60032099"/>
    <n v="9.2899999999999991"/>
  </r>
  <r>
    <x v="5"/>
    <m/>
    <n v="14005848"/>
    <s v="Supplies - General"/>
    <s v=" "/>
    <s v="Wells Fargo Bank Visa"/>
    <s v="2014"/>
    <x v="7"/>
    <s v="MCMASTER-CARR | DISP"/>
    <s v="FEJO 08/14"/>
    <n v="9.4700000000000006"/>
  </r>
  <r>
    <x v="6"/>
    <m/>
    <n v="14005949"/>
    <s v="Supplies - Cmptr/Hdwr"/>
    <s v=" "/>
    <s v="Wells Fargo Bank Visa"/>
    <s v="2014"/>
    <x v="7"/>
    <s v="TMART"/>
    <s v="HENTHORN 08/14"/>
    <n v="10.99"/>
  </r>
  <r>
    <x v="13"/>
    <m/>
    <n v="14005496"/>
    <s v="OS - General"/>
    <s v="PO-1410005"/>
    <s v="CLS America, Inc."/>
    <s v="2014"/>
    <x v="7"/>
    <s v="Argos monthly service data tra"/>
    <s v="CIN1407USA00424"/>
    <n v="16.059999999999999"/>
  </r>
  <r>
    <x v="5"/>
    <m/>
    <n v="14005918"/>
    <s v="Supplies - Science Lab"/>
    <s v=" "/>
    <s v="Wells Fargo Bank Visa"/>
    <s v="2014"/>
    <x v="7"/>
    <s v="AMAZONMKTPLACEPMTS |"/>
    <s v="CHUFFARD 08/14"/>
    <n v="27.9"/>
  </r>
  <r>
    <x v="21"/>
    <m/>
    <n v="14005603"/>
    <s v="Supplies - Cmptr/Sftwr"/>
    <s v="PO-1411194"/>
    <s v="QPS, Inc."/>
    <s v="2014"/>
    <x v="7"/>
    <s v="Use Tax Accrual"/>
    <s v="14300246"/>
    <n v="28.13"/>
  </r>
  <r>
    <x v="4"/>
    <m/>
    <n v="14005948"/>
    <s v="Supplies - General"/>
    <s v=" "/>
    <s v="Wells Fargo Bank Visa"/>
    <s v="2014"/>
    <x v="7"/>
    <s v="MOUSERELECTRONICSDIS"/>
    <s v="MCGILL 08/14"/>
    <n v="52.81"/>
  </r>
  <r>
    <x v="22"/>
    <m/>
    <n v="14005422"/>
    <s v="Supplies - General"/>
    <s v="PO-1410909"/>
    <s v="Ocean Innovations"/>
    <s v="2014"/>
    <x v="7"/>
    <s v="Add second port"/>
    <s v="14-747"/>
    <n v="54.83"/>
  </r>
  <r>
    <x v="22"/>
    <m/>
    <n v="14005422"/>
    <s v="Supplies - General"/>
    <s v="PO-1410909"/>
    <s v="Ocean Innovations"/>
    <s v="2014"/>
    <x v="7"/>
    <s v="Install connector"/>
    <s v="14-747"/>
    <n v="55.9"/>
  </r>
  <r>
    <x v="21"/>
    <m/>
    <n v="14005610"/>
    <s v="General Equipment Addtns"/>
    <s v="PO-1411075"/>
    <s v="Teledyne Benthos"/>
    <s v="2014"/>
    <x v="7"/>
    <s v="Freight"/>
    <s v="220370"/>
    <n v="60.39"/>
  </r>
  <r>
    <x v="4"/>
    <m/>
    <n v="14005897"/>
    <s v="Supplies - General"/>
    <s v=" "/>
    <s v="Wells Fargo Bank Visa"/>
    <s v="2014"/>
    <x v="7"/>
    <s v="MCMASTER-CARR | HIGH"/>
    <s v="HOBSON 08/14"/>
    <n v="61.41"/>
  </r>
  <r>
    <x v="13"/>
    <m/>
    <n v="14005571"/>
    <s v="OS - General"/>
    <s v="PO-1410008"/>
    <s v="Joubeh Technologies"/>
    <s v="2014"/>
    <x v="7"/>
    <s v="Iridium satellite services mon"/>
    <s v="58754"/>
    <n v="63.14"/>
  </r>
  <r>
    <x v="2"/>
    <m/>
    <n v="14005406"/>
    <s v="Supplies - Science Lab"/>
    <s v="PO-1410997"/>
    <s v="Fisher Scientific"/>
    <s v="2014"/>
    <x v="7"/>
    <s v="O-RING REFRESHER KIT"/>
    <s v="5018260"/>
    <n v="72.569999999999993"/>
  </r>
  <r>
    <x v="5"/>
    <m/>
    <n v="14005918"/>
    <s v="Supplies - Science Lab"/>
    <s v=" "/>
    <s v="Wells Fargo Bank Visa"/>
    <s v="2014"/>
    <x v="7"/>
    <s v="WWWCOMETSUPPLYCOM"/>
    <s v="CHUFFARD 08/14"/>
    <n v="95.66"/>
  </r>
  <r>
    <x v="4"/>
    <m/>
    <n v="14005321"/>
    <s v="Supplies - General"/>
    <s v="PO-1411185"/>
    <s v="Professional Plastic Corp"/>
    <s v="2014"/>
    <x v="7"/>
    <s v="2.0 Thick Natural ABS 3.50 X 6"/>
    <s v="B50671"/>
    <n v="105.69"/>
  </r>
  <r>
    <x v="23"/>
    <m/>
    <n v="14005403"/>
    <s v="Supplies - Fuel"/>
    <s v="PO-1410948"/>
    <s v="Electrochem Industries"/>
    <s v="2014"/>
    <x v="7"/>
    <s v="Freight"/>
    <s v="60032099"/>
    <n v="123.9"/>
  </r>
  <r>
    <x v="22"/>
    <m/>
    <n v="14005589"/>
    <s v="Maintenance &amp; Repair"/>
    <s v="PO-1411233"/>
    <s v="Ocean Innovations"/>
    <s v="2014"/>
    <x v="7"/>
    <s v="Repair of Novatech Argos beaco"/>
    <s v="14-833"/>
    <n v="150"/>
  </r>
  <r>
    <x v="21"/>
    <m/>
    <n v="14005603"/>
    <s v="Supplies - Cmptr/Sftwr"/>
    <s v="PO-1411194"/>
    <s v="QPS, Inc."/>
    <s v="2014"/>
    <x v="7"/>
    <s v="Academic FM Midwater modeule f"/>
    <s v="14300246"/>
    <n v="375"/>
  </r>
  <r>
    <x v="22"/>
    <m/>
    <n v="14005422"/>
    <s v="Supplies - General"/>
    <s v="PO-1410909"/>
    <s v="Ocean Innovations"/>
    <s v="2014"/>
    <x v="7"/>
    <s v="Freight"/>
    <s v="14-747"/>
    <n v="506.36"/>
  </r>
  <r>
    <x v="23"/>
    <m/>
    <n v="14005403"/>
    <s v="Supplies - Fuel"/>
    <s v="PO-1410948"/>
    <s v="Electrochem Industries"/>
    <s v="2014"/>
    <x v="7"/>
    <s v="Use Tax Accrual"/>
    <s v="60032099"/>
    <n v="593.70000000000005"/>
  </r>
  <r>
    <x v="1"/>
    <m/>
    <n v="14005848"/>
    <s v="Supplies - General"/>
    <s v=" "/>
    <s v="Wells Fargo Bank Visa"/>
    <s v="2014"/>
    <x v="7"/>
    <s v="MAGNUSMOBILITY | 237"/>
    <s v="FEJO 08/14"/>
    <n v="700.27"/>
  </r>
  <r>
    <x v="22"/>
    <m/>
    <n v="14005422"/>
    <s v="Supplies - General"/>
    <s v="PO-1410909"/>
    <s v="Ocean Innovations"/>
    <s v="2014"/>
    <x v="7"/>
    <s v="13 Glass sphere instrument hou"/>
    <s v="14-747"/>
    <n v="1022.97"/>
  </r>
  <r>
    <x v="23"/>
    <m/>
    <n v="14005403"/>
    <s v="Supplies - Fuel"/>
    <s v="PO-1410948"/>
    <s v="Electrochem Industries"/>
    <s v="2014"/>
    <x v="7"/>
    <s v="Li Battery Pack, 4S7P, CSC DD,"/>
    <s v="60032099"/>
    <n v="7916"/>
  </r>
  <r>
    <x v="21"/>
    <m/>
    <n v="14005610"/>
    <s v="General Equipment Addtns"/>
    <s v="PO-1411075"/>
    <s v="Teledyne Benthos"/>
    <s v="2014"/>
    <x v="7"/>
    <s v="ATM-900 Series Modem, LF Direc"/>
    <s v="220370"/>
    <n v="11018.75"/>
  </r>
  <r>
    <x v="5"/>
    <m/>
    <n v="14006573"/>
    <s v="Supplies - Science Lab"/>
    <s v=" "/>
    <s v="Wells Fargo Bank Visa"/>
    <s v="2014"/>
    <x v="8"/>
    <s v="Use Tax Accrual"/>
    <s v="CHUFFARD 09/14"/>
    <n v="1.2"/>
  </r>
  <r>
    <x v="2"/>
    <m/>
    <n v="14006046"/>
    <s v="Supplies - Science Lab"/>
    <s v="PO-1411349"/>
    <s v="Fisher Scientific"/>
    <s v="2014"/>
    <x v="8"/>
    <s v="Freight"/>
    <s v="7781390"/>
    <n v="5.5"/>
  </r>
  <r>
    <x v="24"/>
    <m/>
    <n v="14006253"/>
    <s v="Supplies - General"/>
    <s v="PO-1411238"/>
    <s v="Teledyne Impulse"/>
    <s v="2014"/>
    <x v="8"/>
    <s v="Freight"/>
    <s v="030406"/>
    <n v="9.02"/>
  </r>
  <r>
    <x v="15"/>
    <m/>
    <n v="14006573"/>
    <s v="Supplies - Cmptr/Hdwr"/>
    <s v=" "/>
    <s v="Wells Fargo Bank Visa"/>
    <s v="2014"/>
    <x v="8"/>
    <s v="Use Tax Accrual"/>
    <s v="CHUFFARD 09/14"/>
    <n v="13.13"/>
  </r>
  <r>
    <x v="15"/>
    <m/>
    <n v="14006573"/>
    <s v="Supplies - Science Lab"/>
    <s v=" "/>
    <s v="Wells Fargo Bank Visa"/>
    <s v="2014"/>
    <x v="8"/>
    <s v="FULLSOURCELLC"/>
    <s v="CHUFFARD 09/14"/>
    <n v="15.95"/>
  </r>
  <r>
    <x v="24"/>
    <m/>
    <n v="14006253"/>
    <s v="Supplies - General"/>
    <s v="PO-1411238"/>
    <s v="Teledyne Impulse"/>
    <s v="2014"/>
    <x v="8"/>
    <s v="Locking Sleeve, Female"/>
    <s v="030406"/>
    <n v="19.350000000000001"/>
  </r>
  <r>
    <x v="4"/>
    <m/>
    <n v="14006215"/>
    <s v="Supplies - General"/>
    <s v="PO-1411213"/>
    <s v="Ocean Innovations"/>
    <s v="2014"/>
    <x v="8"/>
    <s v="Locking Sleeve, Male"/>
    <s v="14-947"/>
    <n v="20.32"/>
  </r>
  <r>
    <x v="4"/>
    <m/>
    <n v="14006215"/>
    <s v="Supplies - General"/>
    <s v="PO-1411213"/>
    <s v="Ocean Innovations"/>
    <s v="2014"/>
    <x v="8"/>
    <s v="Locking Sleeve, Female"/>
    <s v="14-947"/>
    <n v="23.21"/>
  </r>
  <r>
    <x v="4"/>
    <m/>
    <n v="14006215"/>
    <s v="Supplies - General"/>
    <s v="PO-1411213"/>
    <s v="Ocean Innovations"/>
    <s v="2014"/>
    <x v="8"/>
    <s v="Freight"/>
    <s v="14-947"/>
    <n v="23.75"/>
  </r>
  <r>
    <x v="4"/>
    <m/>
    <n v="14006443"/>
    <s v="Supplies - General"/>
    <s v="PO-1411250"/>
    <s v="Ocean Innovations"/>
    <s v="2014"/>
    <x v="8"/>
    <s v="Freight"/>
    <s v="14-976"/>
    <n v="23.88"/>
  </r>
  <r>
    <x v="4"/>
    <m/>
    <n v="14006576"/>
    <s v="Supplies - General"/>
    <s v=" "/>
    <s v="Wells Fargo Bank Visa"/>
    <s v="2014"/>
    <x v="8"/>
    <s v="Use Tax Accrual"/>
    <s v="COMI 09/14"/>
    <n v="23.97"/>
  </r>
  <r>
    <x v="4"/>
    <m/>
    <n v="14006443"/>
    <s v="Supplies - General"/>
    <s v="PO-1411250"/>
    <s v="Ocean Innovations"/>
    <s v="2014"/>
    <x v="8"/>
    <s v="Dummy Plug, 2-pin, Female"/>
    <s v="14-976"/>
    <n v="27.95"/>
  </r>
  <r>
    <x v="4"/>
    <m/>
    <n v="14006498"/>
    <s v="Supplies - General"/>
    <s v=" "/>
    <s v="Wells Fargo Bank Visa"/>
    <s v="2014"/>
    <x v="8"/>
    <s v="MCMASTER-CARR | HEAV"/>
    <s v="FEJO 09/14"/>
    <n v="28.36"/>
  </r>
  <r>
    <x v="15"/>
    <m/>
    <n v="14006046"/>
    <s v="Supplies - Science Lab"/>
    <s v="PO-1411349"/>
    <s v="Fisher Scientific"/>
    <s v="2014"/>
    <x v="8"/>
    <s v="TAPE RED 19MMX55M 4/PK"/>
    <s v="7781390"/>
    <n v="29.23"/>
  </r>
  <r>
    <x v="15"/>
    <m/>
    <n v="14006046"/>
    <s v="Supplies - Science Lab"/>
    <s v="PO-1411349"/>
    <s v="Fisher Scientific"/>
    <s v="2014"/>
    <x v="8"/>
    <s v="TAPE BLUE 19MMX55M 4/PK"/>
    <s v="7781390"/>
    <n v="29.27"/>
  </r>
  <r>
    <x v="4"/>
    <m/>
    <s v="Commitment"/>
    <s v="Supplies - General"/>
    <m/>
    <s v="MCMASTER-CARR | CHEMICALRESISTANTPVCFLA"/>
    <n v="2014"/>
    <x v="8"/>
    <s v="Chemical Resistant PVC Flat Washer, 5/8&quot; Screw Size, 1-1/2&quot; OD, .11&quot;-.14&quot; Thick, Packs of 25"/>
    <s v="Ferreira, John"/>
    <n v="30.61"/>
  </r>
  <r>
    <x v="4"/>
    <m/>
    <n v="14006443"/>
    <s v="Supplies - General"/>
    <s v="PO-1411250"/>
    <s v="Ocean Innovations"/>
    <s v="2014"/>
    <x v="8"/>
    <s v="Dummy Plug, 2-pin, Male"/>
    <s v="14-976"/>
    <n v="33.64"/>
  </r>
  <r>
    <x v="15"/>
    <m/>
    <n v="14006046"/>
    <s v="Supplies - Science Lab"/>
    <s v="PO-1411349"/>
    <s v="Fisher Scientific"/>
    <s v="2014"/>
    <x v="8"/>
    <s v="SODIUM SULFITE CERT ACS 500G"/>
    <s v="7781390"/>
    <n v="33.74"/>
  </r>
  <r>
    <x v="15"/>
    <m/>
    <n v="14006046"/>
    <s v="Supplies - Science Lab"/>
    <s v="PO-1411349"/>
    <s v="Fisher Scientific"/>
    <s v="2014"/>
    <x v="8"/>
    <s v="SMPL VIAL SCRW CP 1/DR 144/PK"/>
    <s v="7781390"/>
    <n v="34.659999999999997"/>
  </r>
  <r>
    <x v="15"/>
    <m/>
    <n v="14006046"/>
    <s v="Supplies - Science Lab"/>
    <s v="PO-1411349"/>
    <s v="Fisher Scientific"/>
    <s v="2014"/>
    <x v="8"/>
    <s v="SODIUM CHLORIDE CERT ACS 1KG"/>
    <s v="7781390"/>
    <n v="35.1"/>
  </r>
  <r>
    <x v="15"/>
    <m/>
    <n v="14006573"/>
    <s v="Supplies - Science Lab"/>
    <s v=" "/>
    <s v="Wells Fargo Bank Visa"/>
    <s v="2014"/>
    <x v="8"/>
    <s v="ZOROTOOLSINC"/>
    <s v="CHUFFARD 09/14"/>
    <n v="36.29"/>
  </r>
  <r>
    <x v="4"/>
    <m/>
    <n v="14006154"/>
    <s v="Supplies - Fuel"/>
    <s v="PO-1411293"/>
    <s v="Teledyne Benthos"/>
    <s v="2014"/>
    <x v="8"/>
    <s v="Freight"/>
    <s v="220534"/>
    <n v="41.6"/>
  </r>
  <r>
    <x v="4"/>
    <m/>
    <n v="14006371"/>
    <s v="OS - General"/>
    <s v="PO-1411353"/>
    <s v="Ocean Innovations"/>
    <s v="2014"/>
    <x v="8"/>
    <s v="Freight"/>
    <s v="14-953"/>
    <n v="50"/>
  </r>
  <r>
    <x v="25"/>
    <m/>
    <n v="14006350"/>
    <s v="Supplies - Science Lab"/>
    <s v="PO-1411349"/>
    <s v="Fisher Scientific"/>
    <s v="2014"/>
    <x v="8"/>
    <s v="FORMALDEHYDE 37% W W 4L"/>
    <s v="8510826"/>
    <n v="53.44"/>
  </r>
  <r>
    <x v="15"/>
    <m/>
    <n v="14006498"/>
    <s v="Supplies - General"/>
    <s v=" "/>
    <s v="Wells Fargo Bank Visa"/>
    <s v="2014"/>
    <x v="8"/>
    <s v="MCMASTER-CARR | AS35"/>
    <s v="FEJO 09/14"/>
    <n v="57.98"/>
  </r>
  <r>
    <x v="13"/>
    <m/>
    <n v="14006058"/>
    <s v="OS - General"/>
    <s v="PO-1410008"/>
    <s v="Joubeh Technologies"/>
    <s v="2014"/>
    <x v="8"/>
    <s v="Iridium satellite services mon"/>
    <s v="0060705"/>
    <n v="62"/>
  </r>
  <r>
    <x v="4"/>
    <m/>
    <s v="Commitment"/>
    <s v="Supplies - General"/>
    <m/>
    <s v="MCMASTER-CARR | POLYURETHANEFOAMCLEANRO"/>
    <n v="2014"/>
    <x v="8"/>
    <s v="o ring groove cleaning swabs"/>
    <s v="Ferreira, John"/>
    <n v="62.33"/>
  </r>
  <r>
    <x v="15"/>
    <m/>
    <n v="14006498"/>
    <s v="Supplies - General"/>
    <s v=" "/>
    <s v="Wells Fargo Bank Visa"/>
    <s v="2014"/>
    <x v="8"/>
    <s v="MCMASTER-CARR | CABL"/>
    <s v="FEJO 09/14"/>
    <n v="112.31"/>
  </r>
  <r>
    <x v="2"/>
    <m/>
    <n v="14006273"/>
    <s v="Supplies - Science Lab"/>
    <s v="PO-1411349"/>
    <s v="Fisher Scientific"/>
    <s v="2014"/>
    <x v="8"/>
    <s v="ELEMENT REPLC F 01-257-15 PVMP"/>
    <s v="7901324"/>
    <n v="123.23"/>
  </r>
  <r>
    <x v="4"/>
    <m/>
    <n v="14006608"/>
    <s v="Supplies - Cmptr/Hdwr"/>
    <s v=" "/>
    <s v="Wells Fargo Bank Visa"/>
    <s v="2014"/>
    <x v="8"/>
    <s v="PAYPAL*FRESHTEKBAR"/>
    <s v="HENTHORN 09/14"/>
    <n v="123.59"/>
  </r>
  <r>
    <x v="4"/>
    <m/>
    <n v="14006215"/>
    <s v="Supplies - General"/>
    <s v="PO-1411213"/>
    <s v="Ocean Innovations"/>
    <s v="2014"/>
    <x v="8"/>
    <s v="Connector, 5-pin, Female, Inli"/>
    <s v="14-947"/>
    <n v="128.68"/>
  </r>
  <r>
    <x v="0"/>
    <m/>
    <n v="14006607"/>
    <s v="Supplies - General"/>
    <s v=" "/>
    <s v="Wells Fargo Bank Visa"/>
    <s v="2014"/>
    <x v="8"/>
    <s v="WWW.ATBATT.COM"/>
    <s v="MCGILL 09/14"/>
    <n v="131.16999999999999"/>
  </r>
  <r>
    <x v="4"/>
    <m/>
    <s v="Commitment"/>
    <s v="Supplies - General"/>
    <m/>
    <s v="MCMASTER-CARR | OIL-RESISTANTBUNA-NO-RIN"/>
    <n v="2014"/>
    <x v="8"/>
    <s v="o-rings"/>
    <s v="Ferreira, John"/>
    <n v="134.97999999999999"/>
  </r>
  <r>
    <x v="0"/>
    <m/>
    <s v="Commitment"/>
    <s v="Supplies - General"/>
    <m/>
    <s v="ORCHARDSUPPLY#260"/>
    <n v="2014"/>
    <x v="8"/>
    <s v="batterys"/>
    <s v="Ferreira, John"/>
    <n v="145.28"/>
  </r>
  <r>
    <x v="0"/>
    <m/>
    <n v="14006371"/>
    <s v="OS - General"/>
    <s v="PO-1411353"/>
    <s v="Ocean Innovations"/>
    <s v="2014"/>
    <x v="8"/>
    <s v="WABO replacement battery pack"/>
    <s v="14-953"/>
    <n v="161.25"/>
  </r>
  <r>
    <x v="6"/>
    <m/>
    <n v="14006573"/>
    <s v="Supplies - Cmptr/Hdwr"/>
    <s v=" "/>
    <s v="Wells Fargo Bank Visa"/>
    <s v="2014"/>
    <x v="8"/>
    <s v="AMAZONMKTPLACEPMTS |"/>
    <s v="CHUFFARD 09/14"/>
    <n v="175.09"/>
  </r>
  <r>
    <x v="4"/>
    <m/>
    <n v="14006607"/>
    <s v="Supplies - General"/>
    <s v=" "/>
    <s v="Wells Fargo Bank Visa"/>
    <s v="2014"/>
    <x v="8"/>
    <s v="DKC*DIGIKEYCORP | 18"/>
    <s v="MCGILL 09/14"/>
    <n v="208.95"/>
  </r>
  <r>
    <x v="4"/>
    <m/>
    <n v="14006443"/>
    <s v="Supplies - General"/>
    <s v="PO-1411250"/>
    <s v="Ocean Innovations"/>
    <s v="2014"/>
    <x v="8"/>
    <s v="Cable Assembly, MCIL2M molded "/>
    <s v="14-976"/>
    <n v="209.69"/>
  </r>
  <r>
    <x v="24"/>
    <m/>
    <n v="14006253"/>
    <s v="Supplies - General"/>
    <s v="PO-1411238"/>
    <s v="Teledyne Impulse"/>
    <s v="2014"/>
    <x v="8"/>
    <s v="Connector, 16-pin, Female, Inl"/>
    <s v="030406"/>
    <n v="212.31"/>
  </r>
  <r>
    <x v="4"/>
    <m/>
    <n v="14006443"/>
    <s v="Supplies - General"/>
    <s v="PO-1411250"/>
    <s v="Ocean Innovations"/>
    <s v="2014"/>
    <x v="8"/>
    <s v="Connector, 2-pin, Male, Bulkhe"/>
    <s v="14-976"/>
    <n v="218.55"/>
  </r>
  <r>
    <x v="4"/>
    <m/>
    <n v="14006443"/>
    <s v="Supplies - General"/>
    <s v="PO-1411250"/>
    <s v="Ocean Innovations"/>
    <s v="2014"/>
    <x v="8"/>
    <s v="Connector, 2-pin, Female, Bulk"/>
    <s v="14-976"/>
    <n v="231.45"/>
  </r>
  <r>
    <x v="1"/>
    <m/>
    <s v="Commitment"/>
    <s v="Supplies - Eng. Lab"/>
    <m/>
    <s v="ACIFICAINC"/>
    <n v="2014"/>
    <x v="8"/>
    <s v="Power supply for Rover testing."/>
    <s v="McGill, Paul"/>
    <n v="253.32"/>
  </r>
  <r>
    <x v="2"/>
    <m/>
    <n v="14006573"/>
    <s v="Supplies - Science Lab"/>
    <s v=" "/>
    <s v="Wells Fargo Bank Visa"/>
    <s v="2014"/>
    <x v="8"/>
    <s v="GARDNERDENVERTHOMAS"/>
    <s v="CHUFFARD 09/14"/>
    <n v="276.83"/>
  </r>
  <r>
    <x v="4"/>
    <m/>
    <n v="14006498"/>
    <s v="Supplies - General"/>
    <s v=" "/>
    <s v="Wells Fargo Bank Visa"/>
    <s v="2014"/>
    <x v="8"/>
    <s v="GREENRUBBERKENNEDYAG"/>
    <s v="FEJO 09/14"/>
    <n v="311.48"/>
  </r>
  <r>
    <x v="4"/>
    <m/>
    <n v="14006576"/>
    <s v="Supplies - General"/>
    <s v=" "/>
    <s v="Wells Fargo Bank Visa"/>
    <s v="2014"/>
    <x v="8"/>
    <s v="OBERTMARINESUPPLYINC"/>
    <s v="COMI 09/14"/>
    <n v="319.66000000000003"/>
  </r>
  <r>
    <x v="4"/>
    <m/>
    <n v="14006215"/>
    <s v="Supplies - General"/>
    <s v="PO-1411213"/>
    <s v="Ocean Innovations"/>
    <s v="2014"/>
    <x v="8"/>
    <s v="Connector, 4-pin, Female, Bulk"/>
    <s v="14-947"/>
    <n v="423.44"/>
  </r>
  <r>
    <x v="4"/>
    <m/>
    <n v="14006215"/>
    <s v="Supplies - General"/>
    <s v="PO-1411213"/>
    <s v="Ocean Innovations"/>
    <s v="2014"/>
    <x v="8"/>
    <s v="Connector, 10-pin, Female, Bul"/>
    <s v="14-947"/>
    <n v="588.89"/>
  </r>
  <r>
    <x v="4"/>
    <m/>
    <n v="14006215"/>
    <s v="Supplies - General"/>
    <s v="PO-1411213"/>
    <s v="Ocean Innovations"/>
    <s v="2014"/>
    <x v="8"/>
    <s v="Connector, 3-pin, Female, Bulk"/>
    <s v="14-947"/>
    <n v="652.79"/>
  </r>
  <r>
    <x v="4"/>
    <m/>
    <n v="14006215"/>
    <s v="Supplies - General"/>
    <s v="PO-1411213"/>
    <s v="Ocean Innovations"/>
    <s v="2014"/>
    <x v="8"/>
    <s v="Connector, 6-pin, Female, Bulk"/>
    <s v="14-947"/>
    <n v="813.51"/>
  </r>
  <r>
    <x v="8"/>
    <m/>
    <n v="14006154"/>
    <s v="Supplies - Fuel"/>
    <s v="PO-1411293"/>
    <s v="Teledyne Benthos"/>
    <s v="2014"/>
    <x v="8"/>
    <s v="865-SB-13 - Acoustic Release S"/>
    <s v="220534"/>
    <n v="1075"/>
  </r>
  <r>
    <x v="5"/>
    <m/>
    <s v="Commitment"/>
    <s v="Supplies - Fuel"/>
    <m/>
    <s v="AMAZONMKTPLACEPMTS"/>
    <n v="2014"/>
    <x v="9"/>
    <s v="Refunded for batteries that arrived expired by two years"/>
    <s v="Huffard, Christine"/>
    <n v="-13.07"/>
  </r>
  <r>
    <x v="5"/>
    <m/>
    <n v="14007059"/>
    <s v="Supplies - Science Lab"/>
    <s v=" "/>
    <s v="Praxair "/>
    <s v="2014"/>
    <x v="9"/>
    <s v="COC Cylinder Ex Maint/Insp Fee"/>
    <s v="50701910"/>
    <n v="2.15"/>
  </r>
  <r>
    <x v="4"/>
    <m/>
    <n v="14006921"/>
    <s v="Supplies - General"/>
    <s v="PO-1411511"/>
    <s v="Sea-Bird Electronics Inc."/>
    <s v="2014"/>
    <x v="9"/>
    <s v="Use Tax Accrual"/>
    <s v="81771P001"/>
    <n v="2.5499999999999998"/>
  </r>
  <r>
    <x v="4"/>
    <m/>
    <n v="14006908"/>
    <s v="Supplies - General"/>
    <s v="PO-1411480"/>
    <s v="Ocean Innovations"/>
    <s v="2014"/>
    <x v="9"/>
    <s v="Freight"/>
    <s v="14-1098"/>
    <n v="8.75"/>
  </r>
  <r>
    <x v="0"/>
    <m/>
    <s v="Commitment"/>
    <s v="Supplies - General"/>
    <m/>
    <s v="AMAZONMKTPLACEPMTS | 10EnergizerE2EL123ASil"/>
    <n v="2014"/>
    <x v="9"/>
    <s v="batteries grab respirometers."/>
    <s v="Huffard, Christine"/>
    <n v="13.07"/>
  </r>
  <r>
    <x v="0"/>
    <m/>
    <s v="Commitment"/>
    <s v="Supplies - General"/>
    <m/>
    <s v="HAMRADIOOUTLET"/>
    <n v="2014"/>
    <x v="9"/>
    <s v="Rechargeable battery for handheld Yaesu radio."/>
    <s v="McGill, Paul"/>
    <n v="14.2"/>
  </r>
  <r>
    <x v="4"/>
    <m/>
    <n v="14006921"/>
    <s v="Supplies - General"/>
    <s v="PO-1411511"/>
    <s v="Sea-Bird Electronics Inc."/>
    <s v="2014"/>
    <x v="9"/>
    <s v="Freight"/>
    <s v="81771P001"/>
    <n v="15"/>
  </r>
  <r>
    <x v="15"/>
    <m/>
    <s v="Commitment"/>
    <s v="Supplies - General"/>
    <m/>
    <s v="ORCHARDSUPPLY#060"/>
    <n v="2014"/>
    <x v="9"/>
    <s v="Master lock model M176XDLH combo lock for locking tin shed"/>
    <s v="Huffard, Christine"/>
    <n v="20.65"/>
  </r>
  <r>
    <x v="5"/>
    <m/>
    <n v="14007059"/>
    <s v="Supplies - Science Lab"/>
    <s v=" "/>
    <s v="Praxair "/>
    <s v="2014"/>
    <x v="9"/>
    <s v="Nitrogen 40"/>
    <s v="50701910"/>
    <n v="23.22"/>
  </r>
  <r>
    <x v="0"/>
    <m/>
    <s v="Commitment"/>
    <s v="Supplies - Fuel"/>
    <m/>
    <s v="BATTERIESPLUS#31"/>
    <n v="2014"/>
    <x v="9"/>
    <s v="Pulse 64 grab respirometer batteries"/>
    <s v="Huffard, Christine"/>
    <n v="30.43"/>
  </r>
  <r>
    <x v="5"/>
    <m/>
    <n v="14007059"/>
    <s v="Supplies - Science Lab"/>
    <s v=" "/>
    <s v="Praxair "/>
    <s v="2014"/>
    <x v="9"/>
    <s v="Hazmat/Energy Fuel Charge"/>
    <s v="50701910"/>
    <n v="30.57"/>
  </r>
  <r>
    <x v="5"/>
    <m/>
    <s v="Commitment"/>
    <s v="Supplies - Science Lab"/>
    <m/>
    <s v="AMAZON.COM | VestilBTL-BW-64Oversized"/>
    <n v="2014"/>
    <x v="9"/>
    <s v="nalgene bottles for pre-mixing formalin brine solution to take to sea"/>
    <s v="Huffard, Christine"/>
    <n v="30.69"/>
  </r>
  <r>
    <x v="4"/>
    <m/>
    <n v="14006921"/>
    <s v="Supplies - General"/>
    <s v="PO-1411511"/>
    <s v="Sea-Bird Electronics Inc."/>
    <s v="2014"/>
    <x v="9"/>
    <s v="NEODYMIUM MAGNET CUP ASSEMBLY"/>
    <s v="81771P001"/>
    <n v="34"/>
  </r>
  <r>
    <x v="5"/>
    <m/>
    <n v="14007059"/>
    <s v="Supplies - Science Lab"/>
    <s v=" "/>
    <s v="Praxair "/>
    <s v="2014"/>
    <x v="9"/>
    <s v="Delivery Charge"/>
    <s v="50701910"/>
    <n v="41.39"/>
  </r>
  <r>
    <x v="4"/>
    <m/>
    <n v="14006908"/>
    <s v="Supplies - General"/>
    <s v="PO-1411480"/>
    <s v="Ocean Innovations"/>
    <s v="2014"/>
    <x v="9"/>
    <s v="Connector, 4-pin, Female, Micr"/>
    <s v="14-1098"/>
    <n v="46.6"/>
  </r>
  <r>
    <x v="13"/>
    <m/>
    <n v="14006800"/>
    <s v="OS - General"/>
    <s v="PO-1410008"/>
    <s v="Joubeh Technologies"/>
    <s v="2014"/>
    <x v="9"/>
    <s v="Iridium satellite services mon"/>
    <s v="0062621"/>
    <n v="63.62"/>
  </r>
  <r>
    <x v="4"/>
    <m/>
    <s v="Commitment"/>
    <s v="Supplies - General"/>
    <m/>
    <s v="MCMASTER-CARR | FIBERGLASSHEXNUT,1/4&quot;-2"/>
    <n v="2014"/>
    <x v="9"/>
    <s v="SES Cone retention hardware"/>
    <s v="Hobson, Brett"/>
    <n v="83.89"/>
  </r>
  <r>
    <x v="15"/>
    <m/>
    <s v="Commitment"/>
    <s v="Dues/Memberships/Licenses"/>
    <m/>
    <s v="AMERSCTYLIMNLGYANDOC"/>
    <n v="2014"/>
    <x v="9"/>
    <s v="Association for the Sciences of Limnology and Oceanography"/>
    <s v="Smith, Ken"/>
    <n v="110"/>
  </r>
  <r>
    <x v="4"/>
    <m/>
    <n v="14006908"/>
    <s v="Supplies - General"/>
    <s v="PO-1411480"/>
    <s v="Ocean Innovations"/>
    <s v="2014"/>
    <x v="9"/>
    <s v="Connector, 4-pin, Male, Micro,"/>
    <s v="14-1098"/>
    <n v="133.52000000000001"/>
  </r>
  <r>
    <x v="2"/>
    <m/>
    <s v="Commitment"/>
    <s v="Supplies - Science Lab"/>
    <m/>
    <s v="CUMBERLANDVACUUMPRODUC"/>
    <n v="2014"/>
    <x v="9"/>
    <s v="vacuum pump exhaust filters"/>
    <s v="Huffard, Christine"/>
    <n v="159.41"/>
  </r>
  <r>
    <x v="15"/>
    <m/>
    <s v="Commitment"/>
    <s v="Supplies - Science Lab"/>
    <s v="1411349"/>
    <s v="Fisher Scientific"/>
    <m/>
    <x v="10"/>
    <m/>
    <m/>
    <n v="113.8143"/>
  </r>
  <r>
    <x v="13"/>
    <m/>
    <s v="Commitment"/>
    <s v="OS - General"/>
    <s v="1410005"/>
    <s v="CLS America, Inc."/>
    <m/>
    <x v="10"/>
    <m/>
    <m/>
    <n v="174.83"/>
  </r>
  <r>
    <x v="13"/>
    <m/>
    <s v="Commitment"/>
    <s v="OS - General"/>
    <s v="1410008"/>
    <s v="Joubeh Technologies"/>
    <m/>
    <x v="10"/>
    <m/>
    <m/>
    <n v="229.8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43">
  <r>
    <x v="0"/>
    <x v="0"/>
    <s v="5360"/>
    <n v="14000450"/>
    <s v="Supplies - Fuel"/>
    <s v="PO-1410133"/>
    <s v="SonTek / YSI, Inc."/>
    <s v="2014"/>
    <n v="1"/>
    <s v="Use Tax Accrual"/>
    <s v="549924"/>
    <n v="0.6"/>
  </r>
  <r>
    <x v="1"/>
    <x v="1"/>
    <s v="5360"/>
    <n v="14000883"/>
    <s v="Supplies - Eng. Lab"/>
    <s v="PO-1410200"/>
    <s v="Brantner &amp; Assoc., Inc."/>
    <s v="2014"/>
    <n v="1"/>
    <s v="Freight"/>
    <s v="00135210"/>
    <n v="7.35"/>
  </r>
  <r>
    <x v="1"/>
    <x v="0"/>
    <s v="5360"/>
    <n v="14000378"/>
    <s v="Supplies - General"/>
    <s v="PO-1410092"/>
    <s v="Brantner &amp; Assoc., Inc."/>
    <s v="2014"/>
    <n v="1"/>
    <s v="Freight"/>
    <s v="00134976"/>
    <n v="7.35"/>
  </r>
  <r>
    <x v="1"/>
    <x v="0"/>
    <s v="5360"/>
    <n v="14000416"/>
    <s v="Supplies - General"/>
    <s v="PO-1410164"/>
    <s v="Brantner &amp; Assoc., Inc."/>
    <s v="2014"/>
    <n v="1"/>
    <s v="Freight"/>
    <s v="00135077"/>
    <n v="7.35"/>
  </r>
  <r>
    <x v="2"/>
    <x v="1"/>
    <s v="5090"/>
    <n v="14000947"/>
    <s v="Supplies - Science Lab"/>
    <s v="PO-1410011"/>
    <s v="Labconco Corporation"/>
    <s v="2014"/>
    <n v="1"/>
    <s v="hose clamps"/>
    <s v="531715"/>
    <n v="7.53"/>
  </r>
  <r>
    <x v="3"/>
    <x v="2"/>
    <s v="5360"/>
    <n v="14000450"/>
    <s v="Supplies - Fuel"/>
    <s v="PO-1410133"/>
    <s v="SonTek / YSI, Inc."/>
    <s v="2014"/>
    <n v="1"/>
    <s v="Freight"/>
    <s v="549924"/>
    <n v="8"/>
  </r>
  <r>
    <x v="4"/>
    <x v="1"/>
    <s v="5090"/>
    <n v="14000916"/>
    <s v="Supplies - Eng. Lab"/>
    <s v="PO-1410199"/>
    <s v="Ocean Innovations"/>
    <s v="2014"/>
    <n v="1"/>
    <s v="Freight"/>
    <s v="14-082"/>
    <n v="9"/>
  </r>
  <r>
    <x v="2"/>
    <x v="3"/>
    <s v="5090"/>
    <n v="14000947"/>
    <s v="Supplies - Science Lab"/>
    <s v="PO-1410011"/>
    <s v="Labconco Corporation"/>
    <s v="2014"/>
    <n v="1"/>
    <s v="Freight"/>
    <s v="531715"/>
    <n v="9.14"/>
  </r>
  <r>
    <x v="2"/>
    <x v="2"/>
    <s v="5090"/>
    <n v="14000917"/>
    <s v="Supplies - Fuel"/>
    <s v="PO-1410134"/>
    <s v="Teledyne Benthos, Inc."/>
    <s v="2014"/>
    <n v="1"/>
    <s v="Freight"/>
    <s v="218510"/>
    <n v="12.92"/>
  </r>
  <r>
    <x v="5"/>
    <x v="4"/>
    <s v="5360"/>
    <n v="14000782"/>
    <s v="Supplies - Cmptr/Hdwr"/>
    <s v=" "/>
    <s v="Wells Fargo Bank Visa"/>
    <s v="2014"/>
    <n v="1"/>
    <s v="Use Tax Accrual"/>
    <s v="CHUFFARD 01/14B"/>
    <n v="15.56"/>
  </r>
  <r>
    <x v="5"/>
    <x v="2"/>
    <s v="5360"/>
    <n v="14000782"/>
    <s v="Supplies - Fuel"/>
    <s v=" "/>
    <s v="Wells Fargo Bank Visa"/>
    <s v="2014"/>
    <n v="1"/>
    <s v="THEHOMEDEPOT#6968 |"/>
    <s v="CHUFFARD 01/14B"/>
    <n v="25.92"/>
  </r>
  <r>
    <x v="1"/>
    <x v="1"/>
    <s v="5360"/>
    <n v="14000744"/>
    <s v="Supplies - Eng. Lab"/>
    <s v=" "/>
    <s v="Wells Fargo Bank Visa"/>
    <s v="2014"/>
    <n v="1"/>
    <s v="MOUSERELECTRONICSDIS"/>
    <s v="ALANA 01/14B"/>
    <n v="30.94"/>
  </r>
  <r>
    <x v="2"/>
    <x v="3"/>
    <s v="5090"/>
    <n v="14000947"/>
    <s v="Supplies - Science Lab"/>
    <s v="PO-1410011"/>
    <s v="Labconco Corporation"/>
    <s v="2014"/>
    <n v="1"/>
    <s v="Vacuum hose 3/4ID 1 OD"/>
    <s v="531715"/>
    <n v="34.130000000000003"/>
  </r>
  <r>
    <x v="4"/>
    <x v="1"/>
    <s v="5090"/>
    <n v="14000916"/>
    <s v="Supplies - Eng. Lab"/>
    <s v="PO-1410199"/>
    <s v="Ocean Innovations"/>
    <s v="2014"/>
    <n v="1"/>
    <s v="MCDC4M, 4-pin male dummy plug"/>
    <s v="14-082"/>
    <n v="40.53"/>
  </r>
  <r>
    <x v="4"/>
    <x v="1"/>
    <s v="5090"/>
    <n v="14000916"/>
    <s v="Supplies - Eng. Lab"/>
    <s v="PO-1410199"/>
    <s v="Ocean Innovations"/>
    <s v="2014"/>
    <n v="1"/>
    <s v="MCIL2F, 2 pin inline female wh"/>
    <s v="14-082"/>
    <n v="66.540000000000006"/>
  </r>
  <r>
    <x v="2"/>
    <x v="1"/>
    <s v="5090"/>
    <n v="14000917"/>
    <s v="Supplies - Fuel"/>
    <s v="PO-1410134"/>
    <s v="Teledyne Benthos, Inc."/>
    <s v="2014"/>
    <n v="1"/>
    <s v="865-A - ACOUSTIC RELEASE SPARE"/>
    <s v="218510"/>
    <n v="129"/>
  </r>
  <r>
    <x v="3"/>
    <x v="1"/>
    <s v="5360"/>
    <n v="14000450"/>
    <s v="Supplies - Fuel"/>
    <s v="PO-1410133"/>
    <s v="SonTek / YSI, Inc."/>
    <s v="2014"/>
    <n v="1"/>
    <s v="Battery Pack, alkaline, 10.5V,"/>
    <s v="549924"/>
    <n v="134.38"/>
  </r>
  <r>
    <x v="6"/>
    <x v="4"/>
    <s v="5300"/>
    <n v="14000782"/>
    <s v="Supplies - Cmptr/Hdwr"/>
    <s v=" "/>
    <s v="Wells Fargo Bank Visa"/>
    <s v="2014"/>
    <n v="1"/>
    <s v="B&amp;HPHOTO-VIDEO.COM |"/>
    <s v="CHUFFARD 01/14B"/>
    <n v="207.5"/>
  </r>
  <r>
    <x v="7"/>
    <x v="1"/>
    <m/>
    <n v="14000078"/>
    <s v="Postage/Shipping"/>
    <s v=" "/>
    <s v="Con-way Freight, Inc."/>
    <s v="2014"/>
    <n v="1"/>
    <s v="Ship TiSphere for testing"/>
    <s v="513-971360"/>
    <n v="239.99"/>
  </r>
  <r>
    <x v="7"/>
    <x v="1"/>
    <m/>
    <n v="14000876"/>
    <s v="Postage/Shipping"/>
    <s v=" "/>
    <s v="Con-way Freight, Inc."/>
    <s v="2014"/>
    <n v="1"/>
    <s v="Ship Ti Sphere to MBARI"/>
    <s v="116-586573"/>
    <n v="240.15"/>
  </r>
  <r>
    <x v="8"/>
    <x v="1"/>
    <s v="5360"/>
    <n v="14000917"/>
    <s v="Supplies - Fuel"/>
    <s v="PO-1410134"/>
    <s v="Teledyne Benthos, Inc."/>
    <s v="2014"/>
    <n v="1"/>
    <s v="865-SB-13 - Acoustic Release S"/>
    <s v="218510"/>
    <n v="430"/>
  </r>
  <r>
    <x v="1"/>
    <x v="0"/>
    <s v="5360"/>
    <n v="14000416"/>
    <s v="Supplies - General"/>
    <s v="PO-1410164"/>
    <s v="Brantner &amp; Assoc., Inc."/>
    <s v="2014"/>
    <n v="1"/>
    <s v="MINK8CCPL, MINCCPL,K,8,2#14,6#"/>
    <s v="00135077"/>
    <n v="442.99"/>
  </r>
  <r>
    <x v="9"/>
    <x v="2"/>
    <s v="5030"/>
    <m/>
    <s v="Conference Fees/Registrat"/>
    <m/>
    <s v=" "/>
    <s v="2014"/>
    <n v="1"/>
    <s v="Y-E Prepaid Travel  T13-0473"/>
    <m/>
    <n v="595"/>
  </r>
  <r>
    <x v="9"/>
    <x v="2"/>
    <s v="5030"/>
    <m/>
    <s v="Conference Fees/Registrat"/>
    <m/>
    <s v=" "/>
    <s v="2014"/>
    <n v="1"/>
    <s v="Y-E Prepaid Travel  T13-0474"/>
    <m/>
    <n v="595"/>
  </r>
  <r>
    <x v="9"/>
    <x v="2"/>
    <s v="5030"/>
    <m/>
    <s v="Conference Fees/Registrat"/>
    <m/>
    <s v=" "/>
    <s v="2014"/>
    <n v="1"/>
    <s v="Y-E Prepaid Travel  T13-0475"/>
    <m/>
    <n v="595"/>
  </r>
  <r>
    <x v="4"/>
    <x v="1"/>
    <s v="5090"/>
    <n v="14000883"/>
    <s v="Supplies - Eng. Lab"/>
    <s v="PO-1410200"/>
    <s v="Brantner &amp; Assoc., Inc."/>
    <s v="2014"/>
    <n v="1"/>
    <s v="80-2-445/E,INSERT,MINM,CIR,26,"/>
    <s v="00135210"/>
    <n v="602"/>
  </r>
  <r>
    <x v="10"/>
    <x v="2"/>
    <m/>
    <n v="14000847"/>
    <s v="OS - General"/>
    <s v="PO-1311876"/>
    <s v="Mark Greise Engineering"/>
    <s v="2014"/>
    <n v="1"/>
    <s v="Engineering support to supervi"/>
    <s v="MG01202014"/>
    <n v="1200"/>
  </r>
  <r>
    <x v="11"/>
    <x v="5"/>
    <s v="5130"/>
    <n v="14000474"/>
    <s v="OS - General"/>
    <s v="PO-1311875"/>
    <s v="Deepsea Power &amp; Light,"/>
    <s v="2014"/>
    <n v="1"/>
    <s v="6 hours of pressure testing @ "/>
    <s v="DI136578"/>
    <n v="1500"/>
  </r>
  <r>
    <x v="4"/>
    <x v="0"/>
    <s v="5090"/>
    <n v="14000378"/>
    <s v="Supplies - General"/>
    <s v="PO-1410092"/>
    <s v="Brantner &amp; Assoc., Inc."/>
    <s v="2014"/>
    <n v="1"/>
    <s v="MINK10FCRL TI, 10 pin titanium"/>
    <s v="00134976"/>
    <n v="3365.8"/>
  </r>
  <r>
    <x v="5"/>
    <x v="0"/>
    <s v="5360"/>
    <n v="14001489"/>
    <s v="Supplies - General"/>
    <s v=" "/>
    <s v="Wells Fargo Bank Visa"/>
    <s v="2014"/>
    <n v="2"/>
    <s v="Use Tax Accrual"/>
    <s v="CHUFFARD 02/14"/>
    <n v="1.93"/>
  </r>
  <r>
    <x v="5"/>
    <x v="3"/>
    <s v="5360"/>
    <n v="14001489"/>
    <s v="Supplies - Science Lab"/>
    <s v=" "/>
    <s v="Wells Fargo Bank Visa"/>
    <s v="2014"/>
    <n v="2"/>
    <s v="Use Tax Accrual"/>
    <s v="CHUFFARD 02/14"/>
    <n v="2.09"/>
  </r>
  <r>
    <x v="5"/>
    <x v="3"/>
    <s v="5360"/>
    <n v="14001381"/>
    <s v="Supplies - Science Lab"/>
    <s v=" "/>
    <s v="Praxair "/>
    <s v="2014"/>
    <n v="2"/>
    <s v="CYL MAINT &amp; INSP"/>
    <s v="48570881"/>
    <n v="2.15"/>
  </r>
  <r>
    <x v="4"/>
    <x v="1"/>
    <s v="5090"/>
    <n v="14001391"/>
    <s v="Supplies - Eng. Lab"/>
    <s v="PO-1410387"/>
    <s v="Ocean Innovations"/>
    <s v="2014"/>
    <n v="2"/>
    <s v="Freight"/>
    <s v="14-166"/>
    <n v="6.65"/>
  </r>
  <r>
    <x v="5"/>
    <x v="3"/>
    <s v="5360"/>
    <n v="14001381"/>
    <s v="Supplies - Science Lab"/>
    <s v=" "/>
    <s v="Praxair "/>
    <s v="2014"/>
    <n v="2"/>
    <s v="HAZ MAT CHARGE"/>
    <s v="48570881"/>
    <n v="10.7"/>
  </r>
  <r>
    <x v="5"/>
    <x v="0"/>
    <s v="5360"/>
    <n v="14001426"/>
    <s v="Supplies - General"/>
    <s v=" "/>
    <s v="Wells Fargo Bank Visa"/>
    <s v="2014"/>
    <n v="2"/>
    <s v="ORCHARDSUPPLY#060"/>
    <s v="FEJO 02/14"/>
    <n v="13.03"/>
  </r>
  <r>
    <x v="5"/>
    <x v="0"/>
    <s v="5360"/>
    <n v="14001489"/>
    <s v="Supplies - General"/>
    <s v=" "/>
    <s v="Wells Fargo Bank Visa"/>
    <s v="2014"/>
    <n v="2"/>
    <s v="PROBUILDSOUTHWEST#40"/>
    <s v="CHUFFARD 02/14"/>
    <n v="20.420000000000002"/>
  </r>
  <r>
    <x v="2"/>
    <x v="3"/>
    <s v="5090"/>
    <n v="14001194"/>
    <s v="Supplies - Science Lab"/>
    <s v="PO-1410195"/>
    <s v="McLane Research Laborator"/>
    <s v="2014"/>
    <n v="2"/>
    <s v="Freight"/>
    <s v="13194"/>
    <n v="25"/>
  </r>
  <r>
    <x v="5"/>
    <x v="0"/>
    <s v="5360"/>
    <n v="14001489"/>
    <s v="Supplies - General"/>
    <s v=" "/>
    <s v="Wells Fargo Bank Visa"/>
    <s v="2014"/>
    <n v="2"/>
    <s v="IKEAHOMESHOPPING"/>
    <s v="CHUFFARD 02/14"/>
    <n v="25.74"/>
  </r>
  <r>
    <x v="5"/>
    <x v="3"/>
    <s v="5360"/>
    <n v="14001381"/>
    <s v="Supplies - Science Lab"/>
    <s v=" "/>
    <s v="Praxair "/>
    <s v="2014"/>
    <n v="2"/>
    <s v="FUEL CHARGE"/>
    <s v="48570881"/>
    <n v="25.93"/>
  </r>
  <r>
    <x v="6"/>
    <x v="3"/>
    <s v="5300"/>
    <n v="14001489"/>
    <s v="Supplies - Science Lab"/>
    <s v=" "/>
    <s v="Wells Fargo Bank Visa"/>
    <s v="2014"/>
    <n v="2"/>
    <s v="B&amp;HPHOTO-VIDEO.COM |"/>
    <s v="CHUFFARD 02/14"/>
    <n v="27.93"/>
  </r>
  <r>
    <x v="5"/>
    <x v="1"/>
    <s v="5360"/>
    <n v="14001489"/>
    <s v="Supplies - Fuel"/>
    <s v=" "/>
    <s v="Wells Fargo Bank Visa"/>
    <s v="2014"/>
    <n v="2"/>
    <s v="PROBUILDSOUTHWEST#40"/>
    <s v="CHUFFARD 02/14"/>
    <n v="32.6"/>
  </r>
  <r>
    <x v="5"/>
    <x v="3"/>
    <s v="5360"/>
    <n v="14001381"/>
    <s v="Supplies - Science Lab"/>
    <s v=" "/>
    <s v="Praxair "/>
    <s v="2014"/>
    <n v="2"/>
    <s v="NITROGEN 40"/>
    <s v="48570881"/>
    <n v="32.700000000000003"/>
  </r>
  <r>
    <x v="12"/>
    <x v="0"/>
    <s v="5360"/>
    <n v="14001550"/>
    <s v="Supplies - General"/>
    <s v="PO-1410004"/>
    <s v="Electrochem Industries"/>
    <s v="2014"/>
    <n v="2"/>
    <s v="Use Tax Accrual"/>
    <s v="60030453"/>
    <n v="33.6"/>
  </r>
  <r>
    <x v="5"/>
    <x v="3"/>
    <s v="5360"/>
    <n v="14001381"/>
    <s v="Supplies - Science Lab"/>
    <s v=" "/>
    <s v="Praxair "/>
    <s v="2014"/>
    <n v="2"/>
    <s v="DELIVERY"/>
    <s v="48570881"/>
    <n v="41.39"/>
  </r>
  <r>
    <x v="2"/>
    <x v="3"/>
    <s v="5090"/>
    <n v="14001194"/>
    <s v="Supplies - Science Lab"/>
    <s v="PO-1410195"/>
    <s v="McLane Research Laborator"/>
    <s v="2014"/>
    <n v="2"/>
    <s v="Sediment trap controller repla"/>
    <s v="13194"/>
    <n v="45.15"/>
  </r>
  <r>
    <x v="13"/>
    <x v="5"/>
    <s v="5330"/>
    <n v="14001251"/>
    <s v="OS - General"/>
    <s v="PO-1410008"/>
    <s v="Joubeh Technologies"/>
    <s v="2014"/>
    <n v="2"/>
    <s v="Iridium satellite services mon"/>
    <s v="48154"/>
    <n v="49"/>
  </r>
  <r>
    <x v="4"/>
    <x v="1"/>
    <s v="5090"/>
    <n v="14001391"/>
    <s v="Supplies - Eng. Lab"/>
    <s v="PO-1410387"/>
    <s v="Ocean Innovations"/>
    <s v="2014"/>
    <n v="2"/>
    <s v="MCDC8F, 8 pin female dummy"/>
    <s v="14-166"/>
    <n v="55.9"/>
  </r>
  <r>
    <x v="5"/>
    <x v="3"/>
    <s v="5360"/>
    <n v="14001381"/>
    <s v="Supplies - Science Lab"/>
    <s v=" "/>
    <s v="Praxair "/>
    <s v="2014"/>
    <n v="2"/>
    <s v="NITROGEN UHP K"/>
    <s v="48570881"/>
    <n v="58.83"/>
  </r>
  <r>
    <x v="6"/>
    <x v="3"/>
    <s v="5300"/>
    <n v="14001489"/>
    <s v="Supplies - Science Lab"/>
    <s v=" "/>
    <s v="Wells Fargo Bank Visa"/>
    <s v="2014"/>
    <n v="2"/>
    <s v="BISONOFFICELLC"/>
    <s v="CHUFFARD 02/14"/>
    <n v="81.59"/>
  </r>
  <r>
    <x v="5"/>
    <x v="0"/>
    <s v="5360"/>
    <n v="14001426"/>
    <s v="Supplies - General"/>
    <s v=" "/>
    <s v="Wells Fargo Bank Visa"/>
    <s v="2014"/>
    <n v="2"/>
    <s v="VALLEYFABRICATIONINC"/>
    <s v="FEJO 02/14"/>
    <n v="96.34"/>
  </r>
  <r>
    <x v="12"/>
    <x v="0"/>
    <s v="5360"/>
    <n v="14001550"/>
    <s v="Supplies - General"/>
    <s v="PO-1410004"/>
    <s v="Electrochem Industries"/>
    <s v="2014"/>
    <n v="2"/>
    <s v="Freight"/>
    <s v="60030453"/>
    <n v="107.88"/>
  </r>
  <r>
    <x v="5"/>
    <x v="0"/>
    <s v="5360"/>
    <n v="14001426"/>
    <s v="Supplies - General"/>
    <s v=" "/>
    <s v="Wells Fargo Bank Visa"/>
    <s v="2014"/>
    <n v="2"/>
    <s v="MCMASTER-CARR | CABL"/>
    <s v="FEJO 02/14"/>
    <n v="218.88"/>
  </r>
  <r>
    <x v="12"/>
    <x v="0"/>
    <s v="5360"/>
    <n v="14001550"/>
    <s v="Supplies - General"/>
    <s v="PO-1410004"/>
    <s v="Electrochem Industries"/>
    <s v="2014"/>
    <n v="2"/>
    <s v="Use Tax Accrual"/>
    <s v="60030453"/>
    <n v="273.38"/>
  </r>
  <r>
    <x v="12"/>
    <x v="0"/>
    <s v="5360"/>
    <n v="14001550"/>
    <s v="Supplies - General"/>
    <s v="PO-1410004"/>
    <s v="Electrochem Industries"/>
    <s v="2014"/>
    <n v="2"/>
    <s v="Custom Pack ? 3 CSC D  (3S)"/>
    <s v="60030453"/>
    <n v="448"/>
  </r>
  <r>
    <x v="12"/>
    <x v="0"/>
    <s v="5360"/>
    <n v="14001550"/>
    <s v="Supplies - General"/>
    <s v="PO-1410004"/>
    <s v="Electrochem Industries"/>
    <s v="2014"/>
    <n v="2"/>
    <s v="Custom Pack ? 48 CSC DD (8S/6P"/>
    <s v="60030453"/>
    <n v="3645"/>
  </r>
  <r>
    <x v="9"/>
    <x v="2"/>
    <s v="5030"/>
    <n v="14001950"/>
    <s v="Conference Fees/Registrat"/>
    <s v=" "/>
    <s v="Wells Fargo Bank Visa"/>
    <s v="2014"/>
    <n v="3"/>
    <s v="T13-0473"/>
    <s v="MCGILL 10/13 C1"/>
    <n v="-595"/>
  </r>
  <r>
    <x v="9"/>
    <x v="6"/>
    <s v="5500"/>
    <n v="14001930"/>
    <s v="Travel - Domestic"/>
    <s v=" "/>
    <s v="Henthorn, Rich"/>
    <s v="2014"/>
    <n v="3"/>
    <s v="T13-0474 reimbursement"/>
    <s v="T13-0474 9633"/>
    <n v="-6.27"/>
  </r>
  <r>
    <x v="9"/>
    <x v="6"/>
    <s v="5500"/>
    <n v="14002148"/>
    <s v="Travel - Domestic"/>
    <s v=" "/>
    <s v="Wells Fargo Bank Visa"/>
    <s v="2014"/>
    <n v="3"/>
    <s v="T13-0475"/>
    <s v="CHUFFARD 03/14"/>
    <n v="4"/>
  </r>
  <r>
    <x v="9"/>
    <x v="6"/>
    <s v="5500"/>
    <n v="14002148"/>
    <s v="Travel - Domestic"/>
    <s v=" "/>
    <s v="Wells Fargo Bank Visa"/>
    <s v="2014"/>
    <n v="3"/>
    <s v="T13-0475"/>
    <s v="CHUFFARD 03/14"/>
    <n v="4"/>
  </r>
  <r>
    <x v="9"/>
    <x v="6"/>
    <s v="5500"/>
    <n v="14002185"/>
    <s v="Travel - Domestic"/>
    <s v=" "/>
    <s v="Wells Fargo Bank Visa"/>
    <s v="2014"/>
    <n v="3"/>
    <s v="T14-0002"/>
    <s v="MCGILL 03/14"/>
    <n v="4.18"/>
  </r>
  <r>
    <x v="9"/>
    <x v="6"/>
    <s v="5500"/>
    <n v="14002148"/>
    <s v="Travel - Domestic"/>
    <s v=" "/>
    <s v="Wells Fargo Bank Visa"/>
    <s v="2014"/>
    <n v="3"/>
    <s v="T13-0475"/>
    <s v="CHUFFARD 03/14"/>
    <n v="4.8499999999999996"/>
  </r>
  <r>
    <x v="9"/>
    <x v="6"/>
    <s v="5500"/>
    <n v="14002148"/>
    <s v="Travel - Domestic"/>
    <s v=" "/>
    <s v="Wells Fargo Bank Visa"/>
    <s v="2014"/>
    <n v="3"/>
    <s v="T13-0475"/>
    <s v="CHUFFARD 03/14"/>
    <n v="5"/>
  </r>
  <r>
    <x v="9"/>
    <x v="6"/>
    <s v="5500"/>
    <n v="14002185"/>
    <s v="Travel - Domestic"/>
    <s v=" "/>
    <s v="Wells Fargo Bank Visa"/>
    <s v="2014"/>
    <n v="3"/>
    <s v="T14-0002"/>
    <s v="MCGILL 03/14"/>
    <n v="6.54"/>
  </r>
  <r>
    <x v="9"/>
    <x v="6"/>
    <s v="5500"/>
    <n v="14002148"/>
    <s v="Travel - Domestic"/>
    <s v=" "/>
    <s v="Wells Fargo Bank Visa"/>
    <s v="2014"/>
    <n v="3"/>
    <s v="T13-0475"/>
    <s v="CHUFFARD 03/14"/>
    <n v="6.54"/>
  </r>
  <r>
    <x v="9"/>
    <x v="6"/>
    <s v="5500"/>
    <n v="14002185"/>
    <s v="Travel - Domestic"/>
    <s v=" "/>
    <s v="Wells Fargo Bank Visa"/>
    <s v="2014"/>
    <n v="3"/>
    <s v="T14-0002"/>
    <s v="MCGILL 03/14"/>
    <n v="6.54"/>
  </r>
  <r>
    <x v="9"/>
    <x v="6"/>
    <s v="5500"/>
    <n v="14002185"/>
    <s v="Travel - Domestic"/>
    <s v=" "/>
    <s v="Wells Fargo Bank Visa"/>
    <s v="2014"/>
    <n v="3"/>
    <s v="T14-0002"/>
    <s v="MCGILL 03/14"/>
    <n v="6.54"/>
  </r>
  <r>
    <x v="9"/>
    <x v="6"/>
    <s v="5500"/>
    <n v="14002185"/>
    <s v="Travel - Domestic"/>
    <s v=" "/>
    <s v="Wells Fargo Bank Visa"/>
    <s v="2014"/>
    <n v="3"/>
    <s v="T14-0002"/>
    <s v="MCGILL 03/14"/>
    <n v="7"/>
  </r>
  <r>
    <x v="9"/>
    <x v="6"/>
    <s v="5500"/>
    <n v="14002185"/>
    <s v="Travel - Domestic"/>
    <s v=" "/>
    <s v="Wells Fargo Bank Visa"/>
    <s v="2014"/>
    <n v="3"/>
    <s v="T14-0002"/>
    <s v="MCGILL 03/14"/>
    <n v="7"/>
  </r>
  <r>
    <x v="9"/>
    <x v="6"/>
    <s v="5500"/>
    <n v="14002185"/>
    <s v="Travel - Domestic"/>
    <s v=" "/>
    <s v="Wells Fargo Bank Visa"/>
    <s v="2014"/>
    <n v="3"/>
    <s v="T14-0002"/>
    <s v="MCGILL 03/14"/>
    <n v="8.36"/>
  </r>
  <r>
    <x v="14"/>
    <x v="3"/>
    <s v="5380"/>
    <n v="14001607"/>
    <s v="Supplies - Science Lab"/>
    <s v="PO-1410288"/>
    <s v="Teledyne Impulse"/>
    <s v="2014"/>
    <n v="3"/>
    <s v="Freight"/>
    <s v="021485"/>
    <n v="9"/>
  </r>
  <r>
    <x v="9"/>
    <x v="6"/>
    <s v="5500"/>
    <n v="14002185"/>
    <s v="Travel - Domestic"/>
    <s v=" "/>
    <s v="Wells Fargo Bank Visa"/>
    <s v="2014"/>
    <n v="3"/>
    <s v="T14-0002"/>
    <s v="MCGILL 03/14"/>
    <n v="9.6"/>
  </r>
  <r>
    <x v="9"/>
    <x v="6"/>
    <s v="5500"/>
    <n v="14002148"/>
    <s v="Travel - Domestic"/>
    <s v=" "/>
    <s v="Wells Fargo Bank Visa"/>
    <s v="2014"/>
    <n v="3"/>
    <s v="T13-0475"/>
    <s v="CHUFFARD 03/14"/>
    <n v="9.7899999999999991"/>
  </r>
  <r>
    <x v="9"/>
    <x v="6"/>
    <s v="5500"/>
    <n v="14002148"/>
    <s v="Travel - Domestic"/>
    <s v=" "/>
    <s v="Wells Fargo Bank Visa"/>
    <s v="2014"/>
    <n v="3"/>
    <s v="T13-0475"/>
    <s v="CHUFFARD 03/14"/>
    <n v="10.210000000000001"/>
  </r>
  <r>
    <x v="14"/>
    <x v="1"/>
    <s v="5380"/>
    <n v="14002148"/>
    <s v="Supplies - Fuel"/>
    <s v=" "/>
    <s v="Wells Fargo Bank Visa"/>
    <s v="2014"/>
    <n v="3"/>
    <s v="HOMEDEPOT.COM | .COM"/>
    <s v="CHUFFARD 03/14"/>
    <n v="10.72"/>
  </r>
  <r>
    <x v="9"/>
    <x v="6"/>
    <s v="5500"/>
    <n v="14002148"/>
    <s v="Travel - Domestic"/>
    <s v=" "/>
    <s v="Wells Fargo Bank Visa"/>
    <s v="2014"/>
    <n v="3"/>
    <s v="T13-0475"/>
    <s v="CHUFFARD 03/14"/>
    <n v="11.4"/>
  </r>
  <r>
    <x v="9"/>
    <x v="6"/>
    <s v="5500"/>
    <n v="14002148"/>
    <s v="Travel - Domestic"/>
    <s v=" "/>
    <s v="Wells Fargo Bank Visa"/>
    <s v="2014"/>
    <n v="3"/>
    <s v="T13-0475"/>
    <s v="CHUFFARD 03/14"/>
    <n v="12.04"/>
  </r>
  <r>
    <x v="9"/>
    <x v="6"/>
    <s v="5500"/>
    <n v="14002185"/>
    <s v="Travel - Domestic"/>
    <s v=" "/>
    <s v="Wells Fargo Bank Visa"/>
    <s v="2014"/>
    <n v="3"/>
    <s v="T14-0002"/>
    <s v="MCGILL 03/14"/>
    <n v="12.57"/>
  </r>
  <r>
    <x v="9"/>
    <x v="6"/>
    <s v="5500"/>
    <n v="14002185"/>
    <s v="Travel - Domestic"/>
    <s v=" "/>
    <s v="Wells Fargo Bank Visa"/>
    <s v="2014"/>
    <n v="3"/>
    <s v="T14-0002"/>
    <s v="MCGILL 03/14"/>
    <n v="12.57"/>
  </r>
  <r>
    <x v="5"/>
    <x v="1"/>
    <s v="5360"/>
    <n v="14002092"/>
    <s v="Supplies - Eng. Lab"/>
    <s v=" "/>
    <s v="Wells Fargo Bank Visa"/>
    <s v="2014"/>
    <n v="3"/>
    <s v="Use Tax Accrual"/>
    <s v="ALANA 03/14"/>
    <n v="13.13"/>
  </r>
  <r>
    <x v="9"/>
    <x v="6"/>
    <s v="5500"/>
    <n v="14002187"/>
    <s v="Travel - Domestic"/>
    <s v=" "/>
    <s v="Wells Fargo Bank Visa"/>
    <s v="2014"/>
    <n v="3"/>
    <s v="T13-0474"/>
    <s v="HENTHORN 03/14"/>
    <n v="13.59"/>
  </r>
  <r>
    <x v="9"/>
    <x v="6"/>
    <s v="5500"/>
    <n v="14002187"/>
    <s v="Travel - Domestic"/>
    <s v=" "/>
    <s v="Wells Fargo Bank Visa"/>
    <s v="2014"/>
    <n v="3"/>
    <s v="T13-0474"/>
    <s v="HENTHORN 03/14"/>
    <n v="15.01"/>
  </r>
  <r>
    <x v="9"/>
    <x v="6"/>
    <s v="5500"/>
    <n v="14002148"/>
    <s v="Travel - Domestic"/>
    <s v=" "/>
    <s v="Wells Fargo Bank Visa"/>
    <s v="2014"/>
    <n v="3"/>
    <s v="T13-0475"/>
    <s v="CHUFFARD 03/14"/>
    <n v="15.25"/>
  </r>
  <r>
    <x v="9"/>
    <x v="6"/>
    <s v="5500"/>
    <n v="14002148"/>
    <s v="Travel - Domestic"/>
    <s v=" "/>
    <s v="Wells Fargo Bank Visa"/>
    <s v="2014"/>
    <n v="3"/>
    <s v="T13-0475"/>
    <s v="CHUFFARD 03/14"/>
    <n v="16.34"/>
  </r>
  <r>
    <x v="9"/>
    <x v="6"/>
    <s v="5500"/>
    <n v="14002187"/>
    <s v="Travel - Domestic"/>
    <s v=" "/>
    <s v="Wells Fargo Bank Visa"/>
    <s v="2014"/>
    <n v="3"/>
    <s v="T13-0474"/>
    <s v="HENTHORN 03/14"/>
    <n v="18.23"/>
  </r>
  <r>
    <x v="9"/>
    <x v="6"/>
    <s v="5500"/>
    <n v="14002187"/>
    <s v="Travel - Domestic"/>
    <s v=" "/>
    <s v="Wells Fargo Bank Visa"/>
    <s v="2014"/>
    <n v="3"/>
    <s v="T13-0474"/>
    <s v="HENTHORN 03/14"/>
    <n v="20.29"/>
  </r>
  <r>
    <x v="9"/>
    <x v="6"/>
    <s v="5500"/>
    <n v="14002187"/>
    <s v="Travel - Domestic"/>
    <s v=" "/>
    <s v="Wells Fargo Bank Visa"/>
    <s v="2014"/>
    <n v="3"/>
    <s v="T13-0474"/>
    <s v="HENTHORN 03/14"/>
    <n v="20.68"/>
  </r>
  <r>
    <x v="9"/>
    <x v="6"/>
    <s v="5500"/>
    <n v="14002185"/>
    <s v="Travel - Domestic"/>
    <s v=" "/>
    <s v="Wells Fargo Bank Visa"/>
    <s v="2014"/>
    <n v="3"/>
    <s v="T14-0002"/>
    <s v="MCGILL 03/14"/>
    <n v="20.7"/>
  </r>
  <r>
    <x v="9"/>
    <x v="6"/>
    <s v="5500"/>
    <n v="14001925"/>
    <s v="Travel - Domestic"/>
    <s v=" "/>
    <s v="Huffard, Christine"/>
    <s v="2014"/>
    <n v="3"/>
    <s v="T13-0475 reimbursement"/>
    <s v="T13-0475 9657"/>
    <n v="21.5"/>
  </r>
  <r>
    <x v="9"/>
    <x v="6"/>
    <s v="5500"/>
    <n v="14002185"/>
    <s v="Travel - Domestic"/>
    <s v=" "/>
    <s v="Wells Fargo Bank Visa"/>
    <s v="2014"/>
    <n v="3"/>
    <s v="T14-0002"/>
    <s v="MCGILL 03/14"/>
    <n v="21.71"/>
  </r>
  <r>
    <x v="5"/>
    <x v="0"/>
    <s v="5360"/>
    <n v="14002092"/>
    <s v="Supplies - General"/>
    <s v=" "/>
    <s v="Wells Fargo Bank Visa"/>
    <s v="2014"/>
    <n v="3"/>
    <s v="MCMASTER-CARR | VITO"/>
    <s v="ALANA 03/14"/>
    <n v="21.92"/>
  </r>
  <r>
    <x v="9"/>
    <x v="6"/>
    <s v="5500"/>
    <n v="14002148"/>
    <s v="Travel - Domestic"/>
    <s v=" "/>
    <s v="Wells Fargo Bank Visa"/>
    <s v="2014"/>
    <n v="3"/>
    <s v="T13-0475"/>
    <s v="CHUFFARD 03/14"/>
    <n v="23.51"/>
  </r>
  <r>
    <x v="9"/>
    <x v="6"/>
    <s v="5500"/>
    <n v="14002148"/>
    <s v="Travel - Domestic"/>
    <s v=" "/>
    <s v="Wells Fargo Bank Visa"/>
    <s v="2014"/>
    <n v="3"/>
    <s v="T13-0475"/>
    <s v="CHUFFARD 03/14"/>
    <n v="24.08"/>
  </r>
  <r>
    <x v="9"/>
    <x v="6"/>
    <s v="5500"/>
    <n v="14002148"/>
    <s v="Travel - Domestic"/>
    <s v=" "/>
    <s v="Wells Fargo Bank Visa"/>
    <s v="2014"/>
    <n v="3"/>
    <s v="T13-0475"/>
    <s v="CHUFFARD 03/14"/>
    <n v="24.08"/>
  </r>
  <r>
    <x v="14"/>
    <x v="5"/>
    <s v="5380"/>
    <n v="14001720"/>
    <s v="OS - General"/>
    <s v="PO-1410005"/>
    <s v="CLS America, Inc."/>
    <s v="2014"/>
    <n v="3"/>
    <s v="Argos monthly service data tra"/>
    <s v="CIN1402USA00168"/>
    <n v="24.8"/>
  </r>
  <r>
    <x v="9"/>
    <x v="6"/>
    <s v="5500"/>
    <n v="14002185"/>
    <s v="Travel - Domestic"/>
    <s v=" "/>
    <s v="Wells Fargo Bank Visa"/>
    <s v="2014"/>
    <n v="3"/>
    <s v="T14-0002"/>
    <s v="MCGILL 03/14"/>
    <n v="25"/>
  </r>
  <r>
    <x v="9"/>
    <x v="6"/>
    <s v="5500"/>
    <n v="14002185"/>
    <s v="Travel - Domestic"/>
    <s v=" "/>
    <s v="Wells Fargo Bank Visa"/>
    <s v="2014"/>
    <n v="3"/>
    <s v="T14-0002"/>
    <s v="MCGILL 03/14"/>
    <n v="25"/>
  </r>
  <r>
    <x v="9"/>
    <x v="6"/>
    <s v="5500"/>
    <n v="14002148"/>
    <s v="Travel - Domestic"/>
    <s v=" "/>
    <s v="Wells Fargo Bank Visa"/>
    <s v="2014"/>
    <n v="3"/>
    <s v="T13-0475"/>
    <s v="CHUFFARD 03/14"/>
    <n v="26.03"/>
  </r>
  <r>
    <x v="9"/>
    <x v="6"/>
    <s v="5500"/>
    <n v="14002185"/>
    <s v="Travel - Domestic"/>
    <s v=" "/>
    <s v="Wells Fargo Bank Visa"/>
    <s v="2014"/>
    <n v="3"/>
    <s v="T14-0002"/>
    <s v="MCGILL 03/14"/>
    <n v="26.66"/>
  </r>
  <r>
    <x v="9"/>
    <x v="6"/>
    <s v="5500"/>
    <n v="14002185"/>
    <s v="Travel - Domestic"/>
    <s v=" "/>
    <s v="Wells Fargo Bank Visa"/>
    <s v="2014"/>
    <n v="3"/>
    <s v="T14-0002"/>
    <s v="MCGILL 03/14"/>
    <n v="28.15"/>
  </r>
  <r>
    <x v="9"/>
    <x v="6"/>
    <s v="5500"/>
    <n v="14002187"/>
    <s v="Travel - Domestic"/>
    <s v=" "/>
    <s v="Wells Fargo Bank Visa"/>
    <s v="2014"/>
    <n v="3"/>
    <s v="T13-0474"/>
    <s v="HENTHORN 03/14"/>
    <n v="28.6"/>
  </r>
  <r>
    <x v="0"/>
    <x v="3"/>
    <s v="5360"/>
    <n v="14002148"/>
    <s v="Supplies - Science Lab"/>
    <s v=" "/>
    <s v="Wells Fargo Bank Visa"/>
    <s v="2014"/>
    <n v="3"/>
    <s v="HOMEDEPOT.COM | .COM"/>
    <s v="CHUFFARD 03/14"/>
    <n v="36.81"/>
  </r>
  <r>
    <x v="5"/>
    <x v="1"/>
    <s v="5360"/>
    <n v="14002185"/>
    <s v="Supplies - Tools"/>
    <s v=" "/>
    <s v="Wells Fargo Bank Visa"/>
    <s v="2014"/>
    <n v="3"/>
    <s v="ORCHARDSUPPLY#260"/>
    <s v="MCGILL 03/14"/>
    <n v="41.21"/>
  </r>
  <r>
    <x v="5"/>
    <x v="3"/>
    <s v="5360"/>
    <n v="14002148"/>
    <s v="Supplies - Science Lab"/>
    <s v=" "/>
    <s v="Wells Fargo Bank Visa"/>
    <s v="2014"/>
    <n v="3"/>
    <s v="MCMASTER-CARR | ELAS"/>
    <s v="CHUFFARD 03/14"/>
    <n v="44.64"/>
  </r>
  <r>
    <x v="9"/>
    <x v="6"/>
    <s v="5500"/>
    <n v="14002187"/>
    <s v="Travel - Domestic"/>
    <s v=" "/>
    <s v="Wells Fargo Bank Visa"/>
    <s v="2014"/>
    <n v="3"/>
    <s v="T13-0474"/>
    <s v="HENTHORN 03/14"/>
    <n v="45.62"/>
  </r>
  <r>
    <x v="5"/>
    <x v="0"/>
    <s v="5360"/>
    <n v="14002151"/>
    <s v="Supplies - General"/>
    <s v=" "/>
    <s v="Wells Fargo Bank Visa"/>
    <s v="2014"/>
    <n v="3"/>
    <s v="MCMASTER-CARR | MULT"/>
    <s v="COMI 03/14"/>
    <n v="48.11"/>
  </r>
  <r>
    <x v="13"/>
    <x v="5"/>
    <s v="5330"/>
    <n v="14001731"/>
    <s v="OS - General"/>
    <s v="PO-1410008"/>
    <s v="Joubeh Technologies"/>
    <s v="2014"/>
    <n v="3"/>
    <s v="Iridium satellite services mon"/>
    <s v="49316"/>
    <n v="49"/>
  </r>
  <r>
    <x v="9"/>
    <x v="6"/>
    <s v="5500"/>
    <n v="14002187"/>
    <s v="Travel - Domestic"/>
    <s v=" "/>
    <s v="Wells Fargo Bank Visa"/>
    <s v="2014"/>
    <n v="3"/>
    <s v="T13-0474"/>
    <s v="HENTHORN 03/14"/>
    <n v="49.57"/>
  </r>
  <r>
    <x v="9"/>
    <x v="6"/>
    <s v="5500"/>
    <n v="14002185"/>
    <s v="Travel - Domestic"/>
    <s v=" "/>
    <s v="Wells Fargo Bank Visa"/>
    <s v="2014"/>
    <n v="3"/>
    <s v="T14-0002"/>
    <s v="MCGILL 03/14"/>
    <n v="57.91"/>
  </r>
  <r>
    <x v="0"/>
    <x v="1"/>
    <s v="5360"/>
    <n v="14002148"/>
    <s v="Supplies - Fuel"/>
    <s v=" "/>
    <s v="Wells Fargo Bank Visa"/>
    <s v="2014"/>
    <n v="3"/>
    <s v="HOMEDEPOT.COM | .COM"/>
    <s v="CHUFFARD 03/14"/>
    <n v="63.27"/>
  </r>
  <r>
    <x v="1"/>
    <x v="1"/>
    <s v="5360"/>
    <n v="14002092"/>
    <s v="Supplies - Eng. Lab"/>
    <s v=" "/>
    <s v="Wells Fargo Bank Visa"/>
    <s v="2014"/>
    <n v="3"/>
    <s v="PLI*BREEZESYS"/>
    <s v="ALANA 03/14"/>
    <n v="175"/>
  </r>
  <r>
    <x v="5"/>
    <x v="3"/>
    <s v="5360"/>
    <n v="14002148"/>
    <s v="Supplies - Science Lab"/>
    <s v=" "/>
    <s v="Wells Fargo Bank Visa"/>
    <s v="2014"/>
    <n v="3"/>
    <s v="ULINE*SHIPSUPPLIES |"/>
    <s v="CHUFFARD 03/14"/>
    <n v="352.41"/>
  </r>
  <r>
    <x v="1"/>
    <x v="3"/>
    <s v="5360"/>
    <n v="14001607"/>
    <s v="Supplies - Science Lab"/>
    <s v="PO-1410288"/>
    <s v="Teledyne Impulse"/>
    <s v="2014"/>
    <n v="3"/>
    <s v="dummy connector for bulkhead r"/>
    <s v="021485"/>
    <n v="413.88"/>
  </r>
  <r>
    <x v="1"/>
    <x v="3"/>
    <s v="5360"/>
    <n v="14001607"/>
    <s v="Supplies - Science Lab"/>
    <s v="PO-1410288"/>
    <s v="Teledyne Impulse"/>
    <s v="2014"/>
    <n v="3"/>
    <s v="dummy connector for cables"/>
    <s v="021485"/>
    <n v="485.9"/>
  </r>
  <r>
    <x v="9"/>
    <x v="2"/>
    <s v="5500"/>
    <n v="14001950"/>
    <s v="Conference Fees/Registrat"/>
    <s v=" "/>
    <s v="Wells Fargo Bank Visa"/>
    <s v="2014"/>
    <n v="3"/>
    <s v="T14-0002"/>
    <s v="MCGILL 10/13 C1"/>
    <n v="595"/>
  </r>
  <r>
    <x v="9"/>
    <x v="6"/>
    <s v="5500"/>
    <n v="14001930"/>
    <s v="Travel - Domestic"/>
    <s v=" "/>
    <s v="Henthorn, Rich"/>
    <s v="2014"/>
    <n v="3"/>
    <s v="T13-0474 reimbursement"/>
    <s v="T13-0474 9633"/>
    <n v="615.25"/>
  </r>
  <r>
    <x v="9"/>
    <x v="6"/>
    <s v="5500"/>
    <n v="14002148"/>
    <s v="Travel - Domestic"/>
    <s v=" "/>
    <s v="Wells Fargo Bank Visa"/>
    <s v="2014"/>
    <n v="3"/>
    <s v="T13-0475"/>
    <s v="CHUFFARD 03/14"/>
    <n v="868.04"/>
  </r>
  <r>
    <x v="9"/>
    <x v="6"/>
    <s v="5500"/>
    <n v="14002187"/>
    <s v="Travel - Domestic"/>
    <s v=" "/>
    <s v="Wells Fargo Bank Visa"/>
    <s v="2014"/>
    <n v="3"/>
    <s v="T13-0474"/>
    <s v="HENTHORN 03/14"/>
    <n v="1513.12"/>
  </r>
  <r>
    <x v="9"/>
    <x v="6"/>
    <s v="5500"/>
    <n v="14002185"/>
    <s v="Travel - Domestic"/>
    <s v=" "/>
    <s v="Wells Fargo Bank Visa"/>
    <s v="2014"/>
    <n v="3"/>
    <s v="T14-0002"/>
    <s v="MCGILL 03/14"/>
    <n v="1812"/>
  </r>
  <r>
    <x v="5"/>
    <x v="2"/>
    <s v="5360"/>
    <n v="14003107"/>
    <s v="PostDoc Allowance"/>
    <s v=" "/>
    <s v="Wells Fargo Bank Visa"/>
    <s v="2014"/>
    <n v="4"/>
    <s v="T13-0602"/>
    <s v="MARIAH 04/14"/>
    <n v="-247.19"/>
  </r>
  <r>
    <x v="5"/>
    <x v="2"/>
    <s v="5360"/>
    <n v="14003107"/>
    <s v="PostDoc Allowance"/>
    <s v=" "/>
    <s v="Wells Fargo Bank Visa"/>
    <s v="2014"/>
    <n v="4"/>
    <s v="Use Tax Accrual"/>
    <s v="MARIAH 04/14"/>
    <n v="-18.54"/>
  </r>
  <r>
    <x v="2"/>
    <x v="3"/>
    <s v="5090"/>
    <n v="14003173"/>
    <s v="Supplies - Science Lab"/>
    <s v="PO-1311838"/>
    <s v="RBR, Ltd."/>
    <s v="2014"/>
    <n v="4"/>
    <s v="Use Tax Accrual"/>
    <s v="14922"/>
    <n v="2.63"/>
  </r>
  <r>
    <x v="2"/>
    <x v="3"/>
    <s v="5090"/>
    <n v="14003173"/>
    <s v="Supplies - Science Lab"/>
    <s v="PO-1311838"/>
    <s v="RBR, Ltd."/>
    <s v="2014"/>
    <n v="4"/>
    <s v="Use Tax Accrual"/>
    <s v="14922"/>
    <n v="4.5"/>
  </r>
  <r>
    <x v="5"/>
    <x v="3"/>
    <s v="5360"/>
    <n v="14003073"/>
    <s v="Supplies - Science Lab"/>
    <s v=" "/>
    <s v="Wells Fargo Bank Visa"/>
    <s v="2014"/>
    <n v="4"/>
    <s v="Use Tax Accrual"/>
    <s v="CHUFFARD 04/14"/>
    <n v="5.08"/>
  </r>
  <r>
    <x v="1"/>
    <x v="0"/>
    <s v="5360"/>
    <n v="14002785"/>
    <s v="Supplies - General"/>
    <s v="PO-1410666"/>
    <s v="Allied Titanium, Inc."/>
    <s v="2014"/>
    <n v="4"/>
    <s v="Use Tax Accrual"/>
    <s v="4059001"/>
    <n v="12.48"/>
  </r>
  <r>
    <x v="5"/>
    <x v="0"/>
    <s v="5360"/>
    <n v="14003073"/>
    <s v="Supplies - General"/>
    <s v=" "/>
    <s v="Wells Fargo Bank Visa"/>
    <s v="2014"/>
    <n v="4"/>
    <s v="MOUSERELECTRONICSDIS"/>
    <s v="CHUFFARD 04/14"/>
    <n v="14.62"/>
  </r>
  <r>
    <x v="5"/>
    <x v="0"/>
    <s v="5360"/>
    <n v="14003073"/>
    <s v="Supplies - General"/>
    <s v=" "/>
    <s v="Wells Fargo Bank Visa"/>
    <s v="2014"/>
    <n v="4"/>
    <s v="CVSPHARMACY#9331"/>
    <s v="CHUFFARD 04/14"/>
    <n v="17.670000000000002"/>
  </r>
  <r>
    <x v="1"/>
    <x v="0"/>
    <s v="5360"/>
    <n v="14002785"/>
    <s v="Supplies - General"/>
    <s v="PO-1410666"/>
    <s v="Allied Titanium, Inc."/>
    <s v="2014"/>
    <n v="4"/>
    <s v="Freight"/>
    <s v="4059001"/>
    <n v="22.96"/>
  </r>
  <r>
    <x v="2"/>
    <x v="3"/>
    <s v="5090"/>
    <n v="14003173"/>
    <s v="Supplies - Science Lab"/>
    <s v="PO-1311838"/>
    <s v="RBR, Ltd."/>
    <s v="2014"/>
    <n v="4"/>
    <s v="1910-608 RS-232 Interface Cabl"/>
    <s v="14922"/>
    <n v="35"/>
  </r>
  <r>
    <x v="2"/>
    <x v="3"/>
    <s v="5090"/>
    <n v="14003173"/>
    <s v="Supplies - Science Lab"/>
    <s v="PO-1311838"/>
    <s v="RBR, Ltd."/>
    <s v="2014"/>
    <n v="4"/>
    <s v="Freight"/>
    <s v="14922"/>
    <n v="40"/>
  </r>
  <r>
    <x v="13"/>
    <x v="5"/>
    <s v="5330"/>
    <n v="14002540"/>
    <s v="OS - General"/>
    <s v="PO-1410008"/>
    <s v="Joubeh Technologies"/>
    <s v="2014"/>
    <n v="4"/>
    <s v="Iridium satellite services mon"/>
    <s v="000051092"/>
    <n v="49"/>
  </r>
  <r>
    <x v="5"/>
    <x v="0"/>
    <s v="5360"/>
    <n v="14003001"/>
    <s v="Supplies - General"/>
    <s v=" "/>
    <s v="Wells Fargo Bank Visa"/>
    <s v="2014"/>
    <n v="4"/>
    <s v="ORCHARDSUPPLY#260"/>
    <s v="FEJO 04/14"/>
    <n v="54.23"/>
  </r>
  <r>
    <x v="2"/>
    <x v="3"/>
    <s v="5090"/>
    <n v="14003173"/>
    <s v="Supplies - Science Lab"/>
    <s v="PO-1311838"/>
    <s v="RBR, Ltd."/>
    <s v="2014"/>
    <n v="4"/>
    <s v="O ring kit for GR data logger"/>
    <s v="14922"/>
    <n v="60"/>
  </r>
  <r>
    <x v="5"/>
    <x v="3"/>
    <s v="5360"/>
    <n v="14003073"/>
    <s v="Supplies - Science Lab"/>
    <s v=" "/>
    <s v="Wells Fargo Bank Visa"/>
    <s v="2014"/>
    <n v="4"/>
    <s v="UNIVERSALMEDICAL"/>
    <s v="CHUFFARD 04/14"/>
    <n v="67.680000000000007"/>
  </r>
  <r>
    <x v="9"/>
    <x v="6"/>
    <s v="5500"/>
    <n v="14002301"/>
    <s v="Travel - Domestic"/>
    <s v=" "/>
    <s v="McGill, Paul"/>
    <s v="2014"/>
    <n v="4"/>
    <s v="T14-0002 reimbursement"/>
    <s v="T14-0002 9582"/>
    <n v="79.23"/>
  </r>
  <r>
    <x v="5"/>
    <x v="0"/>
    <s v="5360"/>
    <n v="14003073"/>
    <s v="Supplies - General"/>
    <s v=" "/>
    <s v="Wells Fargo Bank Visa"/>
    <s v="2014"/>
    <n v="4"/>
    <s v="THEHOMEDEPOT#6968 |"/>
    <s v="CHUFFARD 04/14"/>
    <n v="81.33"/>
  </r>
  <r>
    <x v="1"/>
    <x v="0"/>
    <s v="5360"/>
    <n v="14002785"/>
    <s v="Supplies - General"/>
    <s v="PO-1410666"/>
    <s v="Allied Titanium, Inc."/>
    <s v="2014"/>
    <n v="4"/>
    <s v="1/4-28 X 1 UNF Socket Head  Gr"/>
    <s v="4059001"/>
    <n v="166.4"/>
  </r>
  <r>
    <x v="15"/>
    <x v="2"/>
    <m/>
    <m/>
    <s v="Western Flyer Allocation"/>
    <m/>
    <s v=" "/>
    <s v="2014"/>
    <n v="4"/>
    <s v="April Ship Charges"/>
    <m/>
    <m/>
  </r>
  <r>
    <x v="4"/>
    <x v="1"/>
    <s v="5090"/>
    <n v="14003472"/>
    <s v="Supplies - Eng. Lab"/>
    <s v="PO-1410807"/>
    <s v="Brantner &amp; Assoc., Inc."/>
    <s v="2014"/>
    <n v="5"/>
    <s v="Freight"/>
    <s v="00137274"/>
    <n v="7.39"/>
  </r>
  <r>
    <x v="1"/>
    <x v="0"/>
    <s v="5360"/>
    <n v="14003263"/>
    <s v="Supplies - General"/>
    <s v="PO-1410714"/>
    <s v="Brantner &amp; Assoc., Inc."/>
    <s v="2014"/>
    <n v="5"/>
    <s v="Freight"/>
    <s v="00137056"/>
    <n v="7.39"/>
  </r>
  <r>
    <x v="4"/>
    <x v="0"/>
    <s v="5090"/>
    <n v="14003452"/>
    <s v="Supplies - General"/>
    <s v="PO-1410714"/>
    <s v="Brantner &amp; Assoc., Inc."/>
    <s v="2014"/>
    <n v="5"/>
    <s v="Freight"/>
    <s v="00137244"/>
    <n v="7.39"/>
  </r>
  <r>
    <x v="1"/>
    <x v="0"/>
    <s v="5360"/>
    <n v="14003808"/>
    <s v="Supplies - General"/>
    <s v="PO-1410852"/>
    <s v="Brantner &amp; Assoc., Inc."/>
    <s v="2014"/>
    <n v="5"/>
    <s v="Freight"/>
    <s v="00137479"/>
    <n v="7.39"/>
  </r>
  <r>
    <x v="1"/>
    <x v="1"/>
    <s v="5360"/>
    <n v="14003343"/>
    <s v="Postage/Shipping"/>
    <s v=" "/>
    <s v="UPS Supply Chain Solution"/>
    <s v="2014"/>
    <n v="5"/>
    <s v="Custom/Duty Fees, Canada"/>
    <s v="950569252"/>
    <n v="7.45"/>
  </r>
  <r>
    <x v="4"/>
    <x v="1"/>
    <s v="5090"/>
    <n v="14003369"/>
    <s v="Supplies - Eng. Lab"/>
    <s v="PO-1410762"/>
    <s v="Teledyne Impulse"/>
    <s v="2014"/>
    <n v="5"/>
    <s v="Freight"/>
    <s v="024798"/>
    <n v="7.9"/>
  </r>
  <r>
    <x v="2"/>
    <x v="3"/>
    <s v="5090"/>
    <n v="14003484"/>
    <s v="Supplies - Science Lab"/>
    <s v="PO-1410756"/>
    <s v="McLane Research Laborator"/>
    <s v="2014"/>
    <n v="5"/>
    <s v="Freight"/>
    <s v="13238"/>
    <n v="20.5"/>
  </r>
  <r>
    <x v="13"/>
    <x v="5"/>
    <s v="5330"/>
    <n v="14003509"/>
    <s v="OS - General"/>
    <s v="PO-1410005"/>
    <s v="CLS America, Inc."/>
    <s v="2014"/>
    <n v="5"/>
    <s v="Argos monthly service data tra"/>
    <s v="CIN1404USA00553"/>
    <n v="24.8"/>
  </r>
  <r>
    <x v="2"/>
    <x v="3"/>
    <s v="5090"/>
    <n v="14003484"/>
    <s v="Supplies - Science Lab"/>
    <s v="PO-1410756"/>
    <s v="McLane Research Laborator"/>
    <s v="2014"/>
    <n v="5"/>
    <s v="Use Tax Accrual"/>
    <s v="13238"/>
    <n v="26.74"/>
  </r>
  <r>
    <x v="13"/>
    <x v="5"/>
    <s v="5330"/>
    <n v="14003286"/>
    <s v="OS - General"/>
    <s v="PO-1410008"/>
    <s v="Joubeh Technologies"/>
    <s v="2014"/>
    <n v="5"/>
    <s v="Iridium satellite services mon"/>
    <s v="000052453"/>
    <n v="49.19"/>
  </r>
  <r>
    <x v="4"/>
    <x v="1"/>
    <s v="5090"/>
    <n v="14003369"/>
    <s v="Supplies - Eng. Lab"/>
    <s v="PO-1410762"/>
    <s v="Teledyne Impulse"/>
    <s v="2014"/>
    <n v="5"/>
    <s v="MDC-9-MP, 9-pin male dummy plu"/>
    <s v="024798"/>
    <n v="95.14"/>
  </r>
  <r>
    <x v="1"/>
    <x v="0"/>
    <s v="5360"/>
    <n v="14003773"/>
    <s v="Supplies - General"/>
    <s v=" "/>
    <s v="Wells Fargo Bank Visa"/>
    <s v="2014"/>
    <n v="5"/>
    <s v="TNRBATTERIES"/>
    <s v="MCGILL 05/14"/>
    <n v="115.89"/>
  </r>
  <r>
    <x v="6"/>
    <x v="4"/>
    <s v="5300"/>
    <n v="14003774"/>
    <s v="Supplies - Cmptr/Hdwr"/>
    <s v=" "/>
    <s v="Wells Fargo Bank Visa"/>
    <s v="2014"/>
    <n v="5"/>
    <s v="STAPLES00103879"/>
    <s v="HENTHORN 05/14"/>
    <n v="129.88999999999999"/>
  </r>
  <r>
    <x v="2"/>
    <x v="1"/>
    <s v="5090"/>
    <n v="14003791"/>
    <s v="Postage/Shipping"/>
    <s v=" "/>
    <s v="Federal Express"/>
    <s v="2014"/>
    <n v="5"/>
    <s v="Shipping to Metocean Data Syst"/>
    <s v="1-311-62886"/>
    <n v="131.69"/>
  </r>
  <r>
    <x v="4"/>
    <x v="1"/>
    <s v="5090"/>
    <n v="14003472"/>
    <s v="Supplies - Eng. Lab"/>
    <s v="PO-1410807"/>
    <s v="Brantner &amp; Assoc., Inc."/>
    <s v="2014"/>
    <n v="5"/>
    <s v="80-2-243/G,INSERT,MINK,CIRL,10"/>
    <s v="00137274"/>
    <n v="190.53"/>
  </r>
  <r>
    <x v="1"/>
    <x v="0"/>
    <s v="5360"/>
    <n v="14003808"/>
    <s v="Supplies - General"/>
    <s v="PO-1410852"/>
    <s v="Brantner &amp; Assoc., Inc."/>
    <s v="2014"/>
    <n v="5"/>
    <s v="80-3-223/H,ASSEMBLY,MINK,CCPL,"/>
    <s v="00137479"/>
    <n v="229.77"/>
  </r>
  <r>
    <x v="1"/>
    <x v="0"/>
    <s v="5360"/>
    <n v="14003263"/>
    <s v="Supplies - General"/>
    <s v="PO-1410714"/>
    <s v="Brantner &amp; Assoc., Inc."/>
    <s v="2014"/>
    <n v="5"/>
    <s v="80-4-446/N,INSERT,MINM,CIPL,12"/>
    <s v="00137056"/>
    <n v="304.57"/>
  </r>
  <r>
    <x v="14"/>
    <x v="3"/>
    <s v="5380"/>
    <n v="14003484"/>
    <s v="Supplies - Science Lab"/>
    <s v="PO-1410756"/>
    <s v="McLane Research Laborator"/>
    <s v="2014"/>
    <n v="5"/>
    <s v="500 ML sediment trap bottles f"/>
    <s v="13238"/>
    <n v="356.5"/>
  </r>
  <r>
    <x v="6"/>
    <x v="4"/>
    <s v="5300"/>
    <n v="14003774"/>
    <s v="Supplies - Cmptr/Hdwr"/>
    <s v=" "/>
    <s v="Wells Fargo Bank Visa"/>
    <s v="2014"/>
    <n v="5"/>
    <s v="AMAZON.COM | SanDisk"/>
    <s v="HENTHORN 05/14"/>
    <n v="897.32"/>
  </r>
  <r>
    <x v="1"/>
    <x v="0"/>
    <s v="5360"/>
    <n v="14003452"/>
    <s v="Supplies - General"/>
    <s v="PO-1410714"/>
    <s v="Brantner &amp; Assoc., Inc."/>
    <s v="2014"/>
    <n v="5"/>
    <s v="80-3-434-135/D,SHELL,MINMCCPL,"/>
    <s v="00137244"/>
    <n v="1230.21"/>
  </r>
  <r>
    <x v="16"/>
    <x v="0"/>
    <s v="5090"/>
    <n v="14004283"/>
    <s v="Supplies - General"/>
    <s v="PO-1410946"/>
    <s v="YSI, Inc."/>
    <s v="2014"/>
    <n v="6"/>
    <s v="Use Tax Accrual"/>
    <s v="567628"/>
    <n v="0.73"/>
  </r>
  <r>
    <x v="5"/>
    <x v="0"/>
    <s v="5360"/>
    <n v="14004331"/>
    <s v="Supplies - General"/>
    <s v=" "/>
    <s v="Wells Fargo Bank Visa"/>
    <s v="2014"/>
    <n v="6"/>
    <s v="Use Tax Accrual"/>
    <s v="GOAN 06/14"/>
    <n v="1.43"/>
  </r>
  <r>
    <x v="5"/>
    <x v="0"/>
    <s v="5360"/>
    <n v="14004444"/>
    <s v="Supplies - General"/>
    <s v=" "/>
    <s v="Wells Fargo Bank Visa"/>
    <s v="2014"/>
    <n v="6"/>
    <s v="Use Tax Accrual"/>
    <s v="MCGILL 06/14"/>
    <n v="1.88"/>
  </r>
  <r>
    <x v="5"/>
    <x v="4"/>
    <s v="5360"/>
    <n v="14004411"/>
    <s v="Supplies - Cmptr/Hdwr"/>
    <s v=" "/>
    <s v="Wells Fargo Bank Visa"/>
    <s v="2014"/>
    <n v="6"/>
    <s v="Use Tax Accrual"/>
    <s v="CHUFFARD 06/14"/>
    <n v="3.94"/>
  </r>
  <r>
    <x v="5"/>
    <x v="0"/>
    <s v="5360"/>
    <n v="14004347"/>
    <s v="Supplies - General"/>
    <s v=" "/>
    <s v="Wells Fargo Bank Visa"/>
    <s v="2014"/>
    <n v="6"/>
    <s v="Use Tax Accrual"/>
    <s v="FEJO 06/14"/>
    <n v="5.22"/>
  </r>
  <r>
    <x v="14"/>
    <x v="3"/>
    <s v="5380"/>
    <n v="14004267"/>
    <s v="Supplies - Science Lab"/>
    <s v="PO-1410997"/>
    <s v="Fisher Scientific"/>
    <s v="2014"/>
    <n v="6"/>
    <s v="Freight"/>
    <s v="8274696"/>
    <n v="5.5"/>
  </r>
  <r>
    <x v="1"/>
    <x v="0"/>
    <s v="5360"/>
    <n v="14004119"/>
    <s v="Supplies - General"/>
    <s v="PO-1410934"/>
    <s v="Ocean Innovations"/>
    <s v="2014"/>
    <n v="6"/>
    <s v="Freight"/>
    <s v="14-600"/>
    <n v="6.68"/>
  </r>
  <r>
    <x v="1"/>
    <x v="0"/>
    <s v="5360"/>
    <n v="14004088"/>
    <s v="Supplies - General"/>
    <s v="PO-1410714"/>
    <s v="Brantner &amp; Assoc., Inc."/>
    <s v="2014"/>
    <n v="6"/>
    <s v="Freight"/>
    <s v="00137771"/>
    <n v="7.39"/>
  </r>
  <r>
    <x v="1"/>
    <x v="0"/>
    <s v="5360"/>
    <n v="14003986"/>
    <s v="Supplies - General"/>
    <s v="PO-1410853"/>
    <s v="Brantner &amp; Assoc., Inc."/>
    <s v="2014"/>
    <n v="6"/>
    <s v="Freight"/>
    <s v="00137569"/>
    <n v="7.39"/>
  </r>
  <r>
    <x v="4"/>
    <x v="1"/>
    <s v="5090"/>
    <n v="14004156"/>
    <s v="Supplies - Eng. Lab"/>
    <s v="PO-1410949"/>
    <s v="Teledyne Impulse"/>
    <s v="2014"/>
    <n v="6"/>
    <s v="Freight"/>
    <s v="026415"/>
    <n v="7.89"/>
  </r>
  <r>
    <x v="5"/>
    <x v="3"/>
    <s v="5360"/>
    <n v="14004411"/>
    <s v="Supplies - Science Lab"/>
    <s v=" "/>
    <s v="Wells Fargo Bank Visa"/>
    <s v="2014"/>
    <n v="6"/>
    <s v="Use Tax Accrual"/>
    <s v="CHUFFARD 06/14"/>
    <n v="8.42"/>
  </r>
  <r>
    <x v="16"/>
    <x v="0"/>
    <s v="5090"/>
    <n v="14004283"/>
    <s v="Supplies - General"/>
    <s v="PO-1410946"/>
    <s v="YSI, Inc."/>
    <s v="2014"/>
    <n v="6"/>
    <s v="Freight"/>
    <s v="567628"/>
    <n v="9.77"/>
  </r>
  <r>
    <x v="4"/>
    <x v="1"/>
    <s v="5090"/>
    <n v="14004156"/>
    <s v="Supplies - Eng. Lab"/>
    <s v="PO-1410949"/>
    <s v="Teledyne Impulse"/>
    <s v="2014"/>
    <n v="6"/>
    <s v="G-FLS-P, locking sleeve"/>
    <s v="026415"/>
    <n v="13.98"/>
  </r>
  <r>
    <x v="14"/>
    <x v="3"/>
    <s v="5380"/>
    <n v="14004141"/>
    <s v="Supplies - Science Lab"/>
    <s v="PO-1410882"/>
    <s v="Fisher Scientific"/>
    <s v="2014"/>
    <n v="6"/>
    <s v="Freight"/>
    <s v="7862593"/>
    <n v="14"/>
  </r>
  <r>
    <x v="13"/>
    <x v="5"/>
    <s v="5330"/>
    <n v="14004139"/>
    <s v="OS - General"/>
    <s v="PO-1410005"/>
    <s v="CLS America, Inc."/>
    <s v="2014"/>
    <n v="6"/>
    <s v="Argos monthly service data tra"/>
    <s v="CIN1405USA00762"/>
    <n v="16.34"/>
  </r>
  <r>
    <x v="5"/>
    <x v="0"/>
    <s v="5360"/>
    <n v="14004331"/>
    <s v="Supplies - General"/>
    <s v=" "/>
    <s v="Wells Fargo Bank Visa"/>
    <s v="2014"/>
    <n v="6"/>
    <s v="AMAZONMKTPLACEPMTS |"/>
    <s v="GOAN 06/14"/>
    <n v="19.09"/>
  </r>
  <r>
    <x v="14"/>
    <x v="3"/>
    <s v="5380"/>
    <n v="14004141"/>
    <s v="Supplies - Science Lab"/>
    <s v="PO-1410882"/>
    <s v="Fisher Scientific"/>
    <s v="2014"/>
    <n v="6"/>
    <s v="Bob overalls chemtex SM"/>
    <s v="7862593"/>
    <n v="19.739999999999998"/>
  </r>
  <r>
    <x v="14"/>
    <x v="3"/>
    <s v="5380"/>
    <n v="14003874"/>
    <s v="Supplies - Science Lab"/>
    <s v="PO-1410882"/>
    <s v="Fisher Scientific"/>
    <s v="2014"/>
    <n v="6"/>
    <s v="Freight"/>
    <s v="7363584"/>
    <n v="20.05"/>
  </r>
  <r>
    <x v="5"/>
    <x v="1"/>
    <s v="5360"/>
    <n v="14004361"/>
    <s v="Supplies - Eng. Lab"/>
    <s v=" "/>
    <s v="Wells Fargo Bank Visa"/>
    <s v="2014"/>
    <n v="6"/>
    <s v="MCMASTER-CARR | DEVC"/>
    <s v="SCJI 06/14"/>
    <n v="20.190000000000001"/>
  </r>
  <r>
    <x v="5"/>
    <x v="0"/>
    <s v="5360"/>
    <n v="14004444"/>
    <s v="Supplies - General"/>
    <s v=" "/>
    <s v="Wells Fargo Bank Visa"/>
    <s v="2014"/>
    <n v="6"/>
    <s v="WWW.BLUEWATERROPES.C"/>
    <s v="MCGILL 06/14"/>
    <n v="25"/>
  </r>
  <r>
    <x v="1"/>
    <x v="0"/>
    <s v="5360"/>
    <n v="14003968"/>
    <s v="Supplies - General"/>
    <s v="PO-1410869"/>
    <s v="Ocean Innovations"/>
    <s v="2014"/>
    <n v="6"/>
    <s v="Freight"/>
    <s v="14-573"/>
    <n v="25"/>
  </r>
  <r>
    <x v="1"/>
    <x v="1"/>
    <s v="5360"/>
    <n v="14004039"/>
    <s v="Supplies - Eng. Lab"/>
    <s v="PO-1410671"/>
    <s v="Ocean Innovations"/>
    <s v="2014"/>
    <n v="6"/>
    <s v="Freight"/>
    <s v="14-590"/>
    <n v="25.11"/>
  </r>
  <r>
    <x v="14"/>
    <x v="3"/>
    <s v="5380"/>
    <n v="14003874"/>
    <s v="Supplies - Science Lab"/>
    <s v="PO-1410882"/>
    <s v="Fisher Scientific"/>
    <s v="2014"/>
    <n v="6"/>
    <s v="Sodium Sulfite Anhydrous 500g"/>
    <s v="7363584"/>
    <n v="33.46"/>
  </r>
  <r>
    <x v="14"/>
    <x v="3"/>
    <s v="5380"/>
    <n v="14003874"/>
    <s v="Supplies - Science Lab"/>
    <s v="PO-1410882"/>
    <s v="Fisher Scientific"/>
    <s v="2014"/>
    <n v="6"/>
    <s v="Sodium chloride cert acs 1 kg"/>
    <s v="7363584"/>
    <n v="35.1"/>
  </r>
  <r>
    <x v="13"/>
    <x v="5"/>
    <s v="5330"/>
    <n v="14004099"/>
    <s v="OS - General"/>
    <s v="PO-1410008"/>
    <s v="Joubeh Technologies"/>
    <s v="2014"/>
    <n v="6"/>
    <s v="Iridium satellite services mon"/>
    <s v="0055363"/>
    <n v="49"/>
  </r>
  <r>
    <x v="0"/>
    <x v="1"/>
    <s v="5360"/>
    <n v="14004361"/>
    <s v="Supplies - Eng. Lab"/>
    <s v=" "/>
    <s v="Wells Fargo Bank Visa"/>
    <s v="2014"/>
    <n v="6"/>
    <s v="MCMASTER-CARR | CABL"/>
    <s v="SCJI 06/14"/>
    <n v="51.46"/>
  </r>
  <r>
    <x v="6"/>
    <x v="4"/>
    <s v="5300"/>
    <n v="14004411"/>
    <s v="Supplies - Cmptr/Hdwr"/>
    <s v=" "/>
    <s v="Wells Fargo Bank Visa"/>
    <s v="2014"/>
    <n v="6"/>
    <s v="B&amp;HPHOTO-VIDEO.COM |"/>
    <s v="CHUFFARD 06/14"/>
    <n v="52.59"/>
  </r>
  <r>
    <x v="5"/>
    <x v="0"/>
    <s v="5360"/>
    <n v="14004347"/>
    <s v="Supplies - General"/>
    <s v=" "/>
    <s v="Wells Fargo Bank Visa"/>
    <s v="2014"/>
    <n v="6"/>
    <s v="RANDOLPHAUSTINCOMPAN"/>
    <s v="FEJO 06/14"/>
    <n v="69.599999999999994"/>
  </r>
  <r>
    <x v="1"/>
    <x v="0"/>
    <s v="5360"/>
    <n v="14004119"/>
    <s v="Supplies - General"/>
    <s v="PO-1410934"/>
    <s v="Ocean Innovations"/>
    <s v="2014"/>
    <n v="6"/>
    <s v="DSPL Multi LED light clamp"/>
    <s v="14-600"/>
    <n v="69.88"/>
  </r>
  <r>
    <x v="5"/>
    <x v="0"/>
    <s v="5360"/>
    <n v="14004347"/>
    <s v="Supplies - General"/>
    <s v=" "/>
    <s v="Wells Fargo Bank Visa"/>
    <s v="2014"/>
    <n v="6"/>
    <s v="VALLEYFABRICATIONINC"/>
    <s v="FEJO 06/14"/>
    <n v="69.930000000000007"/>
  </r>
  <r>
    <x v="4"/>
    <x v="1"/>
    <s v="5090"/>
    <n v="14004156"/>
    <s v="Supplies - Eng. Lab"/>
    <s v="PO-1410949"/>
    <s v="Teledyne Impulse"/>
    <s v="2014"/>
    <n v="6"/>
    <s v="RMG-2-FS on 2 ft of 18/2 SO ca"/>
    <s v="026415"/>
    <n v="81.7"/>
  </r>
  <r>
    <x v="14"/>
    <x v="0"/>
    <s v="5380"/>
    <n v="14004331"/>
    <s v="Supplies - General"/>
    <s v=" "/>
    <s v="Wells Fargo Bank Visa"/>
    <s v="2014"/>
    <n v="6"/>
    <s v="AMAZON.COM | 3MForma"/>
    <s v="GOAN 06/14"/>
    <n v="86.46"/>
  </r>
  <r>
    <x v="2"/>
    <x v="3"/>
    <s v="5090"/>
    <n v="14004411"/>
    <s v="Supplies - Science Lab"/>
    <s v=" "/>
    <s v="Wells Fargo Bank Visa"/>
    <s v="2014"/>
    <n v="6"/>
    <s v="UICINC"/>
    <s v="CHUFFARD 06/14"/>
    <n v="112.21"/>
  </r>
  <r>
    <x v="14"/>
    <x v="3"/>
    <s v="5380"/>
    <n v="14004267"/>
    <s v="Supplies - Science Lab"/>
    <s v="PO-1410997"/>
    <s v="Fisher Scientific"/>
    <s v="2014"/>
    <n v="6"/>
    <s v="EXAMGLV NITR 9.5 SZ S 100EA/PK"/>
    <s v="8274696"/>
    <n v="134.4"/>
  </r>
  <r>
    <x v="1"/>
    <x v="0"/>
    <s v="5360"/>
    <n v="14003986"/>
    <s v="Supplies - General"/>
    <s v="PO-1410853"/>
    <s v="Brantner &amp; Assoc., Inc."/>
    <s v="2014"/>
    <n v="6"/>
    <s v="80-3-242/E,INSERT,MINK,CIPL,10"/>
    <s v="00137569"/>
    <n v="225.49"/>
  </r>
  <r>
    <x v="2"/>
    <x v="3"/>
    <s v="5090"/>
    <n v="14004267"/>
    <s v="Supplies - Science Lab"/>
    <s v="PO-1410997"/>
    <s v="Fisher Scientific"/>
    <s v="2014"/>
    <n v="6"/>
    <s v="CENT TB RND 50ML PPCO 10/PK"/>
    <s v="8274696"/>
    <n v="349.9"/>
  </r>
  <r>
    <x v="1"/>
    <x v="1"/>
    <s v="5360"/>
    <n v="14004367"/>
    <s v="Supplies - Eng. Lab"/>
    <s v=" "/>
    <s v="Wells Fargo Bank Visa"/>
    <s v="2014"/>
    <n v="6"/>
    <s v="BRANTNERASSOCIATESIN"/>
    <s v="JIMM 06/14"/>
    <n v="356.51"/>
  </r>
  <r>
    <x v="1"/>
    <x v="0"/>
    <s v="5360"/>
    <n v="14004088"/>
    <s v="Supplies - General"/>
    <s v="PO-1410714"/>
    <s v="Brantner &amp; Assoc., Inc."/>
    <s v="2014"/>
    <n v="6"/>
    <s v="80-2-426/C,E/NUT,MINM,CCPL,TI "/>
    <s v="00137771"/>
    <n v="551.21"/>
  </r>
  <r>
    <x v="1"/>
    <x v="0"/>
    <s v="5360"/>
    <n v="14003968"/>
    <s v="Supplies - General"/>
    <s v="PO-1410869"/>
    <s v="Ocean Innovations"/>
    <s v="2014"/>
    <n v="6"/>
    <s v="Falmat XtremeNet 4pr-23AWG Dat"/>
    <s v="14-573"/>
    <n v="806.25"/>
  </r>
  <r>
    <x v="16"/>
    <x v="0"/>
    <s v="5090"/>
    <n v="14004283"/>
    <s v="Supplies - General"/>
    <s v="PO-1410946"/>
    <s v="YSI, Inc."/>
    <s v="2014"/>
    <n v="6"/>
    <s v="Repair optode 799"/>
    <s v="567628"/>
    <n v="1324.03"/>
  </r>
  <r>
    <x v="16"/>
    <x v="0"/>
    <s v="5090"/>
    <n v="14004283"/>
    <s v="Supplies - General"/>
    <s v="PO-1410946"/>
    <s v="YSI, Inc."/>
    <s v="2014"/>
    <n v="6"/>
    <s v="Repair optode 801"/>
    <s v="567628"/>
    <n v="1324.03"/>
  </r>
  <r>
    <x v="1"/>
    <x v="1"/>
    <s v="5360"/>
    <n v="14004039"/>
    <s v="Supplies - Eng. Lab"/>
    <s v="PO-1410671"/>
    <s v="Ocean Innovations"/>
    <s v="2014"/>
    <n v="6"/>
    <s v="4ea TP-23awg + 18C-22awg, WB, "/>
    <s v="14-590"/>
    <n v="1489.95"/>
  </r>
  <r>
    <x v="15"/>
    <x v="2"/>
    <m/>
    <m/>
    <s v="ROV Ventana Allocation"/>
    <m/>
    <s v=" "/>
    <s v="2014"/>
    <n v="6"/>
    <s v="June Ship Charges"/>
    <m/>
    <m/>
  </r>
  <r>
    <x v="15"/>
    <x v="2"/>
    <m/>
    <m/>
    <s v="Rachel Carson Allocation"/>
    <m/>
    <s v=" "/>
    <s v="2014"/>
    <n v="6"/>
    <s v="June Ship Charges"/>
    <m/>
    <m/>
  </r>
  <r>
    <x v="4"/>
    <x v="1"/>
    <s v="5090"/>
    <n v="14005198"/>
    <s v="Supplies - Eng. Lab"/>
    <s v="PO-1410949"/>
    <s v="Teledyne Impulse"/>
    <s v="2014"/>
    <n v="7"/>
    <s v="Freight"/>
    <s v="028271"/>
    <n v="9.07"/>
  </r>
  <r>
    <x v="13"/>
    <x v="5"/>
    <s v="5330"/>
    <n v="14004761"/>
    <s v="OS - General"/>
    <s v="PO-1410005"/>
    <s v="CLS America, Inc."/>
    <s v="2014"/>
    <n v="7"/>
    <s v="Argos monthly service data tra"/>
    <s v="CIN1406USA00743"/>
    <n v="18.36"/>
  </r>
  <r>
    <x v="13"/>
    <x v="5"/>
    <s v="5330"/>
    <n v="14004717"/>
    <s v="OS - General"/>
    <s v="PO-1410005"/>
    <s v="CLS America, Inc."/>
    <s v="2014"/>
    <n v="7"/>
    <s v="Argos monthly service data tra"/>
    <s v="CIN1406USA00445"/>
    <n v="24.8"/>
  </r>
  <r>
    <x v="12"/>
    <x v="0"/>
    <s v="5360"/>
    <n v="14004986"/>
    <s v="Supplies - General"/>
    <s v="PO-1410669"/>
    <s v="Electrochem Industries"/>
    <s v="2014"/>
    <n v="7"/>
    <s v="Use Tax Accrual"/>
    <s v="60031573"/>
    <n v="33.6"/>
  </r>
  <r>
    <x v="1"/>
    <x v="7"/>
    <s v="5360"/>
    <n v="14004585"/>
    <s v="Maintenance &amp; Repair"/>
    <s v="PO-1410649"/>
    <s v="Falmouth Scientific, Inc."/>
    <s v="2014"/>
    <n v="7"/>
    <s v="Freight"/>
    <s v="008945"/>
    <n v="50"/>
  </r>
  <r>
    <x v="17"/>
    <x v="4"/>
    <s v="5090"/>
    <n v="14004862"/>
    <s v="Non-Capitalized Equipment"/>
    <s v="PO-1410492"/>
    <s v="Ocean Innovations"/>
    <s v="2014"/>
    <n v="7"/>
    <s v="Freight"/>
    <s v="14-579"/>
    <n v="50"/>
  </r>
  <r>
    <x v="13"/>
    <x v="5"/>
    <s v="5330"/>
    <n v="14004650"/>
    <s v="OS - General"/>
    <s v="PO-1410008"/>
    <s v="Joubeh Technologies"/>
    <s v="2014"/>
    <n v="7"/>
    <s v="Iridium satellite services mon"/>
    <s v="0056874"/>
    <n v="56.19"/>
  </r>
  <r>
    <x v="18"/>
    <x v="0"/>
    <m/>
    <n v="14005157"/>
    <s v="Supplies - General"/>
    <s v=" "/>
    <s v="Wells Fargo Bank Visa"/>
    <s v="2014"/>
    <n v="7"/>
    <s v="MOUSERELECTRONICSDIS"/>
    <s v="MCGILL 07/14"/>
    <n v="63.27"/>
  </r>
  <r>
    <x v="4"/>
    <x v="1"/>
    <s v="5090"/>
    <n v="14005198"/>
    <s v="Supplies - Eng. Lab"/>
    <s v="PO-1410949"/>
    <s v="Teledyne Impulse"/>
    <s v="2014"/>
    <n v="7"/>
    <s v="XSG-2-BCL HP SS"/>
    <s v="028271"/>
    <n v="88.69"/>
  </r>
  <r>
    <x v="19"/>
    <x v="4"/>
    <s v="5360"/>
    <n v="14004532"/>
    <s v="Non-Capitalized Equipment"/>
    <s v="PO-1410921"/>
    <s v="Teledyne Benthos"/>
    <s v="2014"/>
    <n v="7"/>
    <s v="Freight"/>
    <s v="219856"/>
    <n v="95.24"/>
  </r>
  <r>
    <x v="12"/>
    <x v="0"/>
    <s v="5360"/>
    <n v="14004986"/>
    <s v="Supplies - General"/>
    <s v="PO-1410669"/>
    <s v="Electrochem Industries"/>
    <s v="2014"/>
    <n v="7"/>
    <s v="Freight"/>
    <s v="60031573"/>
    <n v="101.91"/>
  </r>
  <r>
    <x v="19"/>
    <x v="4"/>
    <s v="5360"/>
    <n v="14004531"/>
    <s v="Non-Capitalized Equipment"/>
    <s v="PO-1410921"/>
    <s v="Teledyne Benthos"/>
    <s v="2014"/>
    <n v="7"/>
    <s v="Freight"/>
    <s v="219855"/>
    <n v="102.37"/>
  </r>
  <r>
    <x v="2"/>
    <x v="3"/>
    <s v="5090"/>
    <n v="14005125"/>
    <s v="Supplies - Science Lab"/>
    <s v=" "/>
    <s v="Wells Fargo Bank Visa"/>
    <s v="2014"/>
    <n v="7"/>
    <s v="GARDNERDENVERTHOMAS"/>
    <s v="CHUFFARD 07/14"/>
    <n v="222.16"/>
  </r>
  <r>
    <x v="12"/>
    <x v="0"/>
    <s v="5360"/>
    <n v="14004986"/>
    <s v="Supplies - General"/>
    <s v="PO-1410669"/>
    <s v="Electrochem Industries"/>
    <s v="2014"/>
    <n v="7"/>
    <s v="Use Tax Accrual"/>
    <s v="60031573"/>
    <n v="273.38"/>
  </r>
  <r>
    <x v="12"/>
    <x v="0"/>
    <s v="5360"/>
    <n v="14004986"/>
    <s v="Supplies - General"/>
    <s v="PO-1410669"/>
    <s v="Electrochem Industries"/>
    <s v="2014"/>
    <n v="7"/>
    <s v="Custom Pack ? 3 CSC D  (3S)"/>
    <s v="60031573"/>
    <n v="448"/>
  </r>
  <r>
    <x v="19"/>
    <x v="4"/>
    <s v="5360"/>
    <n v="14004532"/>
    <s v="Non-Capitalized Equipment"/>
    <s v="PO-1410921"/>
    <s v="Teledyne Benthos"/>
    <s v="2014"/>
    <n v="7"/>
    <s v="ATM-887 repair and refurbish p"/>
    <s v="219856"/>
    <n v="698.75"/>
  </r>
  <r>
    <x v="18"/>
    <x v="2"/>
    <m/>
    <n v="14004506"/>
    <s v="Ocean Deployed Equip Addt"/>
    <s v="PO-1410491"/>
    <s v="Electrochem Industries"/>
    <s v="2014"/>
    <n v="7"/>
    <s v="Use Tax Accrual"/>
    <s v="60031203"/>
    <n v="1187.4000000000001"/>
  </r>
  <r>
    <x v="17"/>
    <x v="7"/>
    <s v="5090"/>
    <n v="14004585"/>
    <s v="Maintenance &amp; Repair"/>
    <s v="PO-1410649"/>
    <s v="Falmouth Scientific, Inc."/>
    <s v="2014"/>
    <n v="7"/>
    <s v="Upgrade 2D-ACM s/n 1864 to ACM"/>
    <s v="008945"/>
    <n v="2500"/>
  </r>
  <r>
    <x v="19"/>
    <x v="4"/>
    <s v="5360"/>
    <n v="14004531"/>
    <s v="Non-Capitalized Equipment"/>
    <s v="PO-1410921"/>
    <s v="Teledyne Benthos"/>
    <s v="2014"/>
    <n v="7"/>
    <s v="ATM-887 repair and refurbish p"/>
    <s v="219855"/>
    <n v="2817.2"/>
  </r>
  <r>
    <x v="13"/>
    <x v="4"/>
    <s v="5330"/>
    <n v="14004862"/>
    <s v="Non-Capitalized Equipment"/>
    <s v="PO-1410492"/>
    <s v="Ocean Innovations"/>
    <s v="2014"/>
    <n v="7"/>
    <s v="Novatech iBCN-3 Iridium Beacon"/>
    <s v="14-579"/>
    <n v="3359.38"/>
  </r>
  <r>
    <x v="12"/>
    <x v="0"/>
    <s v="5360"/>
    <n v="14004986"/>
    <s v="Supplies - General"/>
    <s v="PO-1410669"/>
    <s v="Electrochem Industries"/>
    <s v="2014"/>
    <n v="7"/>
    <s v="Custom Pack ? 48 CSC DD (8S/6P"/>
    <s v="60031573"/>
    <n v="3645"/>
  </r>
  <r>
    <x v="15"/>
    <x v="2"/>
    <m/>
    <m/>
    <s v="ROV Ventana Allocation"/>
    <m/>
    <s v=" "/>
    <s v="2014"/>
    <n v="7"/>
    <s v="July Ship Charges"/>
    <m/>
    <n v="6400"/>
  </r>
  <r>
    <x v="15"/>
    <x v="2"/>
    <m/>
    <m/>
    <s v="Rachel Carson Allocation"/>
    <m/>
    <s v=" "/>
    <s v="2014"/>
    <n v="7"/>
    <s v="July Ship Charges"/>
    <m/>
    <n v="7900"/>
  </r>
  <r>
    <x v="18"/>
    <x v="2"/>
    <m/>
    <n v="14004506"/>
    <s v="Ocean Deployed Equip Addt"/>
    <s v="PO-1410491"/>
    <s v="Electrochem Industries"/>
    <s v="2014"/>
    <n v="7"/>
    <s v="Li Battery Pack, 4S7P, CSC DD,"/>
    <s v="60031203"/>
    <n v="15832"/>
  </r>
  <r>
    <x v="6"/>
    <x v="4"/>
    <s v="5300"/>
    <n v="14005949"/>
    <s v="Supplies - Cmptr/Hdwr"/>
    <s v=" "/>
    <s v="Wells Fargo Bank Visa"/>
    <s v="2014"/>
    <n v="8"/>
    <s v="Use Tax Accrual"/>
    <s v="HENTHORN 08/14"/>
    <n v="0.82"/>
  </r>
  <r>
    <x v="4"/>
    <x v="0"/>
    <s v="5090"/>
    <n v="14005948"/>
    <s v="Supplies - General"/>
    <s v=" "/>
    <s v="Wells Fargo Bank Visa"/>
    <s v="2014"/>
    <n v="8"/>
    <s v="MOUSERELECTRONICSDIS"/>
    <s v="MCGILL 08/14"/>
    <n v="1.82"/>
  </r>
  <r>
    <x v="5"/>
    <x v="3"/>
    <s v="5360"/>
    <n v="14005918"/>
    <s v="Supplies - Science Lab"/>
    <s v=" "/>
    <s v="Wells Fargo Bank Visa"/>
    <s v="2014"/>
    <n v="8"/>
    <s v="Use Tax Accrual"/>
    <s v="CHUFFARD 08/14"/>
    <n v="2.09"/>
  </r>
  <r>
    <x v="5"/>
    <x v="3"/>
    <s v="5360"/>
    <n v="14005918"/>
    <s v="Supplies - Science Lab"/>
    <s v=" "/>
    <s v="Wells Fargo Bank Visa"/>
    <s v="2014"/>
    <n v="8"/>
    <s v="Use Tax Accrual"/>
    <s v="CHUFFARD 08/14"/>
    <n v="7.17"/>
  </r>
  <r>
    <x v="20"/>
    <x v="1"/>
    <m/>
    <n v="14005403"/>
    <s v="Supplies - Fuel"/>
    <s v="PO-1410948"/>
    <s v="Electrochem Industries"/>
    <s v="2014"/>
    <n v="8"/>
    <s v="Use Tax Accrual"/>
    <s v="60032099"/>
    <n v="9.2899999999999991"/>
  </r>
  <r>
    <x v="5"/>
    <x v="0"/>
    <s v="5360"/>
    <n v="14005848"/>
    <s v="Supplies - General"/>
    <s v=" "/>
    <s v="Wells Fargo Bank Visa"/>
    <s v="2014"/>
    <n v="8"/>
    <s v="MCMASTER-CARR | DISP"/>
    <s v="FEJO 08/14"/>
    <n v="9.4700000000000006"/>
  </r>
  <r>
    <x v="6"/>
    <x v="4"/>
    <s v="5300"/>
    <n v="14005949"/>
    <s v="Supplies - Cmptr/Hdwr"/>
    <s v=" "/>
    <s v="Wells Fargo Bank Visa"/>
    <s v="2014"/>
    <n v="8"/>
    <s v="TMART"/>
    <s v="HENTHORN 08/14"/>
    <n v="10.99"/>
  </r>
  <r>
    <x v="13"/>
    <x v="5"/>
    <s v="5330"/>
    <n v="14005496"/>
    <s v="OS - General"/>
    <s v="PO-1410005"/>
    <s v="CLS America, Inc."/>
    <s v="2014"/>
    <n v="8"/>
    <s v="Argos monthly service data tra"/>
    <s v="CIN1407USA00424"/>
    <n v="16.059999999999999"/>
  </r>
  <r>
    <x v="5"/>
    <x v="3"/>
    <s v="5360"/>
    <n v="14005918"/>
    <s v="Supplies - Science Lab"/>
    <s v=" "/>
    <s v="Wells Fargo Bank Visa"/>
    <s v="2014"/>
    <n v="8"/>
    <s v="AMAZONMKTPLACEPMTS |"/>
    <s v="CHUFFARD 08/14"/>
    <n v="27.9"/>
  </r>
  <r>
    <x v="20"/>
    <x v="8"/>
    <m/>
    <n v="14005603"/>
    <s v="Supplies - Cmptr/Sftwr"/>
    <s v="PO-1411194"/>
    <s v="QPS, Inc."/>
    <s v="2014"/>
    <n v="8"/>
    <s v="Use Tax Accrual"/>
    <s v="14300246"/>
    <n v="28.13"/>
  </r>
  <r>
    <x v="4"/>
    <x v="0"/>
    <s v="5090"/>
    <n v="14005948"/>
    <s v="Supplies - General"/>
    <s v=" "/>
    <s v="Wells Fargo Bank Visa"/>
    <s v="2014"/>
    <n v="8"/>
    <s v="MOUSERELECTRONICSDIS"/>
    <s v="MCGILL 08/14"/>
    <n v="52.81"/>
  </r>
  <r>
    <x v="21"/>
    <x v="0"/>
    <s v="5330"/>
    <n v="14005422"/>
    <s v="Supplies - General"/>
    <s v="PO-1410909"/>
    <s v="Ocean Innovations"/>
    <s v="2014"/>
    <n v="8"/>
    <s v="Add second port"/>
    <s v="14-747"/>
    <n v="54.83"/>
  </r>
  <r>
    <x v="21"/>
    <x v="0"/>
    <s v="5330"/>
    <n v="14005422"/>
    <s v="Supplies - General"/>
    <s v="PO-1410909"/>
    <s v="Ocean Innovations"/>
    <s v="2014"/>
    <n v="8"/>
    <s v="Install connector"/>
    <s v="14-747"/>
    <n v="55.9"/>
  </r>
  <r>
    <x v="20"/>
    <x v="2"/>
    <m/>
    <n v="14005610"/>
    <s v="General Equipment Addtns"/>
    <s v="PO-1411075"/>
    <s v="Teledyne Benthos"/>
    <s v="2014"/>
    <n v="8"/>
    <s v="Freight"/>
    <s v="220370"/>
    <n v="60.39"/>
  </r>
  <r>
    <x v="4"/>
    <x v="0"/>
    <s v="5090"/>
    <n v="14005897"/>
    <s v="Supplies - General"/>
    <s v=" "/>
    <s v="Wells Fargo Bank Visa"/>
    <s v="2014"/>
    <n v="8"/>
    <s v="MCMASTER-CARR | HIGH"/>
    <s v="HOBSON 08/14"/>
    <n v="61.41"/>
  </r>
  <r>
    <x v="13"/>
    <x v="5"/>
    <s v="5330"/>
    <n v="14005571"/>
    <s v="OS - General"/>
    <s v="PO-1410008"/>
    <s v="Joubeh Technologies"/>
    <s v="2014"/>
    <n v="8"/>
    <s v="Iridium satellite services mon"/>
    <s v="58754"/>
    <n v="63.14"/>
  </r>
  <r>
    <x v="2"/>
    <x v="3"/>
    <s v="5090"/>
    <n v="14005406"/>
    <s v="Supplies - Science Lab"/>
    <s v="PO-1410997"/>
    <s v="Fisher Scientific"/>
    <s v="2014"/>
    <n v="8"/>
    <s v="O-RING REFRESHER KIT"/>
    <s v="5018260"/>
    <n v="72.569999999999993"/>
  </r>
  <r>
    <x v="5"/>
    <x v="3"/>
    <s v="5360"/>
    <n v="14005918"/>
    <s v="Supplies - Science Lab"/>
    <s v=" "/>
    <s v="Wells Fargo Bank Visa"/>
    <s v="2014"/>
    <n v="8"/>
    <s v="WWWCOMETSUPPLYCOM"/>
    <s v="CHUFFARD 08/14"/>
    <n v="95.66"/>
  </r>
  <r>
    <x v="4"/>
    <x v="0"/>
    <s v="5090"/>
    <n v="14005321"/>
    <s v="Supplies - General"/>
    <s v="PO-1411185"/>
    <s v="Professional Plastic Corp"/>
    <s v="2014"/>
    <n v="8"/>
    <s v="2.0 Thick Natural ABS 3.50 X 6"/>
    <s v="B50671"/>
    <n v="105.69"/>
  </r>
  <r>
    <x v="22"/>
    <x v="1"/>
    <s v="5360"/>
    <n v="14005403"/>
    <s v="Supplies - Fuel"/>
    <s v="PO-1410948"/>
    <s v="Electrochem Industries"/>
    <s v="2014"/>
    <n v="8"/>
    <s v="Freight"/>
    <s v="60032099"/>
    <n v="123.9"/>
  </r>
  <r>
    <x v="21"/>
    <x v="7"/>
    <s v="5330"/>
    <n v="14005589"/>
    <s v="Maintenance &amp; Repair"/>
    <s v="PO-1411233"/>
    <s v="Ocean Innovations"/>
    <s v="2014"/>
    <n v="8"/>
    <s v="Repair of Novatech Argos beaco"/>
    <s v="14-833"/>
    <n v="150"/>
  </r>
  <r>
    <x v="20"/>
    <x v="8"/>
    <m/>
    <n v="14005603"/>
    <s v="Supplies - Cmptr/Sftwr"/>
    <s v="PO-1411194"/>
    <s v="QPS, Inc."/>
    <s v="2014"/>
    <n v="8"/>
    <s v="Academic FM Midwater modeule f"/>
    <s v="14300246"/>
    <n v="375"/>
  </r>
  <r>
    <x v="21"/>
    <x v="0"/>
    <s v="5330"/>
    <n v="14005422"/>
    <s v="Supplies - General"/>
    <s v="PO-1410909"/>
    <s v="Ocean Innovations"/>
    <s v="2014"/>
    <n v="8"/>
    <s v="Freight"/>
    <s v="14-747"/>
    <n v="506.36"/>
  </r>
  <r>
    <x v="22"/>
    <x v="1"/>
    <s v="5360"/>
    <n v="14005403"/>
    <s v="Supplies - Fuel"/>
    <s v="PO-1410948"/>
    <s v="Electrochem Industries"/>
    <s v="2014"/>
    <n v="8"/>
    <s v="Use Tax Accrual"/>
    <s v="60032099"/>
    <n v="593.70000000000005"/>
  </r>
  <r>
    <x v="1"/>
    <x v="0"/>
    <s v="5360"/>
    <n v="14005848"/>
    <s v="Supplies - General"/>
    <s v=" "/>
    <s v="Wells Fargo Bank Visa"/>
    <s v="2014"/>
    <n v="8"/>
    <s v="MAGNUSMOBILITY | 237"/>
    <s v="FEJO 08/14"/>
    <n v="700.27"/>
  </r>
  <r>
    <x v="21"/>
    <x v="0"/>
    <s v="5330"/>
    <n v="14005422"/>
    <s v="Supplies - General"/>
    <s v="PO-1410909"/>
    <s v="Ocean Innovations"/>
    <s v="2014"/>
    <n v="8"/>
    <s v="13 Glass sphere instrument hou"/>
    <s v="14-747"/>
    <n v="1022.97"/>
  </r>
  <r>
    <x v="22"/>
    <x v="1"/>
    <s v="5360"/>
    <n v="14005403"/>
    <s v="Supplies - Fuel"/>
    <s v="PO-1410948"/>
    <s v="Electrochem Industries"/>
    <s v="2014"/>
    <n v="8"/>
    <s v="Li Battery Pack, 4S7P, CSC DD,"/>
    <s v="60032099"/>
    <n v="7916"/>
  </r>
  <r>
    <x v="20"/>
    <x v="2"/>
    <m/>
    <n v="14005610"/>
    <s v="General Equipment Addtns"/>
    <s v="PO-1411075"/>
    <s v="Teledyne Benthos"/>
    <s v="2014"/>
    <n v="8"/>
    <s v="ATM-900 Series Modem, LF Direc"/>
    <s v="220370"/>
    <n v="11018.75"/>
  </r>
  <r>
    <x v="5"/>
    <x v="3"/>
    <s v="5360"/>
    <n v="14006573"/>
    <s v="Supplies - Science Lab"/>
    <s v=" "/>
    <s v="Wells Fargo Bank Visa"/>
    <s v="2014"/>
    <n v="9"/>
    <s v="Use Tax Accrual"/>
    <s v="CHUFFARD 09/14"/>
    <n v="1.2"/>
  </r>
  <r>
    <x v="2"/>
    <x v="3"/>
    <s v="5090"/>
    <n v="14006046"/>
    <s v="Supplies - Science Lab"/>
    <s v="PO-1411349"/>
    <s v="Fisher Scientific"/>
    <s v="2014"/>
    <n v="9"/>
    <s v="Freight"/>
    <s v="7781390"/>
    <n v="5.5"/>
  </r>
  <r>
    <x v="23"/>
    <x v="0"/>
    <s v="5360"/>
    <n v="14006253"/>
    <s v="Supplies - General"/>
    <s v="PO-1411238"/>
    <s v="Teledyne Impulse"/>
    <s v="2014"/>
    <n v="9"/>
    <s v="Freight"/>
    <s v="030406"/>
    <n v="9.02"/>
  </r>
  <r>
    <x v="14"/>
    <x v="4"/>
    <s v="5380"/>
    <n v="14006573"/>
    <s v="Supplies - Cmptr/Hdwr"/>
    <s v=" "/>
    <s v="Wells Fargo Bank Visa"/>
    <s v="2014"/>
    <n v="9"/>
    <s v="Use Tax Accrual"/>
    <s v="CHUFFARD 09/14"/>
    <n v="13.13"/>
  </r>
  <r>
    <x v="14"/>
    <x v="3"/>
    <s v="5380"/>
    <n v="14006573"/>
    <s v="Supplies - Science Lab"/>
    <s v=" "/>
    <s v="Wells Fargo Bank Visa"/>
    <s v="2014"/>
    <n v="9"/>
    <s v="FULLSOURCELLC"/>
    <s v="CHUFFARD 09/14"/>
    <n v="15.95"/>
  </r>
  <r>
    <x v="23"/>
    <x v="0"/>
    <s v="5360"/>
    <n v="14006253"/>
    <s v="Supplies - General"/>
    <s v="PO-1411238"/>
    <s v="Teledyne Impulse"/>
    <s v="2014"/>
    <n v="9"/>
    <s v="Locking Sleeve, Female"/>
    <s v="030406"/>
    <n v="19.350000000000001"/>
  </r>
  <r>
    <x v="4"/>
    <x v="0"/>
    <s v="5090"/>
    <n v="14006215"/>
    <s v="Supplies - General"/>
    <s v="PO-1411213"/>
    <s v="Ocean Innovations"/>
    <s v="2014"/>
    <n v="9"/>
    <s v="Locking Sleeve, Male"/>
    <s v="14-947"/>
    <n v="20.32"/>
  </r>
  <r>
    <x v="4"/>
    <x v="0"/>
    <s v="5090"/>
    <n v="14006215"/>
    <s v="Supplies - General"/>
    <s v="PO-1411213"/>
    <s v="Ocean Innovations"/>
    <s v="2014"/>
    <n v="9"/>
    <s v="Locking Sleeve, Female"/>
    <s v="14-947"/>
    <n v="23.21"/>
  </r>
  <r>
    <x v="4"/>
    <x v="0"/>
    <s v="5090"/>
    <n v="14006215"/>
    <s v="Supplies - General"/>
    <s v="PO-1411213"/>
    <s v="Ocean Innovations"/>
    <s v="2014"/>
    <n v="9"/>
    <s v="Freight"/>
    <s v="14-947"/>
    <n v="23.75"/>
  </r>
  <r>
    <x v="4"/>
    <x v="0"/>
    <s v="5090"/>
    <n v="14006443"/>
    <s v="Supplies - General"/>
    <s v="PO-1411250"/>
    <s v="Ocean Innovations"/>
    <s v="2014"/>
    <n v="9"/>
    <s v="Freight"/>
    <s v="14-976"/>
    <n v="23.88"/>
  </r>
  <r>
    <x v="4"/>
    <x v="0"/>
    <s v="5090"/>
    <n v="14006576"/>
    <s v="Supplies - General"/>
    <s v=" "/>
    <s v="Wells Fargo Bank Visa"/>
    <s v="2014"/>
    <n v="9"/>
    <s v="Use Tax Accrual"/>
    <s v="COMI 09/14"/>
    <n v="23.97"/>
  </r>
  <r>
    <x v="4"/>
    <x v="0"/>
    <s v="5090"/>
    <n v="14006443"/>
    <s v="Supplies - General"/>
    <s v="PO-1411250"/>
    <s v="Ocean Innovations"/>
    <s v="2014"/>
    <n v="9"/>
    <s v="Dummy Plug, 2-pin, Female"/>
    <s v="14-976"/>
    <n v="27.95"/>
  </r>
  <r>
    <x v="4"/>
    <x v="0"/>
    <s v="5090"/>
    <n v="14006498"/>
    <s v="Supplies - General"/>
    <s v=" "/>
    <s v="Wells Fargo Bank Visa"/>
    <s v="2014"/>
    <n v="9"/>
    <s v="MCMASTER-CARR | HEAV"/>
    <s v="FEJO 09/14"/>
    <n v="28.36"/>
  </r>
  <r>
    <x v="14"/>
    <x v="3"/>
    <s v="5380"/>
    <n v="14006046"/>
    <s v="Supplies - Science Lab"/>
    <s v="PO-1411349"/>
    <s v="Fisher Scientific"/>
    <s v="2014"/>
    <n v="9"/>
    <s v="TAPE RED 19MMX55M 4/PK"/>
    <s v="7781390"/>
    <n v="29.23"/>
  </r>
  <r>
    <x v="14"/>
    <x v="3"/>
    <s v="5380"/>
    <n v="14006046"/>
    <s v="Supplies - Science Lab"/>
    <s v="PO-1411349"/>
    <s v="Fisher Scientific"/>
    <s v="2014"/>
    <n v="9"/>
    <s v="TAPE BLUE 19MMX55M 4/PK"/>
    <s v="7781390"/>
    <n v="29.27"/>
  </r>
  <r>
    <x v="4"/>
    <x v="0"/>
    <s v="5090"/>
    <n v="14007249"/>
    <s v="Supplies - General"/>
    <m/>
    <s v="MCMASTER-CARR | CHEMICALRESISTANTPVCFLA"/>
    <n v="2014"/>
    <n v="9"/>
    <s v="Chemical Resistant PVC Flat Washer, 5/8&quot; Screw Size, 1-1/2&quot; OD, .11&quot;-.14&quot; Thick, Packs of 25"/>
    <s v="Ferreira, John"/>
    <n v="30.61"/>
  </r>
  <r>
    <x v="4"/>
    <x v="0"/>
    <s v="5090"/>
    <n v="14006443"/>
    <s v="Supplies - General"/>
    <s v="PO-1411250"/>
    <s v="Ocean Innovations"/>
    <s v="2014"/>
    <n v="9"/>
    <s v="Dummy Plug, 2-pin, Male"/>
    <s v="14-976"/>
    <n v="33.64"/>
  </r>
  <r>
    <x v="14"/>
    <x v="3"/>
    <s v="5380"/>
    <n v="14006046"/>
    <s v="Supplies - Science Lab"/>
    <s v="PO-1411349"/>
    <s v="Fisher Scientific"/>
    <s v="2014"/>
    <n v="9"/>
    <s v="SODIUM SULFITE CERT ACS 500G"/>
    <s v="7781390"/>
    <n v="33.74"/>
  </r>
  <r>
    <x v="14"/>
    <x v="3"/>
    <s v="5380"/>
    <n v="14006046"/>
    <s v="Supplies - Science Lab"/>
    <s v="PO-1411349"/>
    <s v="Fisher Scientific"/>
    <s v="2014"/>
    <n v="9"/>
    <s v="SMPL VIAL SCRW CP 1/DR 144/PK"/>
    <s v="7781390"/>
    <n v="34.659999999999997"/>
  </r>
  <r>
    <x v="14"/>
    <x v="3"/>
    <s v="5380"/>
    <n v="14006046"/>
    <s v="Supplies - Science Lab"/>
    <s v="PO-1411349"/>
    <s v="Fisher Scientific"/>
    <s v="2014"/>
    <n v="9"/>
    <s v="SODIUM CHLORIDE CERT ACS 1KG"/>
    <s v="7781390"/>
    <n v="35.1"/>
  </r>
  <r>
    <x v="14"/>
    <x v="3"/>
    <s v="5380"/>
    <n v="14006573"/>
    <s v="Supplies - Science Lab"/>
    <s v=" "/>
    <s v="Wells Fargo Bank Visa"/>
    <s v="2014"/>
    <n v="9"/>
    <s v="ZOROTOOLSINC"/>
    <s v="CHUFFARD 09/14"/>
    <n v="36.29"/>
  </r>
  <r>
    <x v="4"/>
    <x v="1"/>
    <s v="5090"/>
    <n v="14006154"/>
    <s v="Supplies - Fuel"/>
    <s v="PO-1411293"/>
    <s v="Teledyne Benthos"/>
    <s v="2014"/>
    <n v="9"/>
    <s v="Freight"/>
    <s v="220534"/>
    <n v="41.6"/>
  </r>
  <r>
    <x v="4"/>
    <x v="5"/>
    <s v="5090"/>
    <n v="14006371"/>
    <s v="OS - General"/>
    <s v="PO-1411353"/>
    <s v="Ocean Innovations"/>
    <s v="2014"/>
    <n v="9"/>
    <s v="Freight"/>
    <s v="14-953"/>
    <n v="50"/>
  </r>
  <r>
    <x v="24"/>
    <x v="3"/>
    <s v="5380"/>
    <n v="14006350"/>
    <s v="Supplies - Science Lab"/>
    <s v="PO-1411349"/>
    <s v="Fisher Scientific"/>
    <s v="2014"/>
    <n v="9"/>
    <s v="FORMALDEHYDE 37% W W 4L"/>
    <s v="8510826"/>
    <n v="53.44"/>
  </r>
  <r>
    <x v="14"/>
    <x v="0"/>
    <s v="5380"/>
    <n v="14006498"/>
    <s v="Supplies - General"/>
    <s v=" "/>
    <s v="Wells Fargo Bank Visa"/>
    <s v="2014"/>
    <n v="9"/>
    <s v="MCMASTER-CARR | AS35"/>
    <s v="FEJO 09/14"/>
    <n v="57.98"/>
  </r>
  <r>
    <x v="13"/>
    <x v="5"/>
    <s v="5330"/>
    <n v="14006058"/>
    <s v="OS - General"/>
    <s v="PO-1410008"/>
    <s v="Joubeh Technologies"/>
    <s v="2014"/>
    <n v="9"/>
    <s v="Iridium satellite services mon"/>
    <s v="0060705"/>
    <n v="62"/>
  </r>
  <r>
    <x v="4"/>
    <x v="0"/>
    <s v="5090"/>
    <n v="14007249"/>
    <s v="Supplies - General"/>
    <m/>
    <s v="MCMASTER-CARR | POLYURETHANEFOAMCLEANRO"/>
    <n v="2014"/>
    <n v="10"/>
    <s v="o ring groove cleaning swabs"/>
    <s v="Ferreira, John"/>
    <n v="62.33"/>
  </r>
  <r>
    <x v="14"/>
    <x v="0"/>
    <s v="5380"/>
    <n v="14006498"/>
    <s v="Supplies - General"/>
    <s v=" "/>
    <s v="Wells Fargo Bank Visa"/>
    <s v="2014"/>
    <n v="9"/>
    <s v="MCMASTER-CARR | CABL"/>
    <s v="FEJO 09/14"/>
    <n v="112.31"/>
  </r>
  <r>
    <x v="2"/>
    <x v="3"/>
    <s v="5090"/>
    <n v="14006273"/>
    <s v="Supplies - Science Lab"/>
    <s v="PO-1411349"/>
    <s v="Fisher Scientific"/>
    <s v="2014"/>
    <n v="9"/>
    <s v="ELEMENT REPLC F 01-257-15 PVMP"/>
    <s v="7901324"/>
    <n v="123.23"/>
  </r>
  <r>
    <x v="4"/>
    <x v="4"/>
    <s v="5090"/>
    <n v="14006608"/>
    <s v="Supplies - Cmptr/Hdwr"/>
    <s v=" "/>
    <s v="Wells Fargo Bank Visa"/>
    <s v="2014"/>
    <n v="9"/>
    <s v="PAYPAL*FRESHTEKBAR"/>
    <s v="HENTHORN 09/14"/>
    <n v="123.59"/>
  </r>
  <r>
    <x v="4"/>
    <x v="0"/>
    <s v="5090"/>
    <n v="14006215"/>
    <s v="Supplies - General"/>
    <s v="PO-1411213"/>
    <s v="Ocean Innovations"/>
    <s v="2014"/>
    <n v="9"/>
    <s v="Connector, 5-pin, Female, Inli"/>
    <s v="14-947"/>
    <n v="128.68"/>
  </r>
  <r>
    <x v="0"/>
    <x v="0"/>
    <s v="5360"/>
    <n v="14006607"/>
    <s v="Supplies - General"/>
    <s v=" "/>
    <s v="Wells Fargo Bank Visa"/>
    <s v="2014"/>
    <n v="9"/>
    <s v="WWW.ATBATT.COM"/>
    <s v="MCGILL 09/14"/>
    <n v="131.16999999999999"/>
  </r>
  <r>
    <x v="4"/>
    <x v="0"/>
    <s v="5090"/>
    <n v="14007249"/>
    <s v="Supplies - General"/>
    <m/>
    <s v="MCMASTER-CARR | OIL-RESISTANTBUNA-NO-RIN"/>
    <n v="2014"/>
    <n v="10"/>
    <s v="o-rings"/>
    <s v="Ferreira, John"/>
    <n v="134.97999999999999"/>
  </r>
  <r>
    <x v="0"/>
    <x v="0"/>
    <s v="5360"/>
    <n v="14007249"/>
    <s v="Supplies - General"/>
    <m/>
    <s v="ORCHARDSUPPLY#260"/>
    <n v="2014"/>
    <n v="10"/>
    <s v="batterys"/>
    <s v="Ferreira, John"/>
    <n v="145.28"/>
  </r>
  <r>
    <x v="0"/>
    <x v="5"/>
    <s v="5360"/>
    <n v="14006371"/>
    <s v="OS - General"/>
    <s v="PO-1411353"/>
    <s v="Ocean Innovations"/>
    <s v="2014"/>
    <n v="9"/>
    <s v="WABO replacement battery pack"/>
    <s v="14-953"/>
    <n v="161.25"/>
  </r>
  <r>
    <x v="6"/>
    <x v="4"/>
    <s v="5300"/>
    <n v="14006573"/>
    <s v="Supplies - Cmptr/Hdwr"/>
    <s v=" "/>
    <s v="Wells Fargo Bank Visa"/>
    <s v="2014"/>
    <n v="9"/>
    <s v="AMAZONMKTPLACEPMTS |"/>
    <s v="CHUFFARD 09/14"/>
    <n v="175.09"/>
  </r>
  <r>
    <x v="4"/>
    <x v="0"/>
    <s v="5090"/>
    <n v="14006607"/>
    <s v="Supplies - General"/>
    <s v=" "/>
    <s v="Wells Fargo Bank Visa"/>
    <s v="2014"/>
    <n v="9"/>
    <s v="DKC*DIGIKEYCORP | 18"/>
    <s v="MCGILL 09/14"/>
    <n v="208.95"/>
  </r>
  <r>
    <x v="4"/>
    <x v="0"/>
    <s v="5090"/>
    <n v="14006443"/>
    <s v="Supplies - General"/>
    <s v="PO-1411250"/>
    <s v="Ocean Innovations"/>
    <s v="2014"/>
    <n v="9"/>
    <s v="Cable Assembly, MCIL2M molded "/>
    <s v="14-976"/>
    <n v="209.69"/>
  </r>
  <r>
    <x v="23"/>
    <x v="0"/>
    <s v="5360"/>
    <n v="14006253"/>
    <s v="Supplies - General"/>
    <s v="PO-1411238"/>
    <s v="Teledyne Impulse"/>
    <s v="2014"/>
    <n v="9"/>
    <s v="Connector, 16-pin, Female, Inl"/>
    <s v="030406"/>
    <n v="212.31"/>
  </r>
  <r>
    <x v="4"/>
    <x v="0"/>
    <s v="5090"/>
    <n v="14006443"/>
    <s v="Supplies - General"/>
    <s v="PO-1411250"/>
    <s v="Ocean Innovations"/>
    <s v="2014"/>
    <n v="9"/>
    <s v="Connector, 2-pin, Male, Bulkhe"/>
    <s v="14-976"/>
    <n v="218.55"/>
  </r>
  <r>
    <x v="4"/>
    <x v="0"/>
    <s v="5090"/>
    <n v="14006443"/>
    <s v="Supplies - General"/>
    <s v="PO-1411250"/>
    <s v="Ocean Innovations"/>
    <s v="2014"/>
    <n v="9"/>
    <s v="Connector, 2-pin, Female, Bulk"/>
    <s v="14-976"/>
    <n v="231.45"/>
  </r>
  <r>
    <x v="1"/>
    <x v="9"/>
    <s v="5360"/>
    <n v="14007301"/>
    <s v="Supplies - Eng. Lab"/>
    <m/>
    <s v="ACIFICAINC"/>
    <n v="2014"/>
    <n v="10"/>
    <s v="Power supply for Rover testing."/>
    <s v="McGill, Paul"/>
    <n v="253.32"/>
  </r>
  <r>
    <x v="2"/>
    <x v="3"/>
    <s v="5090"/>
    <n v="14006573"/>
    <s v="Supplies - Science Lab"/>
    <s v=" "/>
    <s v="Wells Fargo Bank Visa"/>
    <s v="2014"/>
    <n v="9"/>
    <s v="GARDNERDENVERTHOMAS"/>
    <s v="CHUFFARD 09/14"/>
    <n v="276.83"/>
  </r>
  <r>
    <x v="4"/>
    <x v="0"/>
    <s v="5090"/>
    <n v="14006498"/>
    <s v="Supplies - General"/>
    <s v=" "/>
    <s v="Wells Fargo Bank Visa"/>
    <s v="2014"/>
    <n v="9"/>
    <s v="GREENRUBBERKENNEDYAG"/>
    <s v="FEJO 09/14"/>
    <n v="311.48"/>
  </r>
  <r>
    <x v="4"/>
    <x v="0"/>
    <s v="5090"/>
    <n v="14006576"/>
    <s v="Supplies - General"/>
    <s v=" "/>
    <s v="Wells Fargo Bank Visa"/>
    <s v="2014"/>
    <n v="9"/>
    <s v="OBERTMARINESUPPLYINC"/>
    <s v="COMI 09/14"/>
    <n v="319.66000000000003"/>
  </r>
  <r>
    <x v="4"/>
    <x v="0"/>
    <s v="5090"/>
    <n v="14006215"/>
    <s v="Supplies - General"/>
    <s v="PO-1411213"/>
    <s v="Ocean Innovations"/>
    <s v="2014"/>
    <n v="9"/>
    <s v="Connector, 4-pin, Female, Bulk"/>
    <s v="14-947"/>
    <n v="423.44"/>
  </r>
  <r>
    <x v="4"/>
    <x v="0"/>
    <s v="5090"/>
    <n v="14006215"/>
    <s v="Supplies - General"/>
    <s v="PO-1411213"/>
    <s v="Ocean Innovations"/>
    <s v="2014"/>
    <n v="9"/>
    <s v="Connector, 10-pin, Female, Bul"/>
    <s v="14-947"/>
    <n v="588.89"/>
  </r>
  <r>
    <x v="4"/>
    <x v="0"/>
    <s v="5090"/>
    <n v="14006215"/>
    <s v="Supplies - General"/>
    <s v="PO-1411213"/>
    <s v="Ocean Innovations"/>
    <s v="2014"/>
    <n v="9"/>
    <s v="Connector, 3-pin, Female, Bulk"/>
    <s v="14-947"/>
    <n v="652.79"/>
  </r>
  <r>
    <x v="4"/>
    <x v="0"/>
    <s v="5090"/>
    <n v="14006215"/>
    <s v="Supplies - General"/>
    <s v="PO-1411213"/>
    <s v="Ocean Innovations"/>
    <s v="2014"/>
    <n v="9"/>
    <s v="Connector, 6-pin, Female, Bulk"/>
    <s v="14-947"/>
    <n v="813.51"/>
  </r>
  <r>
    <x v="8"/>
    <x v="1"/>
    <s v="5360"/>
    <n v="14006154"/>
    <s v="Supplies - Fuel"/>
    <s v="PO-1411293"/>
    <s v="Teledyne Benthos"/>
    <s v="2014"/>
    <n v="9"/>
    <s v="865-SB-13 - Acoustic Release S"/>
    <s v="220534"/>
    <n v="1075"/>
  </r>
  <r>
    <x v="5"/>
    <x v="1"/>
    <s v="5360"/>
    <n v="14007273"/>
    <s v="Supplies - Fuel"/>
    <m/>
    <s v="AMAZONMKTPLACEPMTS"/>
    <n v="2014"/>
    <n v="10"/>
    <s v="Refunded for batteries that arrived expired by two years"/>
    <s v="Huffard, Christine"/>
    <n v="-13.07"/>
  </r>
  <r>
    <x v="14"/>
    <x v="9"/>
    <n v="5380"/>
    <n v="14007234"/>
    <s v="Supplies - General"/>
    <m/>
    <s v="Wells Fargo Bank Visa"/>
    <n v="2014"/>
    <n v="10"/>
    <s v="BRANTNERASSOCIATESIN"/>
    <s v="JIMM 10/14"/>
    <n v="-243.56"/>
  </r>
  <r>
    <x v="14"/>
    <x v="10"/>
    <n v="5380"/>
    <n v="14007273"/>
    <s v="Supplies - Fuel"/>
    <m/>
    <s v="Wells Fargo Bank Visa"/>
    <m/>
    <n v="10"/>
    <s v="Use Tax Accrual"/>
    <s v="CHUFFARD 10/14"/>
    <n v="-0.98"/>
  </r>
  <r>
    <x v="14"/>
    <x v="9"/>
    <n v="5360"/>
    <n v="14007273"/>
    <s v="Supplies - Eng. Lab"/>
    <m/>
    <s v="Wells Fargo Bank Visa"/>
    <m/>
    <n v="10"/>
    <s v="Use Tax Accrual"/>
    <s v="CHUFFARD 10/14"/>
    <n v="0.98"/>
  </r>
  <r>
    <x v="5"/>
    <x v="3"/>
    <s v="5360"/>
    <n v="14007059"/>
    <s v="Supplies - Science Lab"/>
    <s v=" "/>
    <s v="Praxair "/>
    <s v="2014"/>
    <n v="10"/>
    <s v="COC Cylinder Ex Maint/Insp Fee"/>
    <s v="50701910"/>
    <n v="2.15"/>
  </r>
  <r>
    <x v="4"/>
    <x v="0"/>
    <s v="5090"/>
    <n v="14006921"/>
    <s v="Supplies - General"/>
    <s v="PO-1411511"/>
    <s v="Sea-Bird Electronics Inc."/>
    <s v="2014"/>
    <n v="10"/>
    <s v="Use Tax Accrual"/>
    <s v="81771P001"/>
    <n v="2.5499999999999998"/>
  </r>
  <r>
    <x v="4"/>
    <x v="0"/>
    <s v="5090"/>
    <n v="14006908"/>
    <s v="Supplies - General"/>
    <s v="PO-1411480"/>
    <s v="Ocean Innovations"/>
    <s v="2014"/>
    <n v="10"/>
    <s v="Freight"/>
    <s v="14-1098"/>
    <n v="8.75"/>
  </r>
  <r>
    <x v="14"/>
    <x v="3"/>
    <s v="5380"/>
    <n v="14007273"/>
    <s v="Supplies - Science Lab"/>
    <m/>
    <s v="Wells Fargo Bank Visa"/>
    <n v="2014"/>
    <n v="10"/>
    <s v="Use Tax Accrual"/>
    <s v="CHUFFARD 10/14"/>
    <n v="12"/>
  </r>
  <r>
    <x v="0"/>
    <x v="0"/>
    <s v="5360"/>
    <n v="14007273"/>
    <s v="Supplies - General"/>
    <m/>
    <s v="AMAZONMKTPLACEPMTS | 10EnergizerE2EL123ASil"/>
    <n v="2014"/>
    <n v="10"/>
    <s v="batteries grab respirometers."/>
    <s v="Huffard, Christine"/>
    <n v="13.07"/>
  </r>
  <r>
    <x v="0"/>
    <x v="0"/>
    <s v="5360"/>
    <n v="14007301"/>
    <s v="Supplies - General"/>
    <m/>
    <s v="HAMRADIOOUTLET"/>
    <n v="2014"/>
    <n v="10"/>
    <s v="Rechargeable battery for handheld Yaesu radio."/>
    <s v="McGill, Paul"/>
    <n v="14.2"/>
  </r>
  <r>
    <x v="4"/>
    <x v="0"/>
    <s v="5090"/>
    <n v="14006921"/>
    <s v="Supplies - General"/>
    <s v="PO-1411511"/>
    <s v="Sea-Bird Electronics Inc."/>
    <s v="2014"/>
    <n v="10"/>
    <s v="Freight"/>
    <s v="81771P001"/>
    <n v="15"/>
  </r>
  <r>
    <x v="14"/>
    <x v="0"/>
    <s v="5380"/>
    <n v="14007273"/>
    <s v="Supplies - General"/>
    <m/>
    <s v="ORCHARDSUPPLY#060"/>
    <n v="2014"/>
    <n v="10"/>
    <s v="Master lock model M176XDLH combo lock for locking tin shed"/>
    <s v="Huffard, Christine"/>
    <n v="20.65"/>
  </r>
  <r>
    <x v="5"/>
    <x v="3"/>
    <s v="5360"/>
    <n v="14007059"/>
    <s v="Supplies - Science Lab"/>
    <s v=" "/>
    <s v="Praxair "/>
    <s v="2014"/>
    <n v="10"/>
    <s v="Nitrogen 40"/>
    <s v="50701910"/>
    <n v="23.22"/>
  </r>
  <r>
    <x v="0"/>
    <x v="1"/>
    <s v="5360"/>
    <n v="14007273"/>
    <s v="Supplies - Fuel"/>
    <m/>
    <s v="BATTERIESPLUS#31"/>
    <n v="2014"/>
    <n v="10"/>
    <s v="Pulse 64 grab respirometer batteries"/>
    <s v="Huffard, Christine"/>
    <n v="30.43"/>
  </r>
  <r>
    <x v="5"/>
    <x v="3"/>
    <s v="5360"/>
    <n v="14007059"/>
    <s v="Supplies - Science Lab"/>
    <s v=" "/>
    <s v="Praxair "/>
    <s v="2014"/>
    <n v="10"/>
    <s v="Hazmat/Energy Fuel Charge"/>
    <s v="50701910"/>
    <n v="30.57"/>
  </r>
  <r>
    <x v="5"/>
    <x v="3"/>
    <s v="5360"/>
    <n v="14007273"/>
    <s v="Supplies - Science Lab"/>
    <m/>
    <s v="AMAZON.COM | VestilBTL-BW-64Oversized"/>
    <n v="2014"/>
    <n v="10"/>
    <s v="nalgene bottles for pre-mixing formalin brine solution to take to sea"/>
    <s v="Huffard, Christine"/>
    <n v="30.69"/>
  </r>
  <r>
    <x v="4"/>
    <x v="0"/>
    <s v="5090"/>
    <n v="14006921"/>
    <s v="Supplies - General"/>
    <s v="PO-1411511"/>
    <s v="Sea-Bird Electronics Inc."/>
    <s v="2014"/>
    <n v="10"/>
    <s v="NEODYMIUM MAGNET CUP ASSEMBLY"/>
    <s v="81771P001"/>
    <n v="34"/>
  </r>
  <r>
    <x v="5"/>
    <x v="3"/>
    <s v="5360"/>
    <n v="14007059"/>
    <s v="Supplies - Science Lab"/>
    <s v=" "/>
    <s v="Praxair "/>
    <s v="2014"/>
    <n v="10"/>
    <s v="Delivery Charge"/>
    <s v="50701910"/>
    <n v="41.39"/>
  </r>
  <r>
    <x v="4"/>
    <x v="0"/>
    <s v="5090"/>
    <n v="14006908"/>
    <s v="Supplies - General"/>
    <s v="PO-1411480"/>
    <s v="Ocean Innovations"/>
    <s v="2014"/>
    <n v="10"/>
    <s v="Connector, 4-pin, Female, Micr"/>
    <s v="14-1098"/>
    <n v="46.6"/>
  </r>
  <r>
    <x v="13"/>
    <x v="5"/>
    <s v="5330"/>
    <n v="14006800"/>
    <s v="OS - General"/>
    <s v="PO-1410008"/>
    <s v="Joubeh Technologies"/>
    <s v="2014"/>
    <n v="10"/>
    <s v="Iridium satellite services mon"/>
    <s v="0062621"/>
    <n v="63.62"/>
  </r>
  <r>
    <x v="4"/>
    <x v="0"/>
    <s v="5090"/>
    <n v="14007253"/>
    <s v="Supplies - General"/>
    <m/>
    <s v="MCMASTER-CARR | FIBERGLASSHEXNUT,1/4&quot;-2"/>
    <n v="2014"/>
    <n v="10"/>
    <s v="SES Cone retention hardware"/>
    <s v="Hobson, Brett"/>
    <n v="83.89"/>
  </r>
  <r>
    <x v="14"/>
    <x v="1"/>
    <s v="5380"/>
    <n v="14007233"/>
    <s v="Dues/Memberships/Licenses"/>
    <m/>
    <s v="AMERSCTYLIMNLGYANDOC"/>
    <n v="2014"/>
    <n v="10"/>
    <s v="Association for the Sciences of Limnology and Oceanography"/>
    <s v="Smith, Ken"/>
    <n v="110"/>
  </r>
  <r>
    <x v="4"/>
    <x v="0"/>
    <s v="5090"/>
    <n v="14006908"/>
    <s v="Supplies - General"/>
    <s v="PO-1411480"/>
    <s v="Ocean Innovations"/>
    <s v="2014"/>
    <n v="10"/>
    <s v="Connector, 4-pin, Male, Micro,"/>
    <s v="14-1098"/>
    <n v="133.52000000000001"/>
  </r>
  <r>
    <x v="2"/>
    <x v="3"/>
    <s v="5090"/>
    <n v="14007273"/>
    <s v="Supplies - Science Lab"/>
    <m/>
    <s v="CUMBERLANDVACUUMPRODUC"/>
    <n v="2014"/>
    <n v="10"/>
    <s v="vacuum pump exhaust filters"/>
    <s v="Huffard, Christine"/>
    <n v="159.41"/>
  </r>
  <r>
    <x v="14"/>
    <x v="11"/>
    <n v="5380"/>
    <n v="14007509"/>
    <s v="Supplies - Science Lab"/>
    <s v="PO-1411610"/>
    <s v="Aanderaa  Instruments A/S"/>
    <n v="2014"/>
    <n v="11"/>
    <s v="Use Tax Accrual"/>
    <n v="583563"/>
    <n v="3.75"/>
  </r>
  <r>
    <x v="13"/>
    <x v="12"/>
    <n v="5130"/>
    <n v="14007636"/>
    <s v="OS - General"/>
    <s v="PO-1410005"/>
    <s v="CLS America, Inc."/>
    <n v="2014"/>
    <n v="11"/>
    <s v="Argos monthly service data tra"/>
    <s v="CIN1410USA00753"/>
    <n v="15.64"/>
  </r>
  <r>
    <x v="13"/>
    <x v="12"/>
    <n v="5130"/>
    <n v="14007721"/>
    <s v="OS - General"/>
    <s v="PO-1410005"/>
    <s v="CLS America, Inc."/>
    <n v="2014"/>
    <n v="11"/>
    <s v="Argos monthly service data tra"/>
    <s v="CIN1410USA00565"/>
    <n v="24.8"/>
  </r>
  <r>
    <x v="14"/>
    <x v="11"/>
    <n v="5380"/>
    <n v="14007509"/>
    <s v="Supplies - Science Lab"/>
    <s v="PO-1411610"/>
    <s v="Aanderaa  Instruments A/S"/>
    <n v="2014"/>
    <n v="11"/>
    <s v="Freight"/>
    <n v="583563"/>
    <n v="50"/>
  </r>
  <r>
    <x v="13"/>
    <x v="12"/>
    <n v="5130"/>
    <n v="14007526"/>
    <s v="OS - General"/>
    <s v="PO-1410008"/>
    <s v="Joubeh Technologies"/>
    <n v="2014"/>
    <n v="11"/>
    <s v="Iridium satellite services mon"/>
    <n v="64486"/>
    <n v="62.12"/>
  </r>
  <r>
    <x v="14"/>
    <x v="11"/>
    <n v="5380"/>
    <n v="14007509"/>
    <s v="Supplies - Science Lab"/>
    <s v="PO-1411610"/>
    <s v="Aanderaa  Instruments A/S"/>
    <n v="2014"/>
    <n v="11"/>
    <s v="Cable, Serial Communication an"/>
    <n v="583563"/>
    <n v="375.18"/>
  </r>
  <r>
    <x v="14"/>
    <x v="13"/>
    <n v="5380"/>
    <s v="commitment"/>
    <s v="Books / Subscriptions"/>
    <m/>
    <s v="AAASSCIENCEMAGAZINE"/>
    <n v="2014"/>
    <n v="11"/>
    <s v="AAAS Science Magazine"/>
    <s v="Smith, Ken"/>
    <n v="99"/>
  </r>
  <r>
    <x v="14"/>
    <x v="11"/>
    <n v="5380"/>
    <s v="commitment"/>
    <s v="Supplies - Science Lab"/>
    <m/>
    <s v="AMAZON.COM | Thomas509-GRDVirginPoly"/>
    <n v="2014"/>
    <n v="11"/>
    <s v="cryovials"/>
    <s v="Huffard, Christine"/>
    <n v="35.130000000000003"/>
  </r>
  <r>
    <x v="14"/>
    <x v="11"/>
    <s v="5300"/>
    <s v="commitment"/>
    <s v="Supplies - Science Lab"/>
    <m/>
    <s v="AMAZON.COM | Transcend2TBUSB3.0Ext"/>
    <n v="2014"/>
    <n v="11"/>
    <s v="portable hard drive tripod images"/>
    <s v="Huffard, Christine"/>
    <n v="118.24"/>
  </r>
  <r>
    <x v="6"/>
    <x v="11"/>
    <n v="5380"/>
    <s v="commitment"/>
    <s v="Supplies - Science Lab"/>
    <m/>
    <s v="AMAZONMKTPLACEPMTS | 3MMultiGas/VaporCartrid"/>
    <n v="2014"/>
    <n v="11"/>
    <s v="respirator cartridges- formalin"/>
    <s v="Huffard, Christine"/>
    <n v="81.37"/>
  </r>
  <r>
    <x v="14"/>
    <x v="11"/>
    <n v="5380"/>
    <s v="commitment"/>
    <s v="Supplies - General"/>
    <m/>
    <s v="UICINC"/>
    <n v="2014"/>
    <n v="11"/>
    <s v="cathode solution"/>
    <s v="Huffard, Christine"/>
    <n v="208"/>
  </r>
  <r>
    <x v="13"/>
    <x v="12"/>
    <n v="5130"/>
    <s v="commitment"/>
    <s v="OS - General"/>
    <n v="1410005"/>
    <s v="CLS America, Inc."/>
    <n v="2014"/>
    <n v="11"/>
    <s v="OS - General"/>
    <s v="Sherman, Alana"/>
    <n v="134.38999999999999"/>
  </r>
  <r>
    <x v="13"/>
    <x v="12"/>
    <n v="5130"/>
    <s v="commitment"/>
    <s v="OS - General"/>
    <n v="1410008"/>
    <s v="Joubeh Technologies"/>
    <n v="2014"/>
    <n v="11"/>
    <s v="OS - General"/>
    <s v="Sherman, Alana"/>
    <n v="167.73"/>
  </r>
  <r>
    <x v="14"/>
    <x v="11"/>
    <n v="5380"/>
    <s v="commitment"/>
    <s v="Supplies - Science Lab"/>
    <n v="1411349"/>
    <s v="Fisher Scientific"/>
    <n v="2014"/>
    <n v="11"/>
    <s v="Supplies - Science Lab"/>
    <s v="Huffard, Christine"/>
    <n v="113.81"/>
  </r>
  <r>
    <x v="14"/>
    <x v="11"/>
    <n v="5380"/>
    <s v="commitment"/>
    <s v="Supplies - Science Lab"/>
    <n v="1411611"/>
    <s v="Teledyne Impulse"/>
    <n v="2014"/>
    <n v="11"/>
    <s v="Supplies - Science Lab"/>
    <s v="Huffard, Christine"/>
    <n v="463.88"/>
  </r>
  <r>
    <x v="1"/>
    <x v="14"/>
    <n v="5360"/>
    <s v="commitment"/>
    <s v="Supplies - General"/>
    <n v="1411744"/>
    <s v="Brantner &amp; Assoc., Inc."/>
    <n v="2014"/>
    <n v="11"/>
    <s v="Supplies - General"/>
    <s v="Sherman, Alana"/>
    <n v="1378.9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47">
  <r>
    <x v="0"/>
    <n v="5360"/>
    <s v="5360"/>
    <n v="14000450"/>
    <s v="Supplies - Fuel"/>
    <s v="PO-1410133"/>
    <s v="SonTek / YSI, Inc."/>
    <s v="2014"/>
    <n v="1"/>
    <s v="Use Tax Accrual"/>
    <s v="549924"/>
    <n v="0.6"/>
  </r>
  <r>
    <x v="1"/>
    <s v="not in budget"/>
    <s v="5360"/>
    <n v="14000883"/>
    <s v="Supplies - Eng. Lab"/>
    <s v="PO-1410200"/>
    <s v="Brantner &amp; Assoc., Inc."/>
    <s v="2014"/>
    <n v="1"/>
    <s v="Freight"/>
    <s v="00135210"/>
    <n v="7.35"/>
  </r>
  <r>
    <x v="1"/>
    <n v="5360"/>
    <s v="5360"/>
    <n v="14000378"/>
    <s v="Supplies - General"/>
    <s v="PO-1410092"/>
    <s v="Brantner &amp; Assoc., Inc."/>
    <s v="2014"/>
    <n v="1"/>
    <s v="Freight"/>
    <s v="00134976"/>
    <n v="7.35"/>
  </r>
  <r>
    <x v="1"/>
    <n v="5360"/>
    <s v="5360"/>
    <n v="14000416"/>
    <s v="Supplies - General"/>
    <s v="PO-1410164"/>
    <s v="Brantner &amp; Assoc., Inc."/>
    <s v="2014"/>
    <n v="1"/>
    <s v="Freight"/>
    <s v="00135077"/>
    <n v="7.35"/>
  </r>
  <r>
    <x v="2"/>
    <s v="not in budget"/>
    <s v="5090"/>
    <n v="14000947"/>
    <s v="Supplies - Science Lab"/>
    <s v="PO-1410011"/>
    <s v="Labconco Corporation"/>
    <s v="2014"/>
    <n v="1"/>
    <s v="hose clamps"/>
    <s v="531715"/>
    <n v="7.53"/>
  </r>
  <r>
    <x v="3"/>
    <m/>
    <s v="5360"/>
    <n v="14000450"/>
    <s v="Supplies - Fuel"/>
    <s v="PO-1410133"/>
    <s v="SonTek / YSI, Inc."/>
    <s v="2014"/>
    <n v="1"/>
    <s v="Freight"/>
    <s v="549924"/>
    <n v="8"/>
  </r>
  <r>
    <x v="4"/>
    <s v="not in budget"/>
    <s v="5090"/>
    <n v="14000916"/>
    <s v="Supplies - Eng. Lab"/>
    <s v="PO-1410199"/>
    <s v="Ocean Innovations"/>
    <s v="2014"/>
    <n v="1"/>
    <s v="Freight"/>
    <s v="14-082"/>
    <n v="9"/>
  </r>
  <r>
    <x v="2"/>
    <s v="5380"/>
    <s v="5090"/>
    <n v="14000947"/>
    <s v="Supplies - Science Lab"/>
    <s v="PO-1410011"/>
    <s v="Labconco Corporation"/>
    <s v="2014"/>
    <n v="1"/>
    <s v="Freight"/>
    <s v="531715"/>
    <n v="9.14"/>
  </r>
  <r>
    <x v="2"/>
    <m/>
    <s v="5090"/>
    <n v="14000917"/>
    <s v="Supplies - Fuel"/>
    <s v="PO-1410134"/>
    <s v="Teledyne Benthos, Inc."/>
    <s v="2014"/>
    <n v="1"/>
    <s v="Freight"/>
    <s v="218510"/>
    <n v="12.92"/>
  </r>
  <r>
    <x v="5"/>
    <s v="5330"/>
    <s v="5360"/>
    <n v="14000782"/>
    <s v="Supplies - Cmptr/Hdwr"/>
    <s v=" "/>
    <s v="Wells Fargo Bank Visa"/>
    <s v="2014"/>
    <n v="1"/>
    <s v="Use Tax Accrual"/>
    <s v="CHUFFARD 01/14B"/>
    <n v="15.56"/>
  </r>
  <r>
    <x v="5"/>
    <m/>
    <s v="5360"/>
    <n v="14000782"/>
    <s v="Supplies - Fuel"/>
    <s v=" "/>
    <s v="Wells Fargo Bank Visa"/>
    <s v="2014"/>
    <n v="1"/>
    <s v="THEHOMEDEPOT#6968 |"/>
    <s v="CHUFFARD 01/14B"/>
    <n v="25.92"/>
  </r>
  <r>
    <x v="1"/>
    <s v="not in budget"/>
    <s v="5360"/>
    <n v="14000744"/>
    <s v="Supplies - Eng. Lab"/>
    <s v=" "/>
    <s v="Wells Fargo Bank Visa"/>
    <s v="2014"/>
    <n v="1"/>
    <s v="MOUSERELECTRONICSDIS"/>
    <s v="ALANA 01/14B"/>
    <n v="30.94"/>
  </r>
  <r>
    <x v="2"/>
    <s v="5380"/>
    <s v="5090"/>
    <n v="14000947"/>
    <s v="Supplies - Science Lab"/>
    <s v="PO-1410011"/>
    <s v="Labconco Corporation"/>
    <s v="2014"/>
    <n v="1"/>
    <s v="Vacuum hose 3/4ID 1 OD"/>
    <s v="531715"/>
    <n v="34.130000000000003"/>
  </r>
  <r>
    <x v="4"/>
    <s v="not in budget"/>
    <s v="5090"/>
    <n v="14000916"/>
    <s v="Supplies - Eng. Lab"/>
    <s v="PO-1410199"/>
    <s v="Ocean Innovations"/>
    <s v="2014"/>
    <n v="1"/>
    <s v="MCDC4M, 4-pin male dummy plug"/>
    <s v="14-082"/>
    <n v="40.53"/>
  </r>
  <r>
    <x v="4"/>
    <s v="not in budget"/>
    <s v="5090"/>
    <n v="14000916"/>
    <s v="Supplies - Eng. Lab"/>
    <s v="PO-1410199"/>
    <s v="Ocean Innovations"/>
    <s v="2014"/>
    <n v="1"/>
    <s v="MCIL2F, 2 pin inline female wh"/>
    <s v="14-082"/>
    <n v="66.540000000000006"/>
  </r>
  <r>
    <x v="2"/>
    <s v="not in budget"/>
    <s v="5090"/>
    <n v="14000917"/>
    <s v="Supplies - Fuel"/>
    <s v="PO-1410134"/>
    <s v="Teledyne Benthos, Inc."/>
    <s v="2014"/>
    <n v="1"/>
    <s v="865-A - ACOUSTIC RELEASE SPARE"/>
    <s v="218510"/>
    <n v="129"/>
  </r>
  <r>
    <x v="3"/>
    <s v="not in budget"/>
    <s v="5360"/>
    <n v="14000450"/>
    <s v="Supplies - Fuel"/>
    <s v="PO-1410133"/>
    <s v="SonTek / YSI, Inc."/>
    <s v="2014"/>
    <n v="1"/>
    <s v="Battery Pack, alkaline, 10.5V,"/>
    <s v="549924"/>
    <n v="134.38"/>
  </r>
  <r>
    <x v="6"/>
    <s v="5330"/>
    <s v="5300"/>
    <n v="14000782"/>
    <s v="Supplies - Cmptr/Hdwr"/>
    <s v=" "/>
    <s v="Wells Fargo Bank Visa"/>
    <s v="2014"/>
    <n v="1"/>
    <s v="B&amp;HPHOTO-VIDEO.COM |"/>
    <s v="CHUFFARD 01/14B"/>
    <n v="207.5"/>
  </r>
  <r>
    <x v="7"/>
    <s v="not in budget"/>
    <m/>
    <n v="14000078"/>
    <s v="Postage/Shipping"/>
    <s v=" "/>
    <s v="Con-way Freight, Inc."/>
    <s v="2014"/>
    <n v="1"/>
    <s v="Ship TiSphere for testing"/>
    <s v="513-971360"/>
    <n v="239.99"/>
  </r>
  <r>
    <x v="7"/>
    <s v="not in budget"/>
    <m/>
    <n v="14000876"/>
    <s v="Postage/Shipping"/>
    <s v=" "/>
    <s v="Con-way Freight, Inc."/>
    <s v="2014"/>
    <n v="1"/>
    <s v="Ship Ti Sphere to MBARI"/>
    <s v="116-586573"/>
    <n v="240.15"/>
  </r>
  <r>
    <x v="8"/>
    <s v="not in budget"/>
    <s v="5360"/>
    <n v="14000917"/>
    <s v="Supplies - Fuel"/>
    <s v="PO-1410134"/>
    <s v="Teledyne Benthos, Inc."/>
    <s v="2014"/>
    <n v="1"/>
    <s v="865-SB-13 - Acoustic Release S"/>
    <s v="218510"/>
    <n v="430"/>
  </r>
  <r>
    <x v="1"/>
    <n v="5360"/>
    <s v="5360"/>
    <n v="14000416"/>
    <s v="Supplies - General"/>
    <s v="PO-1410164"/>
    <s v="Brantner &amp; Assoc., Inc."/>
    <s v="2014"/>
    <n v="1"/>
    <s v="MINK8CCPL, MINCCPL,K,8,2#14,6#"/>
    <s v="00135077"/>
    <n v="442.99"/>
  </r>
  <r>
    <x v="9"/>
    <m/>
    <s v="5030"/>
    <m/>
    <s v="Conference Fees/Registrat"/>
    <m/>
    <s v=" "/>
    <s v="2014"/>
    <n v="1"/>
    <s v="Y-E Prepaid Travel  T13-0473"/>
    <m/>
    <n v="595"/>
  </r>
  <r>
    <x v="9"/>
    <m/>
    <s v="5030"/>
    <m/>
    <s v="Conference Fees/Registrat"/>
    <m/>
    <s v=" "/>
    <s v="2014"/>
    <n v="1"/>
    <s v="Y-E Prepaid Travel  T13-0474"/>
    <m/>
    <n v="595"/>
  </r>
  <r>
    <x v="9"/>
    <m/>
    <s v="5030"/>
    <m/>
    <s v="Conference Fees/Registrat"/>
    <m/>
    <s v=" "/>
    <s v="2014"/>
    <n v="1"/>
    <s v="Y-E Prepaid Travel  T13-0475"/>
    <m/>
    <n v="595"/>
  </r>
  <r>
    <x v="4"/>
    <s v="not in budget"/>
    <s v="5090"/>
    <n v="14000883"/>
    <s v="Supplies - Eng. Lab"/>
    <s v="PO-1410200"/>
    <s v="Brantner &amp; Assoc., Inc."/>
    <s v="2014"/>
    <n v="1"/>
    <s v="80-2-445/E,INSERT,MINM,CIR,26,"/>
    <s v="00135210"/>
    <n v="602"/>
  </r>
  <r>
    <x v="10"/>
    <m/>
    <m/>
    <n v="14000847"/>
    <s v="OS - General"/>
    <s v="PO-1311876"/>
    <s v="Mark Greise Engineering"/>
    <s v="2014"/>
    <n v="1"/>
    <s v="Engineering support to supervi"/>
    <s v="MG01202014"/>
    <n v="1200"/>
  </r>
  <r>
    <x v="11"/>
    <s v="5360"/>
    <s v="5130"/>
    <n v="14000474"/>
    <s v="OS - General"/>
    <s v="PO-1311875"/>
    <s v="Deepsea Power &amp; Light,"/>
    <s v="2014"/>
    <n v="1"/>
    <s v="6 hours of pressure testing @ "/>
    <s v="DI136578"/>
    <n v="1500"/>
  </r>
  <r>
    <x v="4"/>
    <n v="5360"/>
    <s v="5090"/>
    <n v="14000378"/>
    <s v="Supplies - General"/>
    <s v="PO-1410092"/>
    <s v="Brantner &amp; Assoc., Inc."/>
    <s v="2014"/>
    <n v="1"/>
    <s v="MINK10FCRL TI, 10 pin titanium"/>
    <s v="00134976"/>
    <n v="3365.8"/>
  </r>
  <r>
    <x v="5"/>
    <n v="5360"/>
    <s v="5360"/>
    <n v="14001489"/>
    <s v="Supplies - General"/>
    <s v=" "/>
    <s v="Wells Fargo Bank Visa"/>
    <s v="2014"/>
    <n v="2"/>
    <s v="Use Tax Accrual"/>
    <s v="CHUFFARD 02/14"/>
    <n v="1.93"/>
  </r>
  <r>
    <x v="5"/>
    <s v="5380"/>
    <s v="5360"/>
    <n v="14001489"/>
    <s v="Supplies - Science Lab"/>
    <s v=" "/>
    <s v="Wells Fargo Bank Visa"/>
    <s v="2014"/>
    <n v="2"/>
    <s v="Use Tax Accrual"/>
    <s v="CHUFFARD 02/14"/>
    <n v="2.09"/>
  </r>
  <r>
    <x v="5"/>
    <s v="5380"/>
    <s v="5360"/>
    <n v="14001381"/>
    <s v="Supplies - Science Lab"/>
    <s v=" "/>
    <s v="Praxair "/>
    <s v="2014"/>
    <n v="2"/>
    <s v="CYL MAINT &amp; INSP"/>
    <s v="48570881"/>
    <n v="2.15"/>
  </r>
  <r>
    <x v="4"/>
    <s v="not in budget"/>
    <s v="5090"/>
    <n v="14001391"/>
    <s v="Supplies - Eng. Lab"/>
    <s v="PO-1410387"/>
    <s v="Ocean Innovations"/>
    <s v="2014"/>
    <n v="2"/>
    <s v="Freight"/>
    <s v="14-166"/>
    <n v="6.65"/>
  </r>
  <r>
    <x v="5"/>
    <s v="5380"/>
    <s v="5360"/>
    <n v="14001381"/>
    <s v="Supplies - Science Lab"/>
    <s v=" "/>
    <s v="Praxair "/>
    <s v="2014"/>
    <n v="2"/>
    <s v="HAZ MAT CHARGE"/>
    <s v="48570881"/>
    <n v="10.7"/>
  </r>
  <r>
    <x v="5"/>
    <n v="5360"/>
    <s v="5360"/>
    <n v="14001426"/>
    <s v="Supplies - General"/>
    <s v=" "/>
    <s v="Wells Fargo Bank Visa"/>
    <s v="2014"/>
    <n v="2"/>
    <s v="ORCHARDSUPPLY#060"/>
    <s v="FEJO 02/14"/>
    <n v="13.03"/>
  </r>
  <r>
    <x v="5"/>
    <n v="5360"/>
    <s v="5360"/>
    <n v="14001489"/>
    <s v="Supplies - General"/>
    <s v=" "/>
    <s v="Wells Fargo Bank Visa"/>
    <s v="2014"/>
    <n v="2"/>
    <s v="PROBUILDSOUTHWEST#40"/>
    <s v="CHUFFARD 02/14"/>
    <n v="20.420000000000002"/>
  </r>
  <r>
    <x v="2"/>
    <s v="5380"/>
    <s v="5090"/>
    <n v="14001194"/>
    <s v="Supplies - Science Lab"/>
    <s v="PO-1410195"/>
    <s v="McLane Research Laborator"/>
    <s v="2014"/>
    <n v="2"/>
    <s v="Freight"/>
    <s v="13194"/>
    <n v="25"/>
  </r>
  <r>
    <x v="5"/>
    <n v="5360"/>
    <s v="5360"/>
    <n v="14001489"/>
    <s v="Supplies - General"/>
    <s v=" "/>
    <s v="Wells Fargo Bank Visa"/>
    <s v="2014"/>
    <n v="2"/>
    <s v="IKEAHOMESHOPPING"/>
    <s v="CHUFFARD 02/14"/>
    <n v="25.74"/>
  </r>
  <r>
    <x v="5"/>
    <s v="5380"/>
    <s v="5360"/>
    <n v="14001381"/>
    <s v="Supplies - Science Lab"/>
    <s v=" "/>
    <s v="Praxair "/>
    <s v="2014"/>
    <n v="2"/>
    <s v="FUEL CHARGE"/>
    <s v="48570881"/>
    <n v="25.93"/>
  </r>
  <r>
    <x v="6"/>
    <s v="5380"/>
    <s v="5300"/>
    <n v="14001489"/>
    <s v="Supplies - Science Lab"/>
    <s v=" "/>
    <s v="Wells Fargo Bank Visa"/>
    <s v="2014"/>
    <n v="2"/>
    <s v="B&amp;HPHOTO-VIDEO.COM |"/>
    <s v="CHUFFARD 02/14"/>
    <n v="27.93"/>
  </r>
  <r>
    <x v="5"/>
    <s v="not in budget"/>
    <s v="5360"/>
    <n v="14001489"/>
    <s v="Supplies - Fuel"/>
    <s v=" "/>
    <s v="Wells Fargo Bank Visa"/>
    <s v="2014"/>
    <n v="2"/>
    <s v="PROBUILDSOUTHWEST#40"/>
    <s v="CHUFFARD 02/14"/>
    <n v="32.6"/>
  </r>
  <r>
    <x v="5"/>
    <s v="5380"/>
    <s v="5360"/>
    <n v="14001381"/>
    <s v="Supplies - Science Lab"/>
    <s v=" "/>
    <s v="Praxair "/>
    <s v="2014"/>
    <n v="2"/>
    <s v="NITROGEN 40"/>
    <s v="48570881"/>
    <n v="32.700000000000003"/>
  </r>
  <r>
    <x v="12"/>
    <n v="5360"/>
    <s v="5360"/>
    <n v="14001550"/>
    <s v="Supplies - General"/>
    <s v="PO-1410004"/>
    <s v="Electrochem Industries"/>
    <s v="2014"/>
    <n v="2"/>
    <s v="Use Tax Accrual"/>
    <s v="60030453"/>
    <n v="33.6"/>
  </r>
  <r>
    <x v="5"/>
    <s v="5380"/>
    <s v="5360"/>
    <n v="14001381"/>
    <s v="Supplies - Science Lab"/>
    <s v=" "/>
    <s v="Praxair "/>
    <s v="2014"/>
    <n v="2"/>
    <s v="DELIVERY"/>
    <s v="48570881"/>
    <n v="41.39"/>
  </r>
  <r>
    <x v="2"/>
    <s v="5380"/>
    <s v="5090"/>
    <n v="14001194"/>
    <s v="Supplies - Science Lab"/>
    <s v="PO-1410195"/>
    <s v="McLane Research Laborator"/>
    <s v="2014"/>
    <n v="2"/>
    <s v="Sediment trap controller repla"/>
    <s v="13194"/>
    <n v="45.15"/>
  </r>
  <r>
    <x v="13"/>
    <s v="5360"/>
    <s v="5330"/>
    <n v="14001251"/>
    <s v="OS - General"/>
    <s v="PO-1410008"/>
    <s v="Joubeh Technologies"/>
    <s v="2014"/>
    <n v="2"/>
    <s v="Iridium satellite services mon"/>
    <s v="48154"/>
    <n v="49"/>
  </r>
  <r>
    <x v="4"/>
    <s v="not in budget"/>
    <s v="5090"/>
    <n v="14001391"/>
    <s v="Supplies - Eng. Lab"/>
    <s v="PO-1410387"/>
    <s v="Ocean Innovations"/>
    <s v="2014"/>
    <n v="2"/>
    <s v="MCDC8F, 8 pin female dummy"/>
    <s v="14-166"/>
    <n v="55.9"/>
  </r>
  <r>
    <x v="5"/>
    <s v="5380"/>
    <s v="5360"/>
    <n v="14001381"/>
    <s v="Supplies - Science Lab"/>
    <s v=" "/>
    <s v="Praxair "/>
    <s v="2014"/>
    <n v="2"/>
    <s v="NITROGEN UHP K"/>
    <s v="48570881"/>
    <n v="58.83"/>
  </r>
  <r>
    <x v="6"/>
    <s v="5380"/>
    <s v="5300"/>
    <n v="14001489"/>
    <s v="Supplies - Science Lab"/>
    <s v=" "/>
    <s v="Wells Fargo Bank Visa"/>
    <s v="2014"/>
    <n v="2"/>
    <s v="BISONOFFICELLC"/>
    <s v="CHUFFARD 02/14"/>
    <n v="81.59"/>
  </r>
  <r>
    <x v="5"/>
    <n v="5360"/>
    <s v="5360"/>
    <n v="14001426"/>
    <s v="Supplies - General"/>
    <s v=" "/>
    <s v="Wells Fargo Bank Visa"/>
    <s v="2014"/>
    <n v="2"/>
    <s v="VALLEYFABRICATIONINC"/>
    <s v="FEJO 02/14"/>
    <n v="96.34"/>
  </r>
  <r>
    <x v="12"/>
    <n v="5360"/>
    <s v="5360"/>
    <n v="14001550"/>
    <s v="Supplies - General"/>
    <s v="PO-1410004"/>
    <s v="Electrochem Industries"/>
    <s v="2014"/>
    <n v="2"/>
    <s v="Freight"/>
    <s v="60030453"/>
    <n v="107.88"/>
  </r>
  <r>
    <x v="5"/>
    <n v="5360"/>
    <s v="5360"/>
    <n v="14001426"/>
    <s v="Supplies - General"/>
    <s v=" "/>
    <s v="Wells Fargo Bank Visa"/>
    <s v="2014"/>
    <n v="2"/>
    <s v="MCMASTER-CARR | CABL"/>
    <s v="FEJO 02/14"/>
    <n v="218.88"/>
  </r>
  <r>
    <x v="12"/>
    <n v="5360"/>
    <s v="5360"/>
    <n v="14001550"/>
    <s v="Supplies - General"/>
    <s v="PO-1410004"/>
    <s v="Electrochem Industries"/>
    <s v="2014"/>
    <n v="2"/>
    <s v="Use Tax Accrual"/>
    <s v="60030453"/>
    <n v="273.38"/>
  </r>
  <r>
    <x v="12"/>
    <n v="5360"/>
    <s v="5360"/>
    <n v="14001550"/>
    <s v="Supplies - General"/>
    <s v="PO-1410004"/>
    <s v="Electrochem Industries"/>
    <s v="2014"/>
    <n v="2"/>
    <s v="Custom Pack ? 3 CSC D  (3S)"/>
    <s v="60030453"/>
    <n v="448"/>
  </r>
  <r>
    <x v="12"/>
    <n v="5360"/>
    <s v="5360"/>
    <n v="14001550"/>
    <s v="Supplies - General"/>
    <s v="PO-1410004"/>
    <s v="Electrochem Industries"/>
    <s v="2014"/>
    <n v="2"/>
    <s v="Custom Pack ? 48 CSC DD (8S/6P"/>
    <s v="60030453"/>
    <n v="3645"/>
  </r>
  <r>
    <x v="9"/>
    <m/>
    <s v="5030"/>
    <n v="14001950"/>
    <s v="Conference Fees/Registrat"/>
    <s v=" "/>
    <s v="Wells Fargo Bank Visa"/>
    <s v="2014"/>
    <n v="3"/>
    <s v="T13-0473"/>
    <s v="MCGILL 10/13 C1"/>
    <n v="-595"/>
  </r>
  <r>
    <x v="9"/>
    <n v="5500"/>
    <s v="5500"/>
    <n v="14001930"/>
    <s v="Travel - Domestic"/>
    <s v=" "/>
    <s v="Henthorn, Rich"/>
    <s v="2014"/>
    <n v="3"/>
    <s v="T13-0474 reimbursement"/>
    <s v="T13-0474 9633"/>
    <n v="-6.27"/>
  </r>
  <r>
    <x v="9"/>
    <n v="5500"/>
    <s v="5500"/>
    <n v="14002148"/>
    <s v="Travel - Domestic"/>
    <s v=" "/>
    <s v="Wells Fargo Bank Visa"/>
    <s v="2014"/>
    <n v="3"/>
    <s v="T13-0475"/>
    <s v="CHUFFARD 03/14"/>
    <n v="4"/>
  </r>
  <r>
    <x v="9"/>
    <n v="5500"/>
    <s v="5500"/>
    <n v="14002148"/>
    <s v="Travel - Domestic"/>
    <s v=" "/>
    <s v="Wells Fargo Bank Visa"/>
    <s v="2014"/>
    <n v="3"/>
    <s v="T13-0475"/>
    <s v="CHUFFARD 03/14"/>
    <n v="4"/>
  </r>
  <r>
    <x v="9"/>
    <n v="5500"/>
    <s v="5500"/>
    <n v="14002185"/>
    <s v="Travel - Domestic"/>
    <s v=" "/>
    <s v="Wells Fargo Bank Visa"/>
    <s v="2014"/>
    <n v="3"/>
    <s v="T14-0002"/>
    <s v="MCGILL 03/14"/>
    <n v="4.18"/>
  </r>
  <r>
    <x v="9"/>
    <n v="5500"/>
    <s v="5500"/>
    <n v="14002148"/>
    <s v="Travel - Domestic"/>
    <s v=" "/>
    <s v="Wells Fargo Bank Visa"/>
    <s v="2014"/>
    <n v="3"/>
    <s v="T13-0475"/>
    <s v="CHUFFARD 03/14"/>
    <n v="4.8499999999999996"/>
  </r>
  <r>
    <x v="9"/>
    <n v="5500"/>
    <s v="5500"/>
    <n v="14002148"/>
    <s v="Travel - Domestic"/>
    <s v=" "/>
    <s v="Wells Fargo Bank Visa"/>
    <s v="2014"/>
    <n v="3"/>
    <s v="T13-0475"/>
    <s v="CHUFFARD 03/14"/>
    <n v="5"/>
  </r>
  <r>
    <x v="9"/>
    <n v="5500"/>
    <s v="5500"/>
    <n v="14002185"/>
    <s v="Travel - Domestic"/>
    <s v=" "/>
    <s v="Wells Fargo Bank Visa"/>
    <s v="2014"/>
    <n v="3"/>
    <s v="T14-0002"/>
    <s v="MCGILL 03/14"/>
    <n v="6.54"/>
  </r>
  <r>
    <x v="9"/>
    <n v="5500"/>
    <s v="5500"/>
    <n v="14002148"/>
    <s v="Travel - Domestic"/>
    <s v=" "/>
    <s v="Wells Fargo Bank Visa"/>
    <s v="2014"/>
    <n v="3"/>
    <s v="T13-0475"/>
    <s v="CHUFFARD 03/14"/>
    <n v="6.54"/>
  </r>
  <r>
    <x v="9"/>
    <n v="5500"/>
    <s v="5500"/>
    <n v="14002185"/>
    <s v="Travel - Domestic"/>
    <s v=" "/>
    <s v="Wells Fargo Bank Visa"/>
    <s v="2014"/>
    <n v="3"/>
    <s v="T14-0002"/>
    <s v="MCGILL 03/14"/>
    <n v="6.54"/>
  </r>
  <r>
    <x v="9"/>
    <n v="5500"/>
    <s v="5500"/>
    <n v="14002185"/>
    <s v="Travel - Domestic"/>
    <s v=" "/>
    <s v="Wells Fargo Bank Visa"/>
    <s v="2014"/>
    <n v="3"/>
    <s v="T14-0002"/>
    <s v="MCGILL 03/14"/>
    <n v="6.54"/>
  </r>
  <r>
    <x v="9"/>
    <n v="5500"/>
    <s v="5500"/>
    <n v="14002185"/>
    <s v="Travel - Domestic"/>
    <s v=" "/>
    <s v="Wells Fargo Bank Visa"/>
    <s v="2014"/>
    <n v="3"/>
    <s v="T14-0002"/>
    <s v="MCGILL 03/14"/>
    <n v="7"/>
  </r>
  <r>
    <x v="9"/>
    <n v="5500"/>
    <s v="5500"/>
    <n v="14002185"/>
    <s v="Travel - Domestic"/>
    <s v=" "/>
    <s v="Wells Fargo Bank Visa"/>
    <s v="2014"/>
    <n v="3"/>
    <s v="T14-0002"/>
    <s v="MCGILL 03/14"/>
    <n v="7"/>
  </r>
  <r>
    <x v="9"/>
    <n v="5500"/>
    <s v="5500"/>
    <n v="14002185"/>
    <s v="Travel - Domestic"/>
    <s v=" "/>
    <s v="Wells Fargo Bank Visa"/>
    <s v="2014"/>
    <n v="3"/>
    <s v="T14-0002"/>
    <s v="MCGILL 03/14"/>
    <n v="8.36"/>
  </r>
  <r>
    <x v="14"/>
    <s v="5380"/>
    <s v="5380"/>
    <n v="14001607"/>
    <s v="Supplies - Science Lab"/>
    <s v="PO-1410288"/>
    <s v="Teledyne Impulse"/>
    <s v="2014"/>
    <n v="3"/>
    <s v="Freight"/>
    <s v="021485"/>
    <n v="9"/>
  </r>
  <r>
    <x v="9"/>
    <n v="5500"/>
    <s v="5500"/>
    <n v="14002185"/>
    <s v="Travel - Domestic"/>
    <s v=" "/>
    <s v="Wells Fargo Bank Visa"/>
    <s v="2014"/>
    <n v="3"/>
    <s v="T14-0002"/>
    <s v="MCGILL 03/14"/>
    <n v="9.6"/>
  </r>
  <r>
    <x v="9"/>
    <n v="5500"/>
    <s v="5500"/>
    <n v="14002148"/>
    <s v="Travel - Domestic"/>
    <s v=" "/>
    <s v="Wells Fargo Bank Visa"/>
    <s v="2014"/>
    <n v="3"/>
    <s v="T13-0475"/>
    <s v="CHUFFARD 03/14"/>
    <n v="9.7899999999999991"/>
  </r>
  <r>
    <x v="9"/>
    <n v="5500"/>
    <s v="5500"/>
    <n v="14002148"/>
    <s v="Travel - Domestic"/>
    <s v=" "/>
    <s v="Wells Fargo Bank Visa"/>
    <s v="2014"/>
    <n v="3"/>
    <s v="T13-0475"/>
    <s v="CHUFFARD 03/14"/>
    <n v="10.210000000000001"/>
  </r>
  <r>
    <x v="14"/>
    <s v="not in budget"/>
    <s v="5380"/>
    <n v="14002148"/>
    <s v="Supplies - Fuel"/>
    <s v=" "/>
    <s v="Wells Fargo Bank Visa"/>
    <s v="2014"/>
    <n v="3"/>
    <s v="HOMEDEPOT.COM | .COM"/>
    <s v="CHUFFARD 03/14"/>
    <n v="10.72"/>
  </r>
  <r>
    <x v="9"/>
    <n v="5500"/>
    <s v="5500"/>
    <n v="14002148"/>
    <s v="Travel - Domestic"/>
    <s v=" "/>
    <s v="Wells Fargo Bank Visa"/>
    <s v="2014"/>
    <n v="3"/>
    <s v="T13-0475"/>
    <s v="CHUFFARD 03/14"/>
    <n v="11.4"/>
  </r>
  <r>
    <x v="9"/>
    <n v="5500"/>
    <s v="5500"/>
    <n v="14002148"/>
    <s v="Travel - Domestic"/>
    <s v=" "/>
    <s v="Wells Fargo Bank Visa"/>
    <s v="2014"/>
    <n v="3"/>
    <s v="T13-0475"/>
    <s v="CHUFFARD 03/14"/>
    <n v="12.04"/>
  </r>
  <r>
    <x v="9"/>
    <n v="5500"/>
    <s v="5500"/>
    <n v="14002185"/>
    <s v="Travel - Domestic"/>
    <s v=" "/>
    <s v="Wells Fargo Bank Visa"/>
    <s v="2014"/>
    <n v="3"/>
    <s v="T14-0002"/>
    <s v="MCGILL 03/14"/>
    <n v="12.57"/>
  </r>
  <r>
    <x v="9"/>
    <n v="5500"/>
    <s v="5500"/>
    <n v="14002185"/>
    <s v="Travel - Domestic"/>
    <s v=" "/>
    <s v="Wells Fargo Bank Visa"/>
    <s v="2014"/>
    <n v="3"/>
    <s v="T14-0002"/>
    <s v="MCGILL 03/14"/>
    <n v="12.57"/>
  </r>
  <r>
    <x v="5"/>
    <s v="not in budget"/>
    <s v="5360"/>
    <n v="14002092"/>
    <s v="Supplies - Eng. Lab"/>
    <s v=" "/>
    <s v="Wells Fargo Bank Visa"/>
    <s v="2014"/>
    <n v="3"/>
    <s v="Use Tax Accrual"/>
    <s v="ALANA 03/14"/>
    <n v="13.13"/>
  </r>
  <r>
    <x v="9"/>
    <n v="5500"/>
    <s v="5500"/>
    <n v="14002187"/>
    <s v="Travel - Domestic"/>
    <s v=" "/>
    <s v="Wells Fargo Bank Visa"/>
    <s v="2014"/>
    <n v="3"/>
    <s v="T13-0474"/>
    <s v="HENTHORN 03/14"/>
    <n v="13.59"/>
  </r>
  <r>
    <x v="9"/>
    <n v="5500"/>
    <s v="5500"/>
    <n v="14002187"/>
    <s v="Travel - Domestic"/>
    <s v=" "/>
    <s v="Wells Fargo Bank Visa"/>
    <s v="2014"/>
    <n v="3"/>
    <s v="T13-0474"/>
    <s v="HENTHORN 03/14"/>
    <n v="15.01"/>
  </r>
  <r>
    <x v="9"/>
    <n v="5500"/>
    <s v="5500"/>
    <n v="14002148"/>
    <s v="Travel - Domestic"/>
    <s v=" "/>
    <s v="Wells Fargo Bank Visa"/>
    <s v="2014"/>
    <n v="3"/>
    <s v="T13-0475"/>
    <s v="CHUFFARD 03/14"/>
    <n v="15.25"/>
  </r>
  <r>
    <x v="9"/>
    <n v="5500"/>
    <s v="5500"/>
    <n v="14002148"/>
    <s v="Travel - Domestic"/>
    <s v=" "/>
    <s v="Wells Fargo Bank Visa"/>
    <s v="2014"/>
    <n v="3"/>
    <s v="T13-0475"/>
    <s v="CHUFFARD 03/14"/>
    <n v="16.34"/>
  </r>
  <r>
    <x v="9"/>
    <n v="5500"/>
    <s v="5500"/>
    <n v="14002187"/>
    <s v="Travel - Domestic"/>
    <s v=" "/>
    <s v="Wells Fargo Bank Visa"/>
    <s v="2014"/>
    <n v="3"/>
    <s v="T13-0474"/>
    <s v="HENTHORN 03/14"/>
    <n v="18.23"/>
  </r>
  <r>
    <x v="9"/>
    <n v="5500"/>
    <s v="5500"/>
    <n v="14002187"/>
    <s v="Travel - Domestic"/>
    <s v=" "/>
    <s v="Wells Fargo Bank Visa"/>
    <s v="2014"/>
    <n v="3"/>
    <s v="T13-0474"/>
    <s v="HENTHORN 03/14"/>
    <n v="20.29"/>
  </r>
  <r>
    <x v="9"/>
    <n v="5500"/>
    <s v="5500"/>
    <n v="14002187"/>
    <s v="Travel - Domestic"/>
    <s v=" "/>
    <s v="Wells Fargo Bank Visa"/>
    <s v="2014"/>
    <n v="3"/>
    <s v="T13-0474"/>
    <s v="HENTHORN 03/14"/>
    <n v="20.68"/>
  </r>
  <r>
    <x v="9"/>
    <n v="5500"/>
    <s v="5500"/>
    <n v="14002185"/>
    <s v="Travel - Domestic"/>
    <s v=" "/>
    <s v="Wells Fargo Bank Visa"/>
    <s v="2014"/>
    <n v="3"/>
    <s v="T14-0002"/>
    <s v="MCGILL 03/14"/>
    <n v="20.7"/>
  </r>
  <r>
    <x v="9"/>
    <n v="5500"/>
    <s v="5500"/>
    <n v="14001925"/>
    <s v="Travel - Domestic"/>
    <s v=" "/>
    <s v="Huffard, Christine"/>
    <s v="2014"/>
    <n v="3"/>
    <s v="T13-0475 reimbursement"/>
    <s v="T13-0475 9657"/>
    <n v="21.5"/>
  </r>
  <r>
    <x v="9"/>
    <n v="5500"/>
    <s v="5500"/>
    <n v="14002185"/>
    <s v="Travel - Domestic"/>
    <s v=" "/>
    <s v="Wells Fargo Bank Visa"/>
    <s v="2014"/>
    <n v="3"/>
    <s v="T14-0002"/>
    <s v="MCGILL 03/14"/>
    <n v="21.71"/>
  </r>
  <r>
    <x v="5"/>
    <n v="5360"/>
    <s v="5360"/>
    <n v="14002092"/>
    <s v="Supplies - General"/>
    <s v=" "/>
    <s v="Wells Fargo Bank Visa"/>
    <s v="2014"/>
    <n v="3"/>
    <s v="MCMASTER-CARR | VITO"/>
    <s v="ALANA 03/14"/>
    <n v="21.92"/>
  </r>
  <r>
    <x v="9"/>
    <n v="5500"/>
    <s v="5500"/>
    <n v="14002148"/>
    <s v="Travel - Domestic"/>
    <s v=" "/>
    <s v="Wells Fargo Bank Visa"/>
    <s v="2014"/>
    <n v="3"/>
    <s v="T13-0475"/>
    <s v="CHUFFARD 03/14"/>
    <n v="23.51"/>
  </r>
  <r>
    <x v="9"/>
    <n v="5500"/>
    <s v="5500"/>
    <n v="14002148"/>
    <s v="Travel - Domestic"/>
    <s v=" "/>
    <s v="Wells Fargo Bank Visa"/>
    <s v="2014"/>
    <n v="3"/>
    <s v="T13-0475"/>
    <s v="CHUFFARD 03/14"/>
    <n v="24.08"/>
  </r>
  <r>
    <x v="9"/>
    <n v="5500"/>
    <s v="5500"/>
    <n v="14002148"/>
    <s v="Travel - Domestic"/>
    <s v=" "/>
    <s v="Wells Fargo Bank Visa"/>
    <s v="2014"/>
    <n v="3"/>
    <s v="T13-0475"/>
    <s v="CHUFFARD 03/14"/>
    <n v="24.08"/>
  </r>
  <r>
    <x v="14"/>
    <s v="5360"/>
    <s v="5380"/>
    <n v="14001720"/>
    <s v="OS - General"/>
    <s v="PO-1410005"/>
    <s v="CLS America, Inc."/>
    <s v="2014"/>
    <n v="3"/>
    <s v="Argos monthly service data tra"/>
    <s v="CIN1402USA00168"/>
    <n v="24.8"/>
  </r>
  <r>
    <x v="9"/>
    <n v="5500"/>
    <s v="5500"/>
    <n v="14002185"/>
    <s v="Travel - Domestic"/>
    <s v=" "/>
    <s v="Wells Fargo Bank Visa"/>
    <s v="2014"/>
    <n v="3"/>
    <s v="T14-0002"/>
    <s v="MCGILL 03/14"/>
    <n v="25"/>
  </r>
  <r>
    <x v="9"/>
    <n v="5500"/>
    <s v="5500"/>
    <n v="14002185"/>
    <s v="Travel - Domestic"/>
    <s v=" "/>
    <s v="Wells Fargo Bank Visa"/>
    <s v="2014"/>
    <n v="3"/>
    <s v="T14-0002"/>
    <s v="MCGILL 03/14"/>
    <n v="25"/>
  </r>
  <r>
    <x v="9"/>
    <n v="5500"/>
    <s v="5500"/>
    <n v="14002148"/>
    <s v="Travel - Domestic"/>
    <s v=" "/>
    <s v="Wells Fargo Bank Visa"/>
    <s v="2014"/>
    <n v="3"/>
    <s v="T13-0475"/>
    <s v="CHUFFARD 03/14"/>
    <n v="26.03"/>
  </r>
  <r>
    <x v="9"/>
    <n v="5500"/>
    <s v="5500"/>
    <n v="14002185"/>
    <s v="Travel - Domestic"/>
    <s v=" "/>
    <s v="Wells Fargo Bank Visa"/>
    <s v="2014"/>
    <n v="3"/>
    <s v="T14-0002"/>
    <s v="MCGILL 03/14"/>
    <n v="26.66"/>
  </r>
  <r>
    <x v="9"/>
    <n v="5500"/>
    <s v="5500"/>
    <n v="14002185"/>
    <s v="Travel - Domestic"/>
    <s v=" "/>
    <s v="Wells Fargo Bank Visa"/>
    <s v="2014"/>
    <n v="3"/>
    <s v="T14-0002"/>
    <s v="MCGILL 03/14"/>
    <n v="28.15"/>
  </r>
  <r>
    <x v="9"/>
    <n v="5500"/>
    <s v="5500"/>
    <n v="14002187"/>
    <s v="Travel - Domestic"/>
    <s v=" "/>
    <s v="Wells Fargo Bank Visa"/>
    <s v="2014"/>
    <n v="3"/>
    <s v="T13-0474"/>
    <s v="HENTHORN 03/14"/>
    <n v="28.6"/>
  </r>
  <r>
    <x v="0"/>
    <s v="5380"/>
    <s v="5360"/>
    <n v="14002148"/>
    <s v="Supplies - Science Lab"/>
    <s v=" "/>
    <s v="Wells Fargo Bank Visa"/>
    <s v="2014"/>
    <n v="3"/>
    <s v="HOMEDEPOT.COM | .COM"/>
    <s v="CHUFFARD 03/14"/>
    <n v="36.81"/>
  </r>
  <r>
    <x v="5"/>
    <s v="not in budget"/>
    <s v="5360"/>
    <n v="14002185"/>
    <s v="Supplies - Tools"/>
    <s v=" "/>
    <s v="Wells Fargo Bank Visa"/>
    <s v="2014"/>
    <n v="3"/>
    <s v="ORCHARDSUPPLY#260"/>
    <s v="MCGILL 03/14"/>
    <n v="41.21"/>
  </r>
  <r>
    <x v="5"/>
    <s v="5380"/>
    <s v="5360"/>
    <n v="14002148"/>
    <s v="Supplies - Science Lab"/>
    <s v=" "/>
    <s v="Wells Fargo Bank Visa"/>
    <s v="2014"/>
    <n v="3"/>
    <s v="MCMASTER-CARR | ELAS"/>
    <s v="CHUFFARD 03/14"/>
    <n v="44.64"/>
  </r>
  <r>
    <x v="9"/>
    <n v="5500"/>
    <s v="5500"/>
    <n v="14002187"/>
    <s v="Travel - Domestic"/>
    <s v=" "/>
    <s v="Wells Fargo Bank Visa"/>
    <s v="2014"/>
    <n v="3"/>
    <s v="T13-0474"/>
    <s v="HENTHORN 03/14"/>
    <n v="45.62"/>
  </r>
  <r>
    <x v="5"/>
    <n v="5360"/>
    <s v="5360"/>
    <n v="14002151"/>
    <s v="Supplies - General"/>
    <s v=" "/>
    <s v="Wells Fargo Bank Visa"/>
    <s v="2014"/>
    <n v="3"/>
    <s v="MCMASTER-CARR | MULT"/>
    <s v="COMI 03/14"/>
    <n v="48.11"/>
  </r>
  <r>
    <x v="13"/>
    <s v="5360"/>
    <s v="5330"/>
    <n v="14001731"/>
    <s v="OS - General"/>
    <s v="PO-1410008"/>
    <s v="Joubeh Technologies"/>
    <s v="2014"/>
    <n v="3"/>
    <s v="Iridium satellite services mon"/>
    <s v="49316"/>
    <n v="49"/>
  </r>
  <r>
    <x v="9"/>
    <n v="5500"/>
    <s v="5500"/>
    <n v="14002187"/>
    <s v="Travel - Domestic"/>
    <s v=" "/>
    <s v="Wells Fargo Bank Visa"/>
    <s v="2014"/>
    <n v="3"/>
    <s v="T13-0474"/>
    <s v="HENTHORN 03/14"/>
    <n v="49.57"/>
  </r>
  <r>
    <x v="9"/>
    <n v="5500"/>
    <s v="5500"/>
    <n v="14002185"/>
    <s v="Travel - Domestic"/>
    <s v=" "/>
    <s v="Wells Fargo Bank Visa"/>
    <s v="2014"/>
    <n v="3"/>
    <s v="T14-0002"/>
    <s v="MCGILL 03/14"/>
    <n v="57.91"/>
  </r>
  <r>
    <x v="0"/>
    <s v="not in budget"/>
    <s v="5360"/>
    <n v="14002148"/>
    <s v="Supplies - Fuel"/>
    <s v=" "/>
    <s v="Wells Fargo Bank Visa"/>
    <s v="2014"/>
    <n v="3"/>
    <s v="HOMEDEPOT.COM | .COM"/>
    <s v="CHUFFARD 03/14"/>
    <n v="63.27"/>
  </r>
  <r>
    <x v="1"/>
    <s v="not in budget"/>
    <s v="5360"/>
    <n v="14002092"/>
    <s v="Supplies - Eng. Lab"/>
    <s v=" "/>
    <s v="Wells Fargo Bank Visa"/>
    <s v="2014"/>
    <n v="3"/>
    <s v="PLI*BREEZESYS"/>
    <s v="ALANA 03/14"/>
    <n v="175"/>
  </r>
  <r>
    <x v="5"/>
    <s v="5380"/>
    <s v="5360"/>
    <n v="14002148"/>
    <s v="Supplies - Science Lab"/>
    <s v=" "/>
    <s v="Wells Fargo Bank Visa"/>
    <s v="2014"/>
    <n v="3"/>
    <s v="ULINE*SHIPSUPPLIES |"/>
    <s v="CHUFFARD 03/14"/>
    <n v="352.41"/>
  </r>
  <r>
    <x v="1"/>
    <s v="5380"/>
    <s v="5360"/>
    <n v="14001607"/>
    <s v="Supplies - Science Lab"/>
    <s v="PO-1410288"/>
    <s v="Teledyne Impulse"/>
    <s v="2014"/>
    <n v="3"/>
    <s v="dummy connector for bulkhead r"/>
    <s v="021485"/>
    <n v="413.88"/>
  </r>
  <r>
    <x v="1"/>
    <s v="5380"/>
    <s v="5360"/>
    <n v="14001607"/>
    <s v="Supplies - Science Lab"/>
    <s v="PO-1410288"/>
    <s v="Teledyne Impulse"/>
    <s v="2014"/>
    <n v="3"/>
    <s v="dummy connector for cables"/>
    <s v="021485"/>
    <n v="485.9"/>
  </r>
  <r>
    <x v="9"/>
    <m/>
    <s v="5500"/>
    <n v="14001950"/>
    <s v="Conference Fees/Registrat"/>
    <s v=" "/>
    <s v="Wells Fargo Bank Visa"/>
    <s v="2014"/>
    <n v="3"/>
    <s v="T14-0002"/>
    <s v="MCGILL 10/13 C1"/>
    <n v="595"/>
  </r>
  <r>
    <x v="9"/>
    <n v="5500"/>
    <s v="5500"/>
    <n v="14001930"/>
    <s v="Travel - Domestic"/>
    <s v=" "/>
    <s v="Henthorn, Rich"/>
    <s v="2014"/>
    <n v="3"/>
    <s v="T13-0474 reimbursement"/>
    <s v="T13-0474 9633"/>
    <n v="615.25"/>
  </r>
  <r>
    <x v="9"/>
    <n v="5500"/>
    <s v="5500"/>
    <n v="14002148"/>
    <s v="Travel - Domestic"/>
    <s v=" "/>
    <s v="Wells Fargo Bank Visa"/>
    <s v="2014"/>
    <n v="3"/>
    <s v="T13-0475"/>
    <s v="CHUFFARD 03/14"/>
    <n v="868.04"/>
  </r>
  <r>
    <x v="9"/>
    <n v="5500"/>
    <s v="5500"/>
    <n v="14002187"/>
    <s v="Travel - Domestic"/>
    <s v=" "/>
    <s v="Wells Fargo Bank Visa"/>
    <s v="2014"/>
    <n v="3"/>
    <s v="T13-0474"/>
    <s v="HENTHORN 03/14"/>
    <n v="1513.12"/>
  </r>
  <r>
    <x v="9"/>
    <n v="5500"/>
    <s v="5500"/>
    <n v="14002185"/>
    <s v="Travel - Domestic"/>
    <s v=" "/>
    <s v="Wells Fargo Bank Visa"/>
    <s v="2014"/>
    <n v="3"/>
    <s v="T14-0002"/>
    <s v="MCGILL 03/14"/>
    <n v="1812"/>
  </r>
  <r>
    <x v="5"/>
    <m/>
    <s v="5360"/>
    <n v="14003107"/>
    <s v="PostDoc Allowance"/>
    <s v=" "/>
    <s v="Wells Fargo Bank Visa"/>
    <s v="2014"/>
    <n v="4"/>
    <s v="T13-0602"/>
    <s v="MARIAH 04/14"/>
    <n v="-247.19"/>
  </r>
  <r>
    <x v="5"/>
    <m/>
    <s v="5360"/>
    <n v="14003107"/>
    <s v="PostDoc Allowance"/>
    <s v=" "/>
    <s v="Wells Fargo Bank Visa"/>
    <s v="2014"/>
    <n v="4"/>
    <s v="Use Tax Accrual"/>
    <s v="MARIAH 04/14"/>
    <n v="-18.54"/>
  </r>
  <r>
    <x v="2"/>
    <s v="5380"/>
    <s v="5090"/>
    <n v="14003173"/>
    <s v="Supplies - Science Lab"/>
    <s v="PO-1311838"/>
    <s v="RBR, Ltd."/>
    <s v="2014"/>
    <n v="4"/>
    <s v="Use Tax Accrual"/>
    <s v="14922"/>
    <n v="2.63"/>
  </r>
  <r>
    <x v="2"/>
    <s v="5380"/>
    <s v="5090"/>
    <n v="14003173"/>
    <s v="Supplies - Science Lab"/>
    <s v="PO-1311838"/>
    <s v="RBR, Ltd."/>
    <s v="2014"/>
    <n v="4"/>
    <s v="Use Tax Accrual"/>
    <s v="14922"/>
    <n v="4.5"/>
  </r>
  <r>
    <x v="5"/>
    <s v="5380"/>
    <s v="5360"/>
    <n v="14003073"/>
    <s v="Supplies - Science Lab"/>
    <s v=" "/>
    <s v="Wells Fargo Bank Visa"/>
    <s v="2014"/>
    <n v="4"/>
    <s v="Use Tax Accrual"/>
    <s v="CHUFFARD 04/14"/>
    <n v="5.08"/>
  </r>
  <r>
    <x v="1"/>
    <n v="5360"/>
    <s v="5360"/>
    <n v="14002785"/>
    <s v="Supplies - General"/>
    <s v="PO-1410666"/>
    <s v="Allied Titanium, Inc."/>
    <s v="2014"/>
    <n v="4"/>
    <s v="Use Tax Accrual"/>
    <s v="4059001"/>
    <n v="12.48"/>
  </r>
  <r>
    <x v="5"/>
    <n v="5360"/>
    <s v="5360"/>
    <n v="14003073"/>
    <s v="Supplies - General"/>
    <s v=" "/>
    <s v="Wells Fargo Bank Visa"/>
    <s v="2014"/>
    <n v="4"/>
    <s v="MOUSERELECTRONICSDIS"/>
    <s v="CHUFFARD 04/14"/>
    <n v="14.62"/>
  </r>
  <r>
    <x v="5"/>
    <n v="5360"/>
    <s v="5360"/>
    <n v="14003073"/>
    <s v="Supplies - General"/>
    <s v=" "/>
    <s v="Wells Fargo Bank Visa"/>
    <s v="2014"/>
    <n v="4"/>
    <s v="CVSPHARMACY#9331"/>
    <s v="CHUFFARD 04/14"/>
    <n v="17.670000000000002"/>
  </r>
  <r>
    <x v="1"/>
    <n v="5360"/>
    <s v="5360"/>
    <n v="14002785"/>
    <s v="Supplies - General"/>
    <s v="PO-1410666"/>
    <s v="Allied Titanium, Inc."/>
    <s v="2014"/>
    <n v="4"/>
    <s v="Freight"/>
    <s v="4059001"/>
    <n v="22.96"/>
  </r>
  <r>
    <x v="2"/>
    <s v="5380"/>
    <s v="5090"/>
    <n v="14003173"/>
    <s v="Supplies - Science Lab"/>
    <s v="PO-1311838"/>
    <s v="RBR, Ltd."/>
    <s v="2014"/>
    <n v="4"/>
    <s v="1910-608 RS-232 Interface Cabl"/>
    <s v="14922"/>
    <n v="35"/>
  </r>
  <r>
    <x v="2"/>
    <s v="5380"/>
    <s v="5090"/>
    <n v="14003173"/>
    <s v="Supplies - Science Lab"/>
    <s v="PO-1311838"/>
    <s v="RBR, Ltd."/>
    <s v="2014"/>
    <n v="4"/>
    <s v="Freight"/>
    <s v="14922"/>
    <n v="40"/>
  </r>
  <r>
    <x v="13"/>
    <s v="5360"/>
    <s v="5330"/>
    <n v="14002540"/>
    <s v="OS - General"/>
    <s v="PO-1410008"/>
    <s v="Joubeh Technologies"/>
    <s v="2014"/>
    <n v="4"/>
    <s v="Iridium satellite services mon"/>
    <s v="000051092"/>
    <n v="49"/>
  </r>
  <r>
    <x v="5"/>
    <n v="5360"/>
    <s v="5360"/>
    <n v="14003001"/>
    <s v="Supplies - General"/>
    <s v=" "/>
    <s v="Wells Fargo Bank Visa"/>
    <s v="2014"/>
    <n v="4"/>
    <s v="ORCHARDSUPPLY#260"/>
    <s v="FEJO 04/14"/>
    <n v="54.23"/>
  </r>
  <r>
    <x v="2"/>
    <s v="5380"/>
    <s v="5090"/>
    <n v="14003173"/>
    <s v="Supplies - Science Lab"/>
    <s v="PO-1311838"/>
    <s v="RBR, Ltd."/>
    <s v="2014"/>
    <n v="4"/>
    <s v="O ring kit for GR data logger"/>
    <s v="14922"/>
    <n v="60"/>
  </r>
  <r>
    <x v="5"/>
    <s v="5380"/>
    <s v="5360"/>
    <n v="14003073"/>
    <s v="Supplies - Science Lab"/>
    <s v=" "/>
    <s v="Wells Fargo Bank Visa"/>
    <s v="2014"/>
    <n v="4"/>
    <s v="UNIVERSALMEDICAL"/>
    <s v="CHUFFARD 04/14"/>
    <n v="67.680000000000007"/>
  </r>
  <r>
    <x v="9"/>
    <n v="5500"/>
    <s v="5500"/>
    <n v="14002301"/>
    <s v="Travel - Domestic"/>
    <s v=" "/>
    <s v="McGill, Paul"/>
    <s v="2014"/>
    <n v="4"/>
    <s v="T14-0002 reimbursement"/>
    <s v="T14-0002 9582"/>
    <n v="79.23"/>
  </r>
  <r>
    <x v="5"/>
    <n v="5360"/>
    <s v="5360"/>
    <n v="14003073"/>
    <s v="Supplies - General"/>
    <s v=" "/>
    <s v="Wells Fargo Bank Visa"/>
    <s v="2014"/>
    <n v="4"/>
    <s v="THEHOMEDEPOT#6968 |"/>
    <s v="CHUFFARD 04/14"/>
    <n v="81.33"/>
  </r>
  <r>
    <x v="1"/>
    <n v="5360"/>
    <s v="5360"/>
    <n v="14002785"/>
    <s v="Supplies - General"/>
    <s v="PO-1410666"/>
    <s v="Allied Titanium, Inc."/>
    <s v="2014"/>
    <n v="4"/>
    <s v="1/4-28 X 1 UNF Socket Head  Gr"/>
    <s v="4059001"/>
    <n v="166.4"/>
  </r>
  <r>
    <x v="15"/>
    <m/>
    <m/>
    <m/>
    <s v="Western Flyer Allocation"/>
    <m/>
    <s v=" "/>
    <s v="2014"/>
    <n v="4"/>
    <s v="April Ship Charges"/>
    <m/>
    <m/>
  </r>
  <r>
    <x v="4"/>
    <s v="not in budget"/>
    <s v="5090"/>
    <n v="14003472"/>
    <s v="Supplies - Eng. Lab"/>
    <s v="PO-1410807"/>
    <s v="Brantner &amp; Assoc., Inc."/>
    <s v="2014"/>
    <n v="5"/>
    <s v="Freight"/>
    <s v="00137274"/>
    <n v="7.39"/>
  </r>
  <r>
    <x v="1"/>
    <n v="5360"/>
    <s v="5360"/>
    <n v="14003263"/>
    <s v="Supplies - General"/>
    <s v="PO-1410714"/>
    <s v="Brantner &amp; Assoc., Inc."/>
    <s v="2014"/>
    <n v="5"/>
    <s v="Freight"/>
    <s v="00137056"/>
    <n v="7.39"/>
  </r>
  <r>
    <x v="4"/>
    <n v="5360"/>
    <s v="5090"/>
    <n v="14003452"/>
    <s v="Supplies - General"/>
    <s v="PO-1410714"/>
    <s v="Brantner &amp; Assoc., Inc."/>
    <s v="2014"/>
    <n v="5"/>
    <s v="Freight"/>
    <s v="00137244"/>
    <n v="7.39"/>
  </r>
  <r>
    <x v="1"/>
    <n v="5360"/>
    <s v="5360"/>
    <n v="14003808"/>
    <s v="Supplies - General"/>
    <s v="PO-1410852"/>
    <s v="Brantner &amp; Assoc., Inc."/>
    <s v="2014"/>
    <n v="5"/>
    <s v="Freight"/>
    <s v="00137479"/>
    <n v="7.39"/>
  </r>
  <r>
    <x v="1"/>
    <s v="not in budget"/>
    <s v="5360"/>
    <n v="14003343"/>
    <s v="Postage/Shipping"/>
    <s v=" "/>
    <s v="UPS Supply Chain Solution"/>
    <s v="2014"/>
    <n v="5"/>
    <s v="Custom/Duty Fees, Canada"/>
    <s v="950569252"/>
    <n v="7.45"/>
  </r>
  <r>
    <x v="4"/>
    <s v="not in budget"/>
    <s v="5090"/>
    <n v="14003369"/>
    <s v="Supplies - Eng. Lab"/>
    <s v="PO-1410762"/>
    <s v="Teledyne Impulse"/>
    <s v="2014"/>
    <n v="5"/>
    <s v="Freight"/>
    <s v="024798"/>
    <n v="7.9"/>
  </r>
  <r>
    <x v="2"/>
    <s v="5380"/>
    <s v="5090"/>
    <n v="14003484"/>
    <s v="Supplies - Science Lab"/>
    <s v="PO-1410756"/>
    <s v="McLane Research Laborator"/>
    <s v="2014"/>
    <n v="5"/>
    <s v="Freight"/>
    <s v="13238"/>
    <n v="20.5"/>
  </r>
  <r>
    <x v="13"/>
    <s v="5360"/>
    <s v="5330"/>
    <n v="14003509"/>
    <s v="OS - General"/>
    <s v="PO-1410005"/>
    <s v="CLS America, Inc."/>
    <s v="2014"/>
    <n v="5"/>
    <s v="Argos monthly service data tra"/>
    <s v="CIN1404USA00553"/>
    <n v="24.8"/>
  </r>
  <r>
    <x v="2"/>
    <s v="5380"/>
    <s v="5090"/>
    <n v="14003484"/>
    <s v="Supplies - Science Lab"/>
    <s v="PO-1410756"/>
    <s v="McLane Research Laborator"/>
    <s v="2014"/>
    <n v="5"/>
    <s v="Use Tax Accrual"/>
    <s v="13238"/>
    <n v="26.74"/>
  </r>
  <r>
    <x v="13"/>
    <s v="5360"/>
    <s v="5330"/>
    <n v="14003286"/>
    <s v="OS - General"/>
    <s v="PO-1410008"/>
    <s v="Joubeh Technologies"/>
    <s v="2014"/>
    <n v="5"/>
    <s v="Iridium satellite services mon"/>
    <s v="000052453"/>
    <n v="49.19"/>
  </r>
  <r>
    <x v="4"/>
    <s v="not in budget"/>
    <s v="5090"/>
    <n v="14003369"/>
    <s v="Supplies - Eng. Lab"/>
    <s v="PO-1410762"/>
    <s v="Teledyne Impulse"/>
    <s v="2014"/>
    <n v="5"/>
    <s v="MDC-9-MP, 9-pin male dummy plu"/>
    <s v="024798"/>
    <n v="95.14"/>
  </r>
  <r>
    <x v="1"/>
    <n v="5360"/>
    <s v="5360"/>
    <n v="14003773"/>
    <s v="Supplies - General"/>
    <s v=" "/>
    <s v="Wells Fargo Bank Visa"/>
    <s v="2014"/>
    <n v="5"/>
    <s v="TNRBATTERIES"/>
    <s v="MCGILL 05/14"/>
    <n v="115.89"/>
  </r>
  <r>
    <x v="6"/>
    <s v="5330"/>
    <s v="5300"/>
    <n v="14003774"/>
    <s v="Supplies - Cmptr/Hdwr"/>
    <s v=" "/>
    <s v="Wells Fargo Bank Visa"/>
    <s v="2014"/>
    <n v="5"/>
    <s v="STAPLES00103879"/>
    <s v="HENTHORN 05/14"/>
    <n v="129.88999999999999"/>
  </r>
  <r>
    <x v="2"/>
    <s v="not in budget"/>
    <s v="5090"/>
    <n v="14003791"/>
    <s v="Postage/Shipping"/>
    <s v=" "/>
    <s v="Federal Express"/>
    <s v="2014"/>
    <n v="5"/>
    <s v="Shipping to Metocean Data Syst"/>
    <s v="1-311-62886"/>
    <n v="131.69"/>
  </r>
  <r>
    <x v="4"/>
    <s v="not in budget"/>
    <s v="5090"/>
    <n v="14003472"/>
    <s v="Supplies - Eng. Lab"/>
    <s v="PO-1410807"/>
    <s v="Brantner &amp; Assoc., Inc."/>
    <s v="2014"/>
    <n v="5"/>
    <s v="80-2-243/G,INSERT,MINK,CIRL,10"/>
    <s v="00137274"/>
    <n v="190.53"/>
  </r>
  <r>
    <x v="1"/>
    <n v="5360"/>
    <s v="5360"/>
    <n v="14003808"/>
    <s v="Supplies - General"/>
    <s v="PO-1410852"/>
    <s v="Brantner &amp; Assoc., Inc."/>
    <s v="2014"/>
    <n v="5"/>
    <s v="80-3-223/H,ASSEMBLY,MINK,CCPL,"/>
    <s v="00137479"/>
    <n v="229.77"/>
  </r>
  <r>
    <x v="1"/>
    <n v="5360"/>
    <s v="5360"/>
    <n v="14003263"/>
    <s v="Supplies - General"/>
    <s v="PO-1410714"/>
    <s v="Brantner &amp; Assoc., Inc."/>
    <s v="2014"/>
    <n v="5"/>
    <s v="80-4-446/N,INSERT,MINM,CIPL,12"/>
    <s v="00137056"/>
    <n v="304.57"/>
  </r>
  <r>
    <x v="14"/>
    <s v="5380"/>
    <s v="5380"/>
    <n v="14003484"/>
    <s v="Supplies - Science Lab"/>
    <s v="PO-1410756"/>
    <s v="McLane Research Laborator"/>
    <s v="2014"/>
    <n v="5"/>
    <s v="500 ML sediment trap bottles f"/>
    <s v="13238"/>
    <n v="356.5"/>
  </r>
  <r>
    <x v="6"/>
    <s v="5330"/>
    <s v="5300"/>
    <n v="14003774"/>
    <s v="Supplies - Cmptr/Hdwr"/>
    <s v=" "/>
    <s v="Wells Fargo Bank Visa"/>
    <s v="2014"/>
    <n v="5"/>
    <s v="AMAZON.COM | SanDisk"/>
    <s v="HENTHORN 05/14"/>
    <n v="897.32"/>
  </r>
  <r>
    <x v="1"/>
    <n v="5360"/>
    <s v="5360"/>
    <n v="14003452"/>
    <s v="Supplies - General"/>
    <s v="PO-1410714"/>
    <s v="Brantner &amp; Assoc., Inc."/>
    <s v="2014"/>
    <n v="5"/>
    <s v="80-3-434-135/D,SHELL,MINMCCPL,"/>
    <s v="00137244"/>
    <n v="1230.21"/>
  </r>
  <r>
    <x v="16"/>
    <n v="5360"/>
    <s v="5090"/>
    <n v="14004283"/>
    <s v="Supplies - General"/>
    <s v="PO-1410946"/>
    <s v="YSI, Inc."/>
    <s v="2014"/>
    <n v="6"/>
    <s v="Use Tax Accrual"/>
    <s v="567628"/>
    <n v="0.73"/>
  </r>
  <r>
    <x v="5"/>
    <n v="5360"/>
    <s v="5360"/>
    <n v="14004331"/>
    <s v="Supplies - General"/>
    <s v=" "/>
    <s v="Wells Fargo Bank Visa"/>
    <s v="2014"/>
    <n v="6"/>
    <s v="Use Tax Accrual"/>
    <s v="GOAN 06/14"/>
    <n v="1.43"/>
  </r>
  <r>
    <x v="5"/>
    <n v="5360"/>
    <s v="5360"/>
    <n v="14004444"/>
    <s v="Supplies - General"/>
    <s v=" "/>
    <s v="Wells Fargo Bank Visa"/>
    <s v="2014"/>
    <n v="6"/>
    <s v="Use Tax Accrual"/>
    <s v="MCGILL 06/14"/>
    <n v="1.88"/>
  </r>
  <r>
    <x v="5"/>
    <s v="5330"/>
    <s v="5360"/>
    <n v="14004411"/>
    <s v="Supplies - Cmptr/Hdwr"/>
    <s v=" "/>
    <s v="Wells Fargo Bank Visa"/>
    <s v="2014"/>
    <n v="6"/>
    <s v="Use Tax Accrual"/>
    <s v="CHUFFARD 06/14"/>
    <n v="3.94"/>
  </r>
  <r>
    <x v="5"/>
    <n v="5360"/>
    <s v="5360"/>
    <n v="14004347"/>
    <s v="Supplies - General"/>
    <s v=" "/>
    <s v="Wells Fargo Bank Visa"/>
    <s v="2014"/>
    <n v="6"/>
    <s v="Use Tax Accrual"/>
    <s v="FEJO 06/14"/>
    <n v="5.22"/>
  </r>
  <r>
    <x v="14"/>
    <s v="5380"/>
    <s v="5380"/>
    <n v="14004267"/>
    <s v="Supplies - Science Lab"/>
    <s v="PO-1410997"/>
    <s v="Fisher Scientific"/>
    <s v="2014"/>
    <n v="6"/>
    <s v="Freight"/>
    <s v="8274696"/>
    <n v="5.5"/>
  </r>
  <r>
    <x v="1"/>
    <n v="5360"/>
    <s v="5360"/>
    <n v="14004119"/>
    <s v="Supplies - General"/>
    <s v="PO-1410934"/>
    <s v="Ocean Innovations"/>
    <s v="2014"/>
    <n v="6"/>
    <s v="Freight"/>
    <s v="14-600"/>
    <n v="6.68"/>
  </r>
  <r>
    <x v="1"/>
    <n v="5360"/>
    <s v="5360"/>
    <n v="14004088"/>
    <s v="Supplies - General"/>
    <s v="PO-1410714"/>
    <s v="Brantner &amp; Assoc., Inc."/>
    <s v="2014"/>
    <n v="6"/>
    <s v="Freight"/>
    <s v="00137771"/>
    <n v="7.39"/>
  </r>
  <r>
    <x v="1"/>
    <n v="5360"/>
    <s v="5360"/>
    <n v="14003986"/>
    <s v="Supplies - General"/>
    <s v="PO-1410853"/>
    <s v="Brantner &amp; Assoc., Inc."/>
    <s v="2014"/>
    <n v="6"/>
    <s v="Freight"/>
    <s v="00137569"/>
    <n v="7.39"/>
  </r>
  <r>
    <x v="4"/>
    <s v="not in budget"/>
    <s v="5090"/>
    <n v="14004156"/>
    <s v="Supplies - Eng. Lab"/>
    <s v="PO-1410949"/>
    <s v="Teledyne Impulse"/>
    <s v="2014"/>
    <n v="6"/>
    <s v="Freight"/>
    <s v="026415"/>
    <n v="7.89"/>
  </r>
  <r>
    <x v="5"/>
    <s v="5380"/>
    <s v="5360"/>
    <n v="14004411"/>
    <s v="Supplies - Science Lab"/>
    <s v=" "/>
    <s v="Wells Fargo Bank Visa"/>
    <s v="2014"/>
    <n v="6"/>
    <s v="Use Tax Accrual"/>
    <s v="CHUFFARD 06/14"/>
    <n v="8.42"/>
  </r>
  <r>
    <x v="16"/>
    <n v="5360"/>
    <s v="5090"/>
    <n v="14004283"/>
    <s v="Supplies - General"/>
    <s v="PO-1410946"/>
    <s v="YSI, Inc."/>
    <s v="2014"/>
    <n v="6"/>
    <s v="Freight"/>
    <s v="567628"/>
    <n v="9.77"/>
  </r>
  <r>
    <x v="4"/>
    <s v="not in budget"/>
    <s v="5090"/>
    <n v="14004156"/>
    <s v="Supplies - Eng. Lab"/>
    <s v="PO-1410949"/>
    <s v="Teledyne Impulse"/>
    <s v="2014"/>
    <n v="6"/>
    <s v="G-FLS-P, locking sleeve"/>
    <s v="026415"/>
    <n v="13.98"/>
  </r>
  <r>
    <x v="14"/>
    <s v="5380"/>
    <s v="5380"/>
    <n v="14004141"/>
    <s v="Supplies - Science Lab"/>
    <s v="PO-1410882"/>
    <s v="Fisher Scientific"/>
    <s v="2014"/>
    <n v="6"/>
    <s v="Freight"/>
    <s v="7862593"/>
    <n v="14"/>
  </r>
  <r>
    <x v="13"/>
    <s v="5360"/>
    <s v="5330"/>
    <n v="14004139"/>
    <s v="OS - General"/>
    <s v="PO-1410005"/>
    <s v="CLS America, Inc."/>
    <s v="2014"/>
    <n v="6"/>
    <s v="Argos monthly service data tra"/>
    <s v="CIN1405USA00762"/>
    <n v="16.34"/>
  </r>
  <r>
    <x v="5"/>
    <n v="5360"/>
    <s v="5360"/>
    <n v="14004331"/>
    <s v="Supplies - General"/>
    <s v=" "/>
    <s v="Wells Fargo Bank Visa"/>
    <s v="2014"/>
    <n v="6"/>
    <s v="AMAZONMKTPLACEPMTS |"/>
    <s v="GOAN 06/14"/>
    <n v="19.09"/>
  </r>
  <r>
    <x v="14"/>
    <s v="5380"/>
    <s v="5380"/>
    <n v="14004141"/>
    <s v="Supplies - Science Lab"/>
    <s v="PO-1410882"/>
    <s v="Fisher Scientific"/>
    <s v="2014"/>
    <n v="6"/>
    <s v="Bob overalls chemtex SM"/>
    <s v="7862593"/>
    <n v="19.739999999999998"/>
  </r>
  <r>
    <x v="14"/>
    <s v="5380"/>
    <s v="5380"/>
    <n v="14003874"/>
    <s v="Supplies - Science Lab"/>
    <s v="PO-1410882"/>
    <s v="Fisher Scientific"/>
    <s v="2014"/>
    <n v="6"/>
    <s v="Freight"/>
    <s v="7363584"/>
    <n v="20.05"/>
  </r>
  <r>
    <x v="5"/>
    <s v="not in budget"/>
    <s v="5360"/>
    <n v="14004361"/>
    <s v="Supplies - Eng. Lab"/>
    <s v=" "/>
    <s v="Wells Fargo Bank Visa"/>
    <s v="2014"/>
    <n v="6"/>
    <s v="MCMASTER-CARR | DEVC"/>
    <s v="SCJI 06/14"/>
    <n v="20.190000000000001"/>
  </r>
  <r>
    <x v="5"/>
    <n v="5360"/>
    <s v="5360"/>
    <n v="14004444"/>
    <s v="Supplies - General"/>
    <s v=" "/>
    <s v="Wells Fargo Bank Visa"/>
    <s v="2014"/>
    <n v="6"/>
    <s v="WWW.BLUEWATERROPES.C"/>
    <s v="MCGILL 06/14"/>
    <n v="25"/>
  </r>
  <r>
    <x v="1"/>
    <n v="5360"/>
    <s v="5360"/>
    <n v="14003968"/>
    <s v="Supplies - General"/>
    <s v="PO-1410869"/>
    <s v="Ocean Innovations"/>
    <s v="2014"/>
    <n v="6"/>
    <s v="Freight"/>
    <s v="14-573"/>
    <n v="25"/>
  </r>
  <r>
    <x v="1"/>
    <s v="not in budget"/>
    <s v="5360"/>
    <n v="14004039"/>
    <s v="Supplies - Eng. Lab"/>
    <s v="PO-1410671"/>
    <s v="Ocean Innovations"/>
    <s v="2014"/>
    <n v="6"/>
    <s v="Freight"/>
    <s v="14-590"/>
    <n v="25.11"/>
  </r>
  <r>
    <x v="14"/>
    <s v="5380"/>
    <s v="5380"/>
    <n v="14003874"/>
    <s v="Supplies - Science Lab"/>
    <s v="PO-1410882"/>
    <s v="Fisher Scientific"/>
    <s v="2014"/>
    <n v="6"/>
    <s v="Sodium Sulfite Anhydrous 500g"/>
    <s v="7363584"/>
    <n v="33.46"/>
  </r>
  <r>
    <x v="14"/>
    <s v="5380"/>
    <s v="5380"/>
    <n v="14003874"/>
    <s v="Supplies - Science Lab"/>
    <s v="PO-1410882"/>
    <s v="Fisher Scientific"/>
    <s v="2014"/>
    <n v="6"/>
    <s v="Sodium chloride cert acs 1 kg"/>
    <s v="7363584"/>
    <n v="35.1"/>
  </r>
  <r>
    <x v="13"/>
    <s v="5360"/>
    <s v="5330"/>
    <n v="14004099"/>
    <s v="OS - General"/>
    <s v="PO-1410008"/>
    <s v="Joubeh Technologies"/>
    <s v="2014"/>
    <n v="6"/>
    <s v="Iridium satellite services mon"/>
    <s v="0055363"/>
    <n v="49"/>
  </r>
  <r>
    <x v="0"/>
    <s v="not in budget"/>
    <s v="5360"/>
    <n v="14004361"/>
    <s v="Supplies - Eng. Lab"/>
    <s v=" "/>
    <s v="Wells Fargo Bank Visa"/>
    <s v="2014"/>
    <n v="6"/>
    <s v="MCMASTER-CARR | CABL"/>
    <s v="SCJI 06/14"/>
    <n v="51.46"/>
  </r>
  <r>
    <x v="6"/>
    <s v="5330"/>
    <s v="5300"/>
    <n v="14004411"/>
    <s v="Supplies - Cmptr/Hdwr"/>
    <s v=" "/>
    <s v="Wells Fargo Bank Visa"/>
    <s v="2014"/>
    <n v="6"/>
    <s v="B&amp;HPHOTO-VIDEO.COM |"/>
    <s v="CHUFFARD 06/14"/>
    <n v="52.59"/>
  </r>
  <r>
    <x v="5"/>
    <n v="5360"/>
    <s v="5360"/>
    <n v="14004347"/>
    <s v="Supplies - General"/>
    <s v=" "/>
    <s v="Wells Fargo Bank Visa"/>
    <s v="2014"/>
    <n v="6"/>
    <s v="RANDOLPHAUSTINCOMPAN"/>
    <s v="FEJO 06/14"/>
    <n v="69.599999999999994"/>
  </r>
  <r>
    <x v="1"/>
    <n v="5360"/>
    <s v="5360"/>
    <n v="14004119"/>
    <s v="Supplies - General"/>
    <s v="PO-1410934"/>
    <s v="Ocean Innovations"/>
    <s v="2014"/>
    <n v="6"/>
    <s v="DSPL Multi LED light clamp"/>
    <s v="14-600"/>
    <n v="69.88"/>
  </r>
  <r>
    <x v="5"/>
    <n v="5360"/>
    <s v="5360"/>
    <n v="14004347"/>
    <s v="Supplies - General"/>
    <s v=" "/>
    <s v="Wells Fargo Bank Visa"/>
    <s v="2014"/>
    <n v="6"/>
    <s v="VALLEYFABRICATIONINC"/>
    <s v="FEJO 06/14"/>
    <n v="69.930000000000007"/>
  </r>
  <r>
    <x v="4"/>
    <s v="not in budget"/>
    <s v="5090"/>
    <n v="14004156"/>
    <s v="Supplies - Eng. Lab"/>
    <s v="PO-1410949"/>
    <s v="Teledyne Impulse"/>
    <s v="2014"/>
    <n v="6"/>
    <s v="RMG-2-FS on 2 ft of 18/2 SO ca"/>
    <s v="026415"/>
    <n v="81.7"/>
  </r>
  <r>
    <x v="14"/>
    <n v="5360"/>
    <s v="5380"/>
    <n v="14004331"/>
    <s v="Supplies - General"/>
    <s v=" "/>
    <s v="Wells Fargo Bank Visa"/>
    <s v="2014"/>
    <n v="6"/>
    <s v="AMAZON.COM | 3MForma"/>
    <s v="GOAN 06/14"/>
    <n v="86.46"/>
  </r>
  <r>
    <x v="2"/>
    <s v="5380"/>
    <s v="5090"/>
    <n v="14004411"/>
    <s v="Supplies - Science Lab"/>
    <s v=" "/>
    <s v="Wells Fargo Bank Visa"/>
    <s v="2014"/>
    <n v="6"/>
    <s v="UICINC"/>
    <s v="CHUFFARD 06/14"/>
    <n v="112.21"/>
  </r>
  <r>
    <x v="14"/>
    <s v="5380"/>
    <s v="5380"/>
    <n v="14004267"/>
    <s v="Supplies - Science Lab"/>
    <s v="PO-1410997"/>
    <s v="Fisher Scientific"/>
    <s v="2014"/>
    <n v="6"/>
    <s v="EXAMGLV NITR 9.5 SZ S 100EA/PK"/>
    <s v="8274696"/>
    <n v="134.4"/>
  </r>
  <r>
    <x v="1"/>
    <n v="5360"/>
    <s v="5360"/>
    <n v="14003986"/>
    <s v="Supplies - General"/>
    <s v="PO-1410853"/>
    <s v="Brantner &amp; Assoc., Inc."/>
    <s v="2014"/>
    <n v="6"/>
    <s v="80-3-242/E,INSERT,MINK,CIPL,10"/>
    <s v="00137569"/>
    <n v="225.49"/>
  </r>
  <r>
    <x v="2"/>
    <s v="5380"/>
    <s v="5090"/>
    <n v="14004267"/>
    <s v="Supplies - Science Lab"/>
    <s v="PO-1410997"/>
    <s v="Fisher Scientific"/>
    <s v="2014"/>
    <n v="6"/>
    <s v="CENT TB RND 50ML PPCO 10/PK"/>
    <s v="8274696"/>
    <n v="349.9"/>
  </r>
  <r>
    <x v="1"/>
    <s v="not in budget"/>
    <s v="5360"/>
    <n v="14004367"/>
    <s v="Supplies - Eng. Lab"/>
    <s v=" "/>
    <s v="Wells Fargo Bank Visa"/>
    <s v="2014"/>
    <n v="6"/>
    <s v="BRANTNERASSOCIATESIN"/>
    <s v="JIMM 06/14"/>
    <n v="356.51"/>
  </r>
  <r>
    <x v="1"/>
    <n v="5360"/>
    <s v="5360"/>
    <n v="14004088"/>
    <s v="Supplies - General"/>
    <s v="PO-1410714"/>
    <s v="Brantner &amp; Assoc., Inc."/>
    <s v="2014"/>
    <n v="6"/>
    <s v="80-2-426/C,E/NUT,MINM,CCPL,TI "/>
    <s v="00137771"/>
    <n v="551.21"/>
  </r>
  <r>
    <x v="1"/>
    <n v="5360"/>
    <s v="5360"/>
    <n v="14003968"/>
    <s v="Supplies - General"/>
    <s v="PO-1410869"/>
    <s v="Ocean Innovations"/>
    <s v="2014"/>
    <n v="6"/>
    <s v="Falmat XtremeNet 4pr-23AWG Dat"/>
    <s v="14-573"/>
    <n v="806.25"/>
  </r>
  <r>
    <x v="16"/>
    <n v="5360"/>
    <s v="5090"/>
    <n v="14004283"/>
    <s v="Supplies - General"/>
    <s v="PO-1410946"/>
    <s v="YSI, Inc."/>
    <s v="2014"/>
    <n v="6"/>
    <s v="Repair optode 799"/>
    <s v="567628"/>
    <n v="1324.03"/>
  </r>
  <r>
    <x v="16"/>
    <n v="5360"/>
    <s v="5090"/>
    <n v="14004283"/>
    <s v="Supplies - General"/>
    <s v="PO-1410946"/>
    <s v="YSI, Inc."/>
    <s v="2014"/>
    <n v="6"/>
    <s v="Repair optode 801"/>
    <s v="567628"/>
    <n v="1324.03"/>
  </r>
  <r>
    <x v="1"/>
    <s v="not in budget"/>
    <s v="5360"/>
    <n v="14004039"/>
    <s v="Supplies - Eng. Lab"/>
    <s v="PO-1410671"/>
    <s v="Ocean Innovations"/>
    <s v="2014"/>
    <n v="6"/>
    <s v="4ea TP-23awg + 18C-22awg, WB, "/>
    <s v="14-590"/>
    <n v="1489.95"/>
  </r>
  <r>
    <x v="15"/>
    <m/>
    <m/>
    <m/>
    <s v="ROV Ventana Allocation"/>
    <m/>
    <s v=" "/>
    <s v="2014"/>
    <n v="6"/>
    <s v="June Ship Charges"/>
    <m/>
    <m/>
  </r>
  <r>
    <x v="15"/>
    <m/>
    <m/>
    <m/>
    <s v="Rachel Carson Allocation"/>
    <m/>
    <s v=" "/>
    <s v="2014"/>
    <n v="6"/>
    <s v="June Ship Charges"/>
    <m/>
    <m/>
  </r>
  <r>
    <x v="4"/>
    <s v="not in budget"/>
    <s v="5090"/>
    <n v="14005198"/>
    <s v="Supplies - Eng. Lab"/>
    <s v="PO-1410949"/>
    <s v="Teledyne Impulse"/>
    <s v="2014"/>
    <n v="7"/>
    <s v="Freight"/>
    <s v="028271"/>
    <n v="9.07"/>
  </r>
  <r>
    <x v="13"/>
    <s v="5360"/>
    <s v="5330"/>
    <n v="14004761"/>
    <s v="OS - General"/>
    <s v="PO-1410005"/>
    <s v="CLS America, Inc."/>
    <s v="2014"/>
    <n v="7"/>
    <s v="Argos monthly service data tra"/>
    <s v="CIN1406USA00743"/>
    <n v="18.36"/>
  </r>
  <r>
    <x v="13"/>
    <s v="5360"/>
    <s v="5330"/>
    <n v="14004717"/>
    <s v="OS - General"/>
    <s v="PO-1410005"/>
    <s v="CLS America, Inc."/>
    <s v="2014"/>
    <n v="7"/>
    <s v="Argos monthly service data tra"/>
    <s v="CIN1406USA00445"/>
    <n v="24.8"/>
  </r>
  <r>
    <x v="12"/>
    <n v="5360"/>
    <s v="5360"/>
    <n v="14004986"/>
    <s v="Supplies - General"/>
    <s v="PO-1410669"/>
    <s v="Electrochem Industries"/>
    <s v="2014"/>
    <n v="7"/>
    <s v="Use Tax Accrual"/>
    <s v="60031573"/>
    <n v="33.6"/>
  </r>
  <r>
    <x v="1"/>
    <s v="5090"/>
    <s v="5360"/>
    <n v="14004585"/>
    <s v="Maintenance &amp; Repair"/>
    <s v="PO-1410649"/>
    <s v="Falmouth Scientific, Inc."/>
    <s v="2014"/>
    <n v="7"/>
    <s v="Freight"/>
    <s v="008945"/>
    <n v="50"/>
  </r>
  <r>
    <x v="17"/>
    <s v="5330"/>
    <s v="5090"/>
    <n v="14004862"/>
    <s v="Non-Capitalized Equipment"/>
    <s v="PO-1410492"/>
    <s v="Ocean Innovations"/>
    <s v="2014"/>
    <n v="7"/>
    <s v="Freight"/>
    <s v="14-579"/>
    <n v="50"/>
  </r>
  <r>
    <x v="13"/>
    <s v="5360"/>
    <s v="5330"/>
    <n v="14004650"/>
    <s v="OS - General"/>
    <s v="PO-1410008"/>
    <s v="Joubeh Technologies"/>
    <s v="2014"/>
    <n v="7"/>
    <s v="Iridium satellite services mon"/>
    <s v="0056874"/>
    <n v="56.19"/>
  </r>
  <r>
    <x v="18"/>
    <n v="5360"/>
    <m/>
    <n v="14005157"/>
    <s v="Supplies - General"/>
    <s v=" "/>
    <s v="Wells Fargo Bank Visa"/>
    <s v="2014"/>
    <n v="7"/>
    <s v="MOUSERELECTRONICSDIS"/>
    <s v="MCGILL 07/14"/>
    <n v="63.27"/>
  </r>
  <r>
    <x v="4"/>
    <s v="not in budget"/>
    <s v="5090"/>
    <n v="14005198"/>
    <s v="Supplies - Eng. Lab"/>
    <s v="PO-1410949"/>
    <s v="Teledyne Impulse"/>
    <s v="2014"/>
    <n v="7"/>
    <s v="XSG-2-BCL HP SS"/>
    <s v="028271"/>
    <n v="88.69"/>
  </r>
  <r>
    <x v="19"/>
    <s v="5330"/>
    <s v="5360"/>
    <n v="14004532"/>
    <s v="Non-Capitalized Equipment"/>
    <s v="PO-1410921"/>
    <s v="Teledyne Benthos"/>
    <s v="2014"/>
    <n v="7"/>
    <s v="Freight"/>
    <s v="219856"/>
    <n v="95.24"/>
  </r>
  <r>
    <x v="12"/>
    <n v="5360"/>
    <s v="5360"/>
    <n v="14004986"/>
    <s v="Supplies - General"/>
    <s v="PO-1410669"/>
    <s v="Electrochem Industries"/>
    <s v="2014"/>
    <n v="7"/>
    <s v="Freight"/>
    <s v="60031573"/>
    <n v="101.91"/>
  </r>
  <r>
    <x v="19"/>
    <s v="5330"/>
    <s v="5360"/>
    <n v="14004531"/>
    <s v="Non-Capitalized Equipment"/>
    <s v="PO-1410921"/>
    <s v="Teledyne Benthos"/>
    <s v="2014"/>
    <n v="7"/>
    <s v="Freight"/>
    <s v="219855"/>
    <n v="102.37"/>
  </r>
  <r>
    <x v="2"/>
    <s v="5380"/>
    <s v="5090"/>
    <n v="14005125"/>
    <s v="Supplies - Science Lab"/>
    <s v=" "/>
    <s v="Wells Fargo Bank Visa"/>
    <s v="2014"/>
    <n v="7"/>
    <s v="GARDNERDENVERTHOMAS"/>
    <s v="CHUFFARD 07/14"/>
    <n v="222.16"/>
  </r>
  <r>
    <x v="12"/>
    <n v="5360"/>
    <s v="5360"/>
    <n v="14004986"/>
    <s v="Supplies - General"/>
    <s v="PO-1410669"/>
    <s v="Electrochem Industries"/>
    <s v="2014"/>
    <n v="7"/>
    <s v="Use Tax Accrual"/>
    <s v="60031573"/>
    <n v="273.38"/>
  </r>
  <r>
    <x v="12"/>
    <n v="5360"/>
    <s v="5360"/>
    <n v="14004986"/>
    <s v="Supplies - General"/>
    <s v="PO-1410669"/>
    <s v="Electrochem Industries"/>
    <s v="2014"/>
    <n v="7"/>
    <s v="Custom Pack ? 3 CSC D  (3S)"/>
    <s v="60031573"/>
    <n v="448"/>
  </r>
  <r>
    <x v="19"/>
    <s v="5330"/>
    <s v="5360"/>
    <n v="14004532"/>
    <s v="Non-Capitalized Equipment"/>
    <s v="PO-1410921"/>
    <s v="Teledyne Benthos"/>
    <s v="2014"/>
    <n v="7"/>
    <s v="ATM-887 repair and refurbish p"/>
    <s v="219856"/>
    <n v="698.75"/>
  </r>
  <r>
    <x v="18"/>
    <m/>
    <m/>
    <n v="14004506"/>
    <s v="Ocean Deployed Equip Addt"/>
    <s v="PO-1410491"/>
    <s v="Electrochem Industries"/>
    <s v="2014"/>
    <n v="7"/>
    <s v="Use Tax Accrual"/>
    <s v="60031203"/>
    <n v="1187.4000000000001"/>
  </r>
  <r>
    <x v="17"/>
    <s v="5090"/>
    <s v="5090"/>
    <n v="14004585"/>
    <s v="Maintenance &amp; Repair"/>
    <s v="PO-1410649"/>
    <s v="Falmouth Scientific, Inc."/>
    <s v="2014"/>
    <n v="7"/>
    <s v="Upgrade 2D-ACM s/n 1864 to ACM"/>
    <s v="008945"/>
    <n v="2500"/>
  </r>
  <r>
    <x v="19"/>
    <s v="5330"/>
    <s v="5360"/>
    <n v="14004531"/>
    <s v="Non-Capitalized Equipment"/>
    <s v="PO-1410921"/>
    <s v="Teledyne Benthos"/>
    <s v="2014"/>
    <n v="7"/>
    <s v="ATM-887 repair and refurbish p"/>
    <s v="219855"/>
    <n v="2817.2"/>
  </r>
  <r>
    <x v="13"/>
    <s v="5330"/>
    <s v="5330"/>
    <n v="14004862"/>
    <s v="Non-Capitalized Equipment"/>
    <s v="PO-1410492"/>
    <s v="Ocean Innovations"/>
    <s v="2014"/>
    <n v="7"/>
    <s v="Novatech iBCN-3 Iridium Beacon"/>
    <s v="14-579"/>
    <n v="3359.38"/>
  </r>
  <r>
    <x v="12"/>
    <n v="5360"/>
    <s v="5360"/>
    <n v="14004986"/>
    <s v="Supplies - General"/>
    <s v="PO-1410669"/>
    <s v="Electrochem Industries"/>
    <s v="2014"/>
    <n v="7"/>
    <s v="Custom Pack ? 48 CSC DD (8S/6P"/>
    <s v="60031573"/>
    <n v="3645"/>
  </r>
  <r>
    <x v="15"/>
    <m/>
    <m/>
    <m/>
    <s v="ROV Ventana Allocation"/>
    <m/>
    <s v=" "/>
    <s v="2014"/>
    <n v="7"/>
    <s v="July Ship Charges"/>
    <m/>
    <n v="6400"/>
  </r>
  <r>
    <x v="15"/>
    <m/>
    <m/>
    <m/>
    <s v="Rachel Carson Allocation"/>
    <m/>
    <s v=" "/>
    <s v="2014"/>
    <n v="7"/>
    <s v="July Ship Charges"/>
    <m/>
    <n v="7900"/>
  </r>
  <r>
    <x v="18"/>
    <m/>
    <m/>
    <n v="14004506"/>
    <s v="Ocean Deployed Equip Addt"/>
    <s v="PO-1410491"/>
    <s v="Electrochem Industries"/>
    <s v="2014"/>
    <n v="7"/>
    <s v="Li Battery Pack, 4S7P, CSC DD,"/>
    <s v="60031203"/>
    <n v="15832"/>
  </r>
  <r>
    <x v="6"/>
    <s v="5330"/>
    <s v="5300"/>
    <n v="14005949"/>
    <s v="Supplies - Cmptr/Hdwr"/>
    <s v=" "/>
    <s v="Wells Fargo Bank Visa"/>
    <s v="2014"/>
    <n v="8"/>
    <s v="Use Tax Accrual"/>
    <s v="HENTHORN 08/14"/>
    <n v="0.82"/>
  </r>
  <r>
    <x v="4"/>
    <n v="5360"/>
    <s v="5090"/>
    <n v="14005948"/>
    <s v="Supplies - General"/>
    <s v=" "/>
    <s v="Wells Fargo Bank Visa"/>
    <s v="2014"/>
    <n v="8"/>
    <s v="MOUSERELECTRONICSDIS"/>
    <s v="MCGILL 08/14"/>
    <n v="1.82"/>
  </r>
  <r>
    <x v="5"/>
    <s v="5380"/>
    <s v="5360"/>
    <n v="14005918"/>
    <s v="Supplies - Science Lab"/>
    <s v=" "/>
    <s v="Wells Fargo Bank Visa"/>
    <s v="2014"/>
    <n v="8"/>
    <s v="Use Tax Accrual"/>
    <s v="CHUFFARD 08/14"/>
    <n v="2.09"/>
  </r>
  <r>
    <x v="5"/>
    <s v="5380"/>
    <s v="5360"/>
    <n v="14005918"/>
    <s v="Supplies - Science Lab"/>
    <s v=" "/>
    <s v="Wells Fargo Bank Visa"/>
    <s v="2014"/>
    <n v="8"/>
    <s v="Use Tax Accrual"/>
    <s v="CHUFFARD 08/14"/>
    <n v="7.17"/>
  </r>
  <r>
    <x v="20"/>
    <s v="not in budget"/>
    <m/>
    <n v="14005403"/>
    <s v="Supplies - Fuel"/>
    <s v="PO-1410948"/>
    <s v="Electrochem Industries"/>
    <s v="2014"/>
    <n v="8"/>
    <s v="Use Tax Accrual"/>
    <s v="60032099"/>
    <n v="9.2899999999999991"/>
  </r>
  <r>
    <x v="5"/>
    <n v="5360"/>
    <s v="5360"/>
    <n v="14005848"/>
    <s v="Supplies - General"/>
    <s v=" "/>
    <s v="Wells Fargo Bank Visa"/>
    <s v="2014"/>
    <n v="8"/>
    <s v="MCMASTER-CARR | DISP"/>
    <s v="FEJO 08/14"/>
    <n v="9.4700000000000006"/>
  </r>
  <r>
    <x v="6"/>
    <s v="5330"/>
    <s v="5300"/>
    <n v="14005949"/>
    <s v="Supplies - Cmptr/Hdwr"/>
    <s v=" "/>
    <s v="Wells Fargo Bank Visa"/>
    <s v="2014"/>
    <n v="8"/>
    <s v="TMART"/>
    <s v="HENTHORN 08/14"/>
    <n v="10.99"/>
  </r>
  <r>
    <x v="13"/>
    <s v="5360"/>
    <s v="5330"/>
    <n v="14005496"/>
    <s v="OS - General"/>
    <s v="PO-1410005"/>
    <s v="CLS America, Inc."/>
    <s v="2014"/>
    <n v="8"/>
    <s v="Argos monthly service data tra"/>
    <s v="CIN1407USA00424"/>
    <n v="16.059999999999999"/>
  </r>
  <r>
    <x v="5"/>
    <s v="5380"/>
    <s v="5360"/>
    <n v="14005918"/>
    <s v="Supplies - Science Lab"/>
    <s v=" "/>
    <s v="Wells Fargo Bank Visa"/>
    <s v="2014"/>
    <n v="8"/>
    <s v="AMAZONMKTPLACEPMTS |"/>
    <s v="CHUFFARD 08/14"/>
    <n v="27.9"/>
  </r>
  <r>
    <x v="20"/>
    <s v="5310"/>
    <m/>
    <n v="14005603"/>
    <s v="Supplies - Cmptr/Sftwr"/>
    <s v="PO-1411194"/>
    <s v="QPS, Inc."/>
    <s v="2014"/>
    <n v="8"/>
    <s v="Use Tax Accrual"/>
    <s v="14300246"/>
    <n v="28.13"/>
  </r>
  <r>
    <x v="4"/>
    <n v="5360"/>
    <s v="5090"/>
    <n v="14005948"/>
    <s v="Supplies - General"/>
    <s v=" "/>
    <s v="Wells Fargo Bank Visa"/>
    <s v="2014"/>
    <n v="8"/>
    <s v="MOUSERELECTRONICSDIS"/>
    <s v="MCGILL 08/14"/>
    <n v="52.81"/>
  </r>
  <r>
    <x v="21"/>
    <n v="5360"/>
    <s v="5330"/>
    <n v="14005422"/>
    <s v="Supplies - General"/>
    <s v="PO-1410909"/>
    <s v="Ocean Innovations"/>
    <s v="2014"/>
    <n v="8"/>
    <s v="Add second port"/>
    <s v="14-747"/>
    <n v="54.83"/>
  </r>
  <r>
    <x v="21"/>
    <n v="5360"/>
    <s v="5330"/>
    <n v="14005422"/>
    <s v="Supplies - General"/>
    <s v="PO-1410909"/>
    <s v="Ocean Innovations"/>
    <s v="2014"/>
    <n v="8"/>
    <s v="Install connector"/>
    <s v="14-747"/>
    <n v="55.9"/>
  </r>
  <r>
    <x v="20"/>
    <m/>
    <m/>
    <n v="14005610"/>
    <s v="General Equipment Addtns"/>
    <s v="PO-1411075"/>
    <s v="Teledyne Benthos"/>
    <s v="2014"/>
    <n v="8"/>
    <s v="Freight"/>
    <s v="220370"/>
    <n v="60.39"/>
  </r>
  <r>
    <x v="4"/>
    <n v="5360"/>
    <s v="5090"/>
    <n v="14005897"/>
    <s v="Supplies - General"/>
    <s v=" "/>
    <s v="Wells Fargo Bank Visa"/>
    <s v="2014"/>
    <n v="8"/>
    <s v="MCMASTER-CARR | HIGH"/>
    <s v="HOBSON 08/14"/>
    <n v="61.41"/>
  </r>
  <r>
    <x v="13"/>
    <s v="5360"/>
    <s v="5330"/>
    <n v="14005571"/>
    <s v="OS - General"/>
    <s v="PO-1410008"/>
    <s v="Joubeh Technologies"/>
    <s v="2014"/>
    <n v="8"/>
    <s v="Iridium satellite services mon"/>
    <s v="58754"/>
    <n v="63.14"/>
  </r>
  <r>
    <x v="2"/>
    <s v="5380"/>
    <s v="5090"/>
    <n v="14005406"/>
    <s v="Supplies - Science Lab"/>
    <s v="PO-1410997"/>
    <s v="Fisher Scientific"/>
    <s v="2014"/>
    <n v="8"/>
    <s v="O-RING REFRESHER KIT"/>
    <s v="5018260"/>
    <n v="72.569999999999993"/>
  </r>
  <r>
    <x v="5"/>
    <s v="5380"/>
    <s v="5360"/>
    <n v="14005918"/>
    <s v="Supplies - Science Lab"/>
    <s v=" "/>
    <s v="Wells Fargo Bank Visa"/>
    <s v="2014"/>
    <n v="8"/>
    <s v="WWWCOMETSUPPLYCOM"/>
    <s v="CHUFFARD 08/14"/>
    <n v="95.66"/>
  </r>
  <r>
    <x v="4"/>
    <n v="5360"/>
    <s v="5090"/>
    <n v="14005321"/>
    <s v="Supplies - General"/>
    <s v="PO-1411185"/>
    <s v="Professional Plastic Corp"/>
    <s v="2014"/>
    <n v="8"/>
    <s v="2.0 Thick Natural ABS 3.50 X 6"/>
    <s v="B50671"/>
    <n v="105.69"/>
  </r>
  <r>
    <x v="22"/>
    <s v="not in budget"/>
    <s v="5360"/>
    <n v="14005403"/>
    <s v="Supplies - Fuel"/>
    <s v="PO-1410948"/>
    <s v="Electrochem Industries"/>
    <s v="2014"/>
    <n v="8"/>
    <s v="Freight"/>
    <s v="60032099"/>
    <n v="123.9"/>
  </r>
  <r>
    <x v="21"/>
    <s v="5090"/>
    <s v="5330"/>
    <n v="14005589"/>
    <s v="Maintenance &amp; Repair"/>
    <s v="PO-1411233"/>
    <s v="Ocean Innovations"/>
    <s v="2014"/>
    <n v="8"/>
    <s v="Repair of Novatech Argos beaco"/>
    <s v="14-833"/>
    <n v="150"/>
  </r>
  <r>
    <x v="20"/>
    <s v="5310"/>
    <m/>
    <n v="14005603"/>
    <s v="Supplies - Cmptr/Sftwr"/>
    <s v="PO-1411194"/>
    <s v="QPS, Inc."/>
    <s v="2014"/>
    <n v="8"/>
    <s v="Academic FM Midwater modeule f"/>
    <s v="14300246"/>
    <n v="375"/>
  </r>
  <r>
    <x v="21"/>
    <n v="5360"/>
    <s v="5330"/>
    <n v="14005422"/>
    <s v="Supplies - General"/>
    <s v="PO-1410909"/>
    <s v="Ocean Innovations"/>
    <s v="2014"/>
    <n v="8"/>
    <s v="Freight"/>
    <s v="14-747"/>
    <n v="506.36"/>
  </r>
  <r>
    <x v="22"/>
    <s v="not in budget"/>
    <s v="5360"/>
    <n v="14005403"/>
    <s v="Supplies - Fuel"/>
    <s v="PO-1410948"/>
    <s v="Electrochem Industries"/>
    <s v="2014"/>
    <n v="8"/>
    <s v="Use Tax Accrual"/>
    <s v="60032099"/>
    <n v="593.70000000000005"/>
  </r>
  <r>
    <x v="1"/>
    <n v="5360"/>
    <s v="5360"/>
    <n v="14005848"/>
    <s v="Supplies - General"/>
    <s v=" "/>
    <s v="Wells Fargo Bank Visa"/>
    <s v="2014"/>
    <n v="8"/>
    <s v="MAGNUSMOBILITY | 237"/>
    <s v="FEJO 08/14"/>
    <n v="700.27"/>
  </r>
  <r>
    <x v="21"/>
    <n v="5360"/>
    <s v="5330"/>
    <n v="14005422"/>
    <s v="Supplies - General"/>
    <s v="PO-1410909"/>
    <s v="Ocean Innovations"/>
    <s v="2014"/>
    <n v="8"/>
    <s v="13 Glass sphere instrument hou"/>
    <s v="14-747"/>
    <n v="1022.97"/>
  </r>
  <r>
    <x v="22"/>
    <s v="not in budget"/>
    <s v="5360"/>
    <n v="14005403"/>
    <s v="Supplies - Fuel"/>
    <s v="PO-1410948"/>
    <s v="Electrochem Industries"/>
    <s v="2014"/>
    <n v="8"/>
    <s v="Li Battery Pack, 4S7P, CSC DD,"/>
    <s v="60032099"/>
    <n v="7916"/>
  </r>
  <r>
    <x v="20"/>
    <m/>
    <m/>
    <n v="14005610"/>
    <s v="General Equipment Addtns"/>
    <s v="PO-1411075"/>
    <s v="Teledyne Benthos"/>
    <s v="2014"/>
    <n v="8"/>
    <s v="ATM-900 Series Modem, LF Direc"/>
    <s v="220370"/>
    <n v="11018.75"/>
  </r>
  <r>
    <x v="5"/>
    <s v="5380"/>
    <s v="5360"/>
    <n v="14006573"/>
    <s v="Supplies - Science Lab"/>
    <s v=" "/>
    <s v="Wells Fargo Bank Visa"/>
    <s v="2014"/>
    <n v="9"/>
    <s v="Use Tax Accrual"/>
    <s v="CHUFFARD 09/14"/>
    <n v="1.2"/>
  </r>
  <r>
    <x v="2"/>
    <s v="5380"/>
    <s v="5090"/>
    <n v="14006046"/>
    <s v="Supplies - Science Lab"/>
    <s v="PO-1411349"/>
    <s v="Fisher Scientific"/>
    <s v="2014"/>
    <n v="9"/>
    <s v="Freight"/>
    <s v="7781390"/>
    <n v="5.5"/>
  </r>
  <r>
    <x v="23"/>
    <n v="5360"/>
    <s v="5360"/>
    <n v="14006253"/>
    <s v="Supplies - General"/>
    <s v="PO-1411238"/>
    <s v="Teledyne Impulse"/>
    <s v="2014"/>
    <n v="9"/>
    <s v="Freight"/>
    <s v="030406"/>
    <n v="9.02"/>
  </r>
  <r>
    <x v="14"/>
    <s v="5330"/>
    <s v="5380"/>
    <n v="14006573"/>
    <s v="Supplies - Cmptr/Hdwr"/>
    <s v=" "/>
    <s v="Wells Fargo Bank Visa"/>
    <s v="2014"/>
    <n v="9"/>
    <s v="Use Tax Accrual"/>
    <s v="CHUFFARD 09/14"/>
    <n v="13.13"/>
  </r>
  <r>
    <x v="14"/>
    <s v="5380"/>
    <s v="5380"/>
    <n v="14006573"/>
    <s v="Supplies - Science Lab"/>
    <s v=" "/>
    <s v="Wells Fargo Bank Visa"/>
    <s v="2014"/>
    <n v="9"/>
    <s v="FULLSOURCELLC"/>
    <s v="CHUFFARD 09/14"/>
    <n v="15.95"/>
  </r>
  <r>
    <x v="23"/>
    <n v="5360"/>
    <s v="5360"/>
    <n v="14006253"/>
    <s v="Supplies - General"/>
    <s v="PO-1411238"/>
    <s v="Teledyne Impulse"/>
    <s v="2014"/>
    <n v="9"/>
    <s v="Locking Sleeve, Female"/>
    <s v="030406"/>
    <n v="19.350000000000001"/>
  </r>
  <r>
    <x v="4"/>
    <n v="5360"/>
    <s v="5090"/>
    <n v="14006215"/>
    <s v="Supplies - General"/>
    <s v="PO-1411213"/>
    <s v="Ocean Innovations"/>
    <s v="2014"/>
    <n v="9"/>
    <s v="Locking Sleeve, Male"/>
    <s v="14-947"/>
    <n v="20.32"/>
  </r>
  <r>
    <x v="4"/>
    <n v="5360"/>
    <s v="5090"/>
    <n v="14006215"/>
    <s v="Supplies - General"/>
    <s v="PO-1411213"/>
    <s v="Ocean Innovations"/>
    <s v="2014"/>
    <n v="9"/>
    <s v="Locking Sleeve, Female"/>
    <s v="14-947"/>
    <n v="23.21"/>
  </r>
  <r>
    <x v="4"/>
    <n v="5360"/>
    <s v="5090"/>
    <n v="14006215"/>
    <s v="Supplies - General"/>
    <s v="PO-1411213"/>
    <s v="Ocean Innovations"/>
    <s v="2014"/>
    <n v="9"/>
    <s v="Freight"/>
    <s v="14-947"/>
    <n v="23.75"/>
  </r>
  <r>
    <x v="4"/>
    <n v="5360"/>
    <s v="5090"/>
    <n v="14006443"/>
    <s v="Supplies - General"/>
    <s v="PO-1411250"/>
    <s v="Ocean Innovations"/>
    <s v="2014"/>
    <n v="9"/>
    <s v="Freight"/>
    <s v="14-976"/>
    <n v="23.88"/>
  </r>
  <r>
    <x v="4"/>
    <n v="5360"/>
    <s v="5090"/>
    <n v="14006576"/>
    <s v="Supplies - General"/>
    <s v=" "/>
    <s v="Wells Fargo Bank Visa"/>
    <s v="2014"/>
    <n v="9"/>
    <s v="Use Tax Accrual"/>
    <s v="COMI 09/14"/>
    <n v="23.97"/>
  </r>
  <r>
    <x v="4"/>
    <n v="5360"/>
    <s v="5090"/>
    <n v="14006443"/>
    <s v="Supplies - General"/>
    <s v="PO-1411250"/>
    <s v="Ocean Innovations"/>
    <s v="2014"/>
    <n v="9"/>
    <s v="Dummy Plug, 2-pin, Female"/>
    <s v="14-976"/>
    <n v="27.95"/>
  </r>
  <r>
    <x v="4"/>
    <n v="5360"/>
    <s v="5090"/>
    <n v="14006498"/>
    <s v="Supplies - General"/>
    <s v=" "/>
    <s v="Wells Fargo Bank Visa"/>
    <s v="2014"/>
    <n v="9"/>
    <s v="MCMASTER-CARR | HEAV"/>
    <s v="FEJO 09/14"/>
    <n v="28.36"/>
  </r>
  <r>
    <x v="14"/>
    <s v="5380"/>
    <s v="5380"/>
    <n v="14006046"/>
    <s v="Supplies - Science Lab"/>
    <s v="PO-1411349"/>
    <s v="Fisher Scientific"/>
    <s v="2014"/>
    <n v="9"/>
    <s v="TAPE RED 19MMX55M 4/PK"/>
    <s v="7781390"/>
    <n v="29.23"/>
  </r>
  <r>
    <x v="14"/>
    <s v="5380"/>
    <s v="5380"/>
    <n v="14006046"/>
    <s v="Supplies - Science Lab"/>
    <s v="PO-1411349"/>
    <s v="Fisher Scientific"/>
    <s v="2014"/>
    <n v="9"/>
    <s v="TAPE BLUE 19MMX55M 4/PK"/>
    <s v="7781390"/>
    <n v="29.27"/>
  </r>
  <r>
    <x v="4"/>
    <n v="5360"/>
    <s v="5090"/>
    <n v="14007249"/>
    <s v="Supplies - General"/>
    <m/>
    <s v="MCMASTER-CARR | CHEMICALRESISTANTPVCFLA"/>
    <n v="2014"/>
    <n v="9"/>
    <s v="Chemical Resistant PVC Flat Washer, 5/8&quot; Screw Size, 1-1/2&quot; OD, .11&quot;-.14&quot; Thick, Packs of 25"/>
    <s v="Ferreira, John"/>
    <n v="30.61"/>
  </r>
  <r>
    <x v="4"/>
    <n v="5360"/>
    <s v="5090"/>
    <n v="14006443"/>
    <s v="Supplies - General"/>
    <s v="PO-1411250"/>
    <s v="Ocean Innovations"/>
    <s v="2014"/>
    <n v="9"/>
    <s v="Dummy Plug, 2-pin, Male"/>
    <s v="14-976"/>
    <n v="33.64"/>
  </r>
  <r>
    <x v="14"/>
    <s v="5380"/>
    <s v="5380"/>
    <n v="14006046"/>
    <s v="Supplies - Science Lab"/>
    <s v="PO-1411349"/>
    <s v="Fisher Scientific"/>
    <s v="2014"/>
    <n v="9"/>
    <s v="SODIUM SULFITE CERT ACS 500G"/>
    <s v="7781390"/>
    <n v="33.74"/>
  </r>
  <r>
    <x v="14"/>
    <s v="5380"/>
    <s v="5380"/>
    <n v="14006046"/>
    <s v="Supplies - Science Lab"/>
    <s v="PO-1411349"/>
    <s v="Fisher Scientific"/>
    <s v="2014"/>
    <n v="9"/>
    <s v="SMPL VIAL SCRW CP 1/DR 144/PK"/>
    <s v="7781390"/>
    <n v="34.659999999999997"/>
  </r>
  <r>
    <x v="14"/>
    <s v="5380"/>
    <s v="5380"/>
    <n v="14006046"/>
    <s v="Supplies - Science Lab"/>
    <s v="PO-1411349"/>
    <s v="Fisher Scientific"/>
    <s v="2014"/>
    <n v="9"/>
    <s v="SODIUM CHLORIDE CERT ACS 1KG"/>
    <s v="7781390"/>
    <n v="35.1"/>
  </r>
  <r>
    <x v="14"/>
    <s v="5380"/>
    <s v="5380"/>
    <n v="14006573"/>
    <s v="Supplies - Science Lab"/>
    <s v=" "/>
    <s v="Wells Fargo Bank Visa"/>
    <s v="2014"/>
    <n v="9"/>
    <s v="ZOROTOOLSINC"/>
    <s v="CHUFFARD 09/14"/>
    <n v="36.29"/>
  </r>
  <r>
    <x v="4"/>
    <s v="not in budget"/>
    <s v="5090"/>
    <n v="14006154"/>
    <s v="Supplies - Fuel"/>
    <s v="PO-1411293"/>
    <s v="Teledyne Benthos"/>
    <s v="2014"/>
    <n v="9"/>
    <s v="Freight"/>
    <s v="220534"/>
    <n v="41.6"/>
  </r>
  <r>
    <x v="4"/>
    <s v="5360"/>
    <s v="5090"/>
    <n v="14006371"/>
    <s v="OS - General"/>
    <s v="PO-1411353"/>
    <s v="Ocean Innovations"/>
    <s v="2014"/>
    <n v="9"/>
    <s v="Freight"/>
    <s v="14-953"/>
    <n v="50"/>
  </r>
  <r>
    <x v="24"/>
    <s v="5380"/>
    <s v="5380"/>
    <n v="14006350"/>
    <s v="Supplies - Science Lab"/>
    <s v="PO-1411349"/>
    <s v="Fisher Scientific"/>
    <s v="2014"/>
    <n v="9"/>
    <s v="FORMALDEHYDE 37% W W 4L"/>
    <s v="8510826"/>
    <n v="53.44"/>
  </r>
  <r>
    <x v="14"/>
    <n v="5360"/>
    <s v="5380"/>
    <n v="14006498"/>
    <s v="Supplies - General"/>
    <s v=" "/>
    <s v="Wells Fargo Bank Visa"/>
    <s v="2014"/>
    <n v="9"/>
    <s v="MCMASTER-CARR | AS35"/>
    <s v="FEJO 09/14"/>
    <n v="57.98"/>
  </r>
  <r>
    <x v="13"/>
    <s v="5360"/>
    <s v="5330"/>
    <n v="14006058"/>
    <s v="OS - General"/>
    <s v="PO-1410008"/>
    <s v="Joubeh Technologies"/>
    <s v="2014"/>
    <n v="9"/>
    <s v="Iridium satellite services mon"/>
    <s v="0060705"/>
    <n v="62"/>
  </r>
  <r>
    <x v="4"/>
    <n v="5360"/>
    <s v="5090"/>
    <n v="14007249"/>
    <s v="Supplies - General"/>
    <m/>
    <s v="MCMASTER-CARR | POLYURETHANEFOAMCLEANRO"/>
    <n v="2014"/>
    <n v="10"/>
    <s v="o ring groove cleaning swabs"/>
    <s v="Ferreira, John"/>
    <n v="62.33"/>
  </r>
  <r>
    <x v="14"/>
    <n v="5360"/>
    <s v="5380"/>
    <n v="14006498"/>
    <s v="Supplies - General"/>
    <s v=" "/>
    <s v="Wells Fargo Bank Visa"/>
    <s v="2014"/>
    <n v="9"/>
    <s v="MCMASTER-CARR | CABL"/>
    <s v="FEJO 09/14"/>
    <n v="112.31"/>
  </r>
  <r>
    <x v="2"/>
    <s v="5380"/>
    <s v="5090"/>
    <n v="14006273"/>
    <s v="Supplies - Science Lab"/>
    <s v="PO-1411349"/>
    <s v="Fisher Scientific"/>
    <s v="2014"/>
    <n v="9"/>
    <s v="ELEMENT REPLC F 01-257-15 PVMP"/>
    <s v="7901324"/>
    <n v="123.23"/>
  </r>
  <r>
    <x v="4"/>
    <s v="5330"/>
    <s v="5090"/>
    <n v="14006608"/>
    <s v="Supplies - Cmptr/Hdwr"/>
    <s v=" "/>
    <s v="Wells Fargo Bank Visa"/>
    <s v="2014"/>
    <n v="9"/>
    <s v="PAYPAL*FRESHTEKBAR"/>
    <s v="HENTHORN 09/14"/>
    <n v="123.59"/>
  </r>
  <r>
    <x v="4"/>
    <n v="5360"/>
    <s v="5090"/>
    <n v="14006215"/>
    <s v="Supplies - General"/>
    <s v="PO-1411213"/>
    <s v="Ocean Innovations"/>
    <s v="2014"/>
    <n v="9"/>
    <s v="Connector, 5-pin, Female, Inli"/>
    <s v="14-947"/>
    <n v="128.68"/>
  </r>
  <r>
    <x v="0"/>
    <n v="5360"/>
    <s v="5360"/>
    <n v="14006607"/>
    <s v="Supplies - General"/>
    <s v=" "/>
    <s v="Wells Fargo Bank Visa"/>
    <s v="2014"/>
    <n v="9"/>
    <s v="WWW.ATBATT.COM"/>
    <s v="MCGILL 09/14"/>
    <n v="131.16999999999999"/>
  </r>
  <r>
    <x v="4"/>
    <n v="5360"/>
    <s v="5090"/>
    <n v="14007249"/>
    <s v="Supplies - General"/>
    <m/>
    <s v="MCMASTER-CARR | OIL-RESISTANTBUNA-NO-RIN"/>
    <n v="2014"/>
    <n v="10"/>
    <s v="o-rings"/>
    <s v="Ferreira, John"/>
    <n v="134.97999999999999"/>
  </r>
  <r>
    <x v="0"/>
    <n v="5360"/>
    <s v="5360"/>
    <n v="14007249"/>
    <s v="Supplies - General"/>
    <m/>
    <s v="ORCHARDSUPPLY#260"/>
    <n v="2014"/>
    <n v="10"/>
    <s v="batterys"/>
    <s v="Ferreira, John"/>
    <n v="145.28"/>
  </r>
  <r>
    <x v="0"/>
    <s v="5360"/>
    <s v="5360"/>
    <n v="14006371"/>
    <s v="OS - General"/>
    <s v="PO-1411353"/>
    <s v="Ocean Innovations"/>
    <s v="2014"/>
    <n v="9"/>
    <s v="WABO replacement battery pack"/>
    <s v="14-953"/>
    <n v="161.25"/>
  </r>
  <r>
    <x v="6"/>
    <s v="5330"/>
    <s v="5300"/>
    <n v="14006573"/>
    <s v="Supplies - Cmptr/Hdwr"/>
    <s v=" "/>
    <s v="Wells Fargo Bank Visa"/>
    <s v="2014"/>
    <n v="9"/>
    <s v="AMAZONMKTPLACEPMTS |"/>
    <s v="CHUFFARD 09/14"/>
    <n v="175.09"/>
  </r>
  <r>
    <x v="4"/>
    <n v="5360"/>
    <s v="5090"/>
    <n v="14006607"/>
    <s v="Supplies - General"/>
    <s v=" "/>
    <s v="Wells Fargo Bank Visa"/>
    <s v="2014"/>
    <n v="9"/>
    <s v="DKC*DIGIKEYCORP | 18"/>
    <s v="MCGILL 09/14"/>
    <n v="208.95"/>
  </r>
  <r>
    <x v="4"/>
    <n v="5360"/>
    <s v="5090"/>
    <n v="14006443"/>
    <s v="Supplies - General"/>
    <s v="PO-1411250"/>
    <s v="Ocean Innovations"/>
    <s v="2014"/>
    <n v="9"/>
    <s v="Cable Assembly, MCIL2M molded "/>
    <s v="14-976"/>
    <n v="209.69"/>
  </r>
  <r>
    <x v="23"/>
    <n v="5360"/>
    <s v="5360"/>
    <n v="14006253"/>
    <s v="Supplies - General"/>
    <s v="PO-1411238"/>
    <s v="Teledyne Impulse"/>
    <s v="2014"/>
    <n v="9"/>
    <s v="Connector, 16-pin, Female, Inl"/>
    <s v="030406"/>
    <n v="212.31"/>
  </r>
  <r>
    <x v="4"/>
    <n v="5360"/>
    <s v="5090"/>
    <n v="14006443"/>
    <s v="Supplies - General"/>
    <s v="PO-1411250"/>
    <s v="Ocean Innovations"/>
    <s v="2014"/>
    <n v="9"/>
    <s v="Connector, 2-pin, Male, Bulkhe"/>
    <s v="14-976"/>
    <n v="218.55"/>
  </r>
  <r>
    <x v="4"/>
    <n v="5360"/>
    <s v="5090"/>
    <n v="14006443"/>
    <s v="Supplies - General"/>
    <s v="PO-1411250"/>
    <s v="Ocean Innovations"/>
    <s v="2014"/>
    <n v="9"/>
    <s v="Connector, 2-pin, Female, Bulk"/>
    <s v="14-976"/>
    <n v="231.45"/>
  </r>
  <r>
    <x v="1"/>
    <s v="5320-000"/>
    <s v="5360"/>
    <n v="14007301"/>
    <s v="Supplies - Eng. Lab"/>
    <m/>
    <s v="ACIFICAINC"/>
    <n v="2014"/>
    <n v="10"/>
    <s v="Power supply for Rover testing."/>
    <s v="McGill, Paul"/>
    <n v="253.32"/>
  </r>
  <r>
    <x v="2"/>
    <s v="5380"/>
    <s v="5090"/>
    <n v="14006573"/>
    <s v="Supplies - Science Lab"/>
    <s v=" "/>
    <s v="Wells Fargo Bank Visa"/>
    <s v="2014"/>
    <n v="9"/>
    <s v="GARDNERDENVERTHOMAS"/>
    <s v="CHUFFARD 09/14"/>
    <n v="276.83"/>
  </r>
  <r>
    <x v="4"/>
    <n v="5360"/>
    <s v="5090"/>
    <n v="14006498"/>
    <s v="Supplies - General"/>
    <s v=" "/>
    <s v="Wells Fargo Bank Visa"/>
    <s v="2014"/>
    <n v="9"/>
    <s v="GREENRUBBERKENNEDYAG"/>
    <s v="FEJO 09/14"/>
    <n v="311.48"/>
  </r>
  <r>
    <x v="4"/>
    <n v="5360"/>
    <s v="5090"/>
    <n v="14006576"/>
    <s v="Supplies - General"/>
    <s v=" "/>
    <s v="Wells Fargo Bank Visa"/>
    <s v="2014"/>
    <n v="9"/>
    <s v="OBERTMARINESUPPLYINC"/>
    <s v="COMI 09/14"/>
    <n v="319.66000000000003"/>
  </r>
  <r>
    <x v="4"/>
    <n v="5360"/>
    <s v="5090"/>
    <n v="14006215"/>
    <s v="Supplies - General"/>
    <s v="PO-1411213"/>
    <s v="Ocean Innovations"/>
    <s v="2014"/>
    <n v="9"/>
    <s v="Connector, 4-pin, Female, Bulk"/>
    <s v="14-947"/>
    <n v="423.44"/>
  </r>
  <r>
    <x v="4"/>
    <n v="5360"/>
    <s v="5090"/>
    <n v="14006215"/>
    <s v="Supplies - General"/>
    <s v="PO-1411213"/>
    <s v="Ocean Innovations"/>
    <s v="2014"/>
    <n v="9"/>
    <s v="Connector, 10-pin, Female, Bul"/>
    <s v="14-947"/>
    <n v="588.89"/>
  </r>
  <r>
    <x v="4"/>
    <n v="5360"/>
    <s v="5090"/>
    <n v="14006215"/>
    <s v="Supplies - General"/>
    <s v="PO-1411213"/>
    <s v="Ocean Innovations"/>
    <s v="2014"/>
    <n v="9"/>
    <s v="Connector, 3-pin, Female, Bulk"/>
    <s v="14-947"/>
    <n v="652.79"/>
  </r>
  <r>
    <x v="4"/>
    <n v="5360"/>
    <s v="5090"/>
    <n v="14006215"/>
    <s v="Supplies - General"/>
    <s v="PO-1411213"/>
    <s v="Ocean Innovations"/>
    <s v="2014"/>
    <n v="9"/>
    <s v="Connector, 6-pin, Female, Bulk"/>
    <s v="14-947"/>
    <n v="813.51"/>
  </r>
  <r>
    <x v="8"/>
    <s v="not in budget"/>
    <s v="5360"/>
    <n v="14006154"/>
    <s v="Supplies - Fuel"/>
    <s v="PO-1411293"/>
    <s v="Teledyne Benthos"/>
    <s v="2014"/>
    <n v="9"/>
    <s v="865-SB-13 - Acoustic Release S"/>
    <s v="220534"/>
    <n v="1075"/>
  </r>
  <r>
    <x v="5"/>
    <s v="not in budget"/>
    <s v="5360"/>
    <n v="14007273"/>
    <s v="Supplies - Fuel"/>
    <m/>
    <s v="AMAZONMKTPLACEPMTS"/>
    <n v="2014"/>
    <n v="10"/>
    <s v="Refunded for batteries that arrived expired by two years"/>
    <s v="Huffard, Christine"/>
    <n v="-13.07"/>
  </r>
  <r>
    <x v="14"/>
    <s v="5320-000"/>
    <n v="5380"/>
    <n v="14007234"/>
    <s v="Supplies - General"/>
    <m/>
    <s v="Wells Fargo Bank Visa"/>
    <n v="2014"/>
    <n v="10"/>
    <s v="BRANTNERASSOCIATESIN"/>
    <s v="JIMM 10/14"/>
    <n v="-243.56"/>
  </r>
  <r>
    <x v="14"/>
    <s v="5350-000"/>
    <n v="5380"/>
    <n v="14007273"/>
    <s v="Supplies - Fuel"/>
    <m/>
    <s v="Wells Fargo Bank Visa"/>
    <m/>
    <n v="10"/>
    <s v="Use Tax Accrual"/>
    <s v="CHUFFARD 10/14"/>
    <n v="-0.98"/>
  </r>
  <r>
    <x v="14"/>
    <s v="5320-000"/>
    <n v="5360"/>
    <n v="14007273"/>
    <s v="Supplies - Eng. Lab"/>
    <m/>
    <s v="Wells Fargo Bank Visa"/>
    <m/>
    <n v="10"/>
    <s v="Use Tax Accrual"/>
    <s v="CHUFFARD 10/14"/>
    <n v="0.98"/>
  </r>
  <r>
    <x v="5"/>
    <s v="5380"/>
    <s v="5360"/>
    <n v="14007059"/>
    <s v="Supplies - Science Lab"/>
    <s v=" "/>
    <s v="Praxair "/>
    <s v="2014"/>
    <n v="10"/>
    <s v="COC Cylinder Ex Maint/Insp Fee"/>
    <s v="50701910"/>
    <n v="2.15"/>
  </r>
  <r>
    <x v="4"/>
    <n v="5360"/>
    <s v="5090"/>
    <n v="14006921"/>
    <s v="Supplies - General"/>
    <s v="PO-1411511"/>
    <s v="Sea-Bird Electronics Inc."/>
    <s v="2014"/>
    <n v="10"/>
    <s v="Use Tax Accrual"/>
    <s v="81771P001"/>
    <n v="2.5499999999999998"/>
  </r>
  <r>
    <x v="4"/>
    <n v="5360"/>
    <s v="5090"/>
    <n v="14006908"/>
    <s v="Supplies - General"/>
    <s v="PO-1411480"/>
    <s v="Ocean Innovations"/>
    <s v="2014"/>
    <n v="10"/>
    <s v="Freight"/>
    <s v="14-1098"/>
    <n v="8.75"/>
  </r>
  <r>
    <x v="14"/>
    <s v="5380"/>
    <s v="5380"/>
    <n v="14007273"/>
    <s v="Supplies - Science Lab"/>
    <m/>
    <s v="Wells Fargo Bank Visa"/>
    <n v="2014"/>
    <n v="10"/>
    <s v="Use Tax Accrual"/>
    <s v="CHUFFARD 10/14"/>
    <n v="12"/>
  </r>
  <r>
    <x v="0"/>
    <n v="5360"/>
    <s v="5360"/>
    <n v="14007273"/>
    <s v="Supplies - General"/>
    <m/>
    <s v="AMAZONMKTPLACEPMTS | 10EnergizerE2EL123ASil"/>
    <n v="2014"/>
    <n v="10"/>
    <s v="batteries grab respirometers."/>
    <s v="Huffard, Christine"/>
    <n v="13.07"/>
  </r>
  <r>
    <x v="0"/>
    <n v="5360"/>
    <s v="5360"/>
    <n v="14007301"/>
    <s v="Supplies - General"/>
    <m/>
    <s v="HAMRADIOOUTLET"/>
    <n v="2014"/>
    <n v="10"/>
    <s v="Rechargeable battery for handheld Yaesu radio."/>
    <s v="McGill, Paul"/>
    <n v="14.2"/>
  </r>
  <r>
    <x v="4"/>
    <n v="5360"/>
    <s v="5090"/>
    <n v="14006921"/>
    <s v="Supplies - General"/>
    <s v="PO-1411511"/>
    <s v="Sea-Bird Electronics Inc."/>
    <s v="2014"/>
    <n v="10"/>
    <s v="Freight"/>
    <s v="81771P001"/>
    <n v="15"/>
  </r>
  <r>
    <x v="14"/>
    <n v="5360"/>
    <s v="5380"/>
    <n v="14007273"/>
    <s v="Supplies - General"/>
    <m/>
    <s v="ORCHARDSUPPLY#060"/>
    <n v="2014"/>
    <n v="10"/>
    <s v="Master lock model M176XDLH combo lock for locking tin shed"/>
    <s v="Huffard, Christine"/>
    <n v="20.65"/>
  </r>
  <r>
    <x v="5"/>
    <s v="5380"/>
    <s v="5360"/>
    <n v="14007059"/>
    <s v="Supplies - Science Lab"/>
    <s v=" "/>
    <s v="Praxair "/>
    <s v="2014"/>
    <n v="10"/>
    <s v="Nitrogen 40"/>
    <s v="50701910"/>
    <n v="23.22"/>
  </r>
  <r>
    <x v="0"/>
    <s v="not in budget"/>
    <s v="5360"/>
    <n v="14007273"/>
    <s v="Supplies - Fuel"/>
    <m/>
    <s v="BATTERIESPLUS#31"/>
    <n v="2014"/>
    <n v="10"/>
    <s v="Pulse 64 grab respirometer batteries"/>
    <s v="Huffard, Christine"/>
    <n v="30.43"/>
  </r>
  <r>
    <x v="5"/>
    <s v="5380"/>
    <s v="5360"/>
    <n v="14007059"/>
    <s v="Supplies - Science Lab"/>
    <s v=" "/>
    <s v="Praxair "/>
    <s v="2014"/>
    <n v="10"/>
    <s v="Hazmat/Energy Fuel Charge"/>
    <s v="50701910"/>
    <n v="30.57"/>
  </r>
  <r>
    <x v="5"/>
    <s v="5380"/>
    <s v="5360"/>
    <n v="14007273"/>
    <s v="Supplies - Science Lab"/>
    <m/>
    <s v="AMAZON.COM | VestilBTL-BW-64Oversized"/>
    <n v="2014"/>
    <n v="10"/>
    <s v="nalgene bottles for pre-mixing formalin brine solution to take to sea"/>
    <s v="Huffard, Christine"/>
    <n v="30.69"/>
  </r>
  <r>
    <x v="4"/>
    <n v="5360"/>
    <s v="5090"/>
    <n v="14006921"/>
    <s v="Supplies - General"/>
    <s v="PO-1411511"/>
    <s v="Sea-Bird Electronics Inc."/>
    <s v="2014"/>
    <n v="10"/>
    <s v="NEODYMIUM MAGNET CUP ASSEMBLY"/>
    <s v="81771P001"/>
    <n v="34"/>
  </r>
  <r>
    <x v="5"/>
    <s v="5380"/>
    <s v="5360"/>
    <n v="14007059"/>
    <s v="Supplies - Science Lab"/>
    <s v=" "/>
    <s v="Praxair "/>
    <s v="2014"/>
    <n v="10"/>
    <s v="Delivery Charge"/>
    <s v="50701910"/>
    <n v="41.39"/>
  </r>
  <r>
    <x v="4"/>
    <n v="5360"/>
    <s v="5090"/>
    <n v="14006908"/>
    <s v="Supplies - General"/>
    <s v="PO-1411480"/>
    <s v="Ocean Innovations"/>
    <s v="2014"/>
    <n v="10"/>
    <s v="Connector, 4-pin, Female, Micr"/>
    <s v="14-1098"/>
    <n v="46.6"/>
  </r>
  <r>
    <x v="13"/>
    <s v="5360"/>
    <s v="5330"/>
    <n v="14006800"/>
    <s v="OS - General"/>
    <s v="PO-1410008"/>
    <s v="Joubeh Technologies"/>
    <s v="2014"/>
    <n v="10"/>
    <s v="Iridium satellite services mon"/>
    <s v="0062621"/>
    <n v="63.62"/>
  </r>
  <r>
    <x v="4"/>
    <n v="5360"/>
    <s v="5090"/>
    <n v="14007253"/>
    <s v="Supplies - General"/>
    <m/>
    <s v="MCMASTER-CARR | FIBERGLASSHEXNUT,1/4&quot;-2"/>
    <n v="2014"/>
    <n v="10"/>
    <s v="SES Cone retention hardware"/>
    <s v="Hobson, Brett"/>
    <n v="83.89"/>
  </r>
  <r>
    <x v="14"/>
    <s v="not in budget"/>
    <s v="5380"/>
    <n v="14007233"/>
    <s v="Dues/Memberships/Licenses"/>
    <m/>
    <s v="AMERSCTYLIMNLGYANDOC"/>
    <n v="2014"/>
    <n v="10"/>
    <s v="Association for the Sciences of Limnology and Oceanography"/>
    <s v="Smith, Ken"/>
    <n v="110"/>
  </r>
  <r>
    <x v="4"/>
    <n v="5360"/>
    <s v="5090"/>
    <n v="14006908"/>
    <s v="Supplies - General"/>
    <s v="PO-1411480"/>
    <s v="Ocean Innovations"/>
    <s v="2014"/>
    <n v="10"/>
    <s v="Connector, 4-pin, Male, Micro,"/>
    <s v="14-1098"/>
    <n v="133.52000000000001"/>
  </r>
  <r>
    <x v="2"/>
    <s v="5380"/>
    <s v="5090"/>
    <n v="14007273"/>
    <s v="Supplies - Science Lab"/>
    <m/>
    <s v="CUMBERLANDVACUUMPRODUC"/>
    <n v="2014"/>
    <n v="10"/>
    <s v="vacuum pump exhaust filters"/>
    <s v="Huffard, Christine"/>
    <n v="159.41"/>
  </r>
  <r>
    <x v="14"/>
    <s v="5380-000"/>
    <n v="5380"/>
    <n v="14007509"/>
    <s v="Supplies - Science Lab"/>
    <s v="PO-1411610"/>
    <s v="Aanderaa  Instruments A/S"/>
    <n v="2014"/>
    <n v="11"/>
    <s v="Use Tax Accrual"/>
    <n v="583563"/>
    <n v="3.75"/>
  </r>
  <r>
    <x v="13"/>
    <s v="5130-000"/>
    <n v="5130"/>
    <n v="14007636"/>
    <s v="OS - General"/>
    <s v="PO-1410005"/>
    <s v="CLS America, Inc."/>
    <n v="2014"/>
    <n v="11"/>
    <s v="Argos monthly service data tra"/>
    <s v="CIN1410USA00753"/>
    <n v="15.64"/>
  </r>
  <r>
    <x v="13"/>
    <s v="5130-000"/>
    <n v="5130"/>
    <n v="14007721"/>
    <s v="OS - General"/>
    <s v="PO-1410005"/>
    <s v="CLS America, Inc."/>
    <n v="2014"/>
    <n v="11"/>
    <s v="Argos monthly service data tra"/>
    <s v="CIN1410USA00565"/>
    <n v="24.8"/>
  </r>
  <r>
    <x v="14"/>
    <s v="5380-000"/>
    <n v="5380"/>
    <n v="14007509"/>
    <s v="Supplies - Science Lab"/>
    <s v="PO-1411610"/>
    <s v="Aanderaa  Instruments A/S"/>
    <n v="2014"/>
    <n v="11"/>
    <s v="Freight"/>
    <n v="583563"/>
    <n v="50"/>
  </r>
  <r>
    <x v="13"/>
    <s v="5130-000"/>
    <n v="5130"/>
    <n v="14007526"/>
    <s v="OS - General"/>
    <s v="PO-1410008"/>
    <s v="Joubeh Technologies"/>
    <n v="2014"/>
    <n v="11"/>
    <s v="Iridium satellite services mon"/>
    <n v="64486"/>
    <n v="62.12"/>
  </r>
  <r>
    <x v="14"/>
    <s v="5380-000"/>
    <n v="5380"/>
    <n v="14007509"/>
    <s v="Supplies - Science Lab"/>
    <s v="PO-1411610"/>
    <s v="Aanderaa  Instruments A/S"/>
    <n v="2014"/>
    <n v="11"/>
    <s v="Cable, Serial Communication an"/>
    <n v="583563"/>
    <n v="375.18"/>
  </r>
  <r>
    <x v="14"/>
    <s v="5020-000"/>
    <n v="5380"/>
    <n v="14007896"/>
    <s v="Books / Subscriptions"/>
    <m/>
    <s v="AAASSCIENCEMAGAZINE"/>
    <n v="2014"/>
    <n v="11"/>
    <s v="AAAS Science Magazine"/>
    <s v="Smith, Ken"/>
    <n v="99"/>
  </r>
  <r>
    <x v="14"/>
    <s v="5380-000"/>
    <n v="5380"/>
    <n v="14007944"/>
    <s v="Supplies - Science Lab"/>
    <m/>
    <s v="AMAZON.COM | Thomas509-GRDVirginPoly"/>
    <n v="2014"/>
    <n v="11"/>
    <s v="cryovials"/>
    <s v="Huffard, Christine"/>
    <n v="35.130000000000003"/>
  </r>
  <r>
    <x v="14"/>
    <s v="5380-000"/>
    <s v="5300"/>
    <n v="14007944"/>
    <s v="Supplies - Science Lab"/>
    <m/>
    <s v="AMAZON.COM | Transcend2TBUSB3.0Ext"/>
    <n v="2014"/>
    <n v="11"/>
    <s v="portable hard drive tripod images"/>
    <s v="Huffard, Christine"/>
    <n v="118.24"/>
  </r>
  <r>
    <x v="6"/>
    <s v="5380-000"/>
    <n v="5380"/>
    <n v="14007944"/>
    <s v="Supplies - Science Lab"/>
    <m/>
    <s v="AMAZONMKTPLACEPMTS | 3MMultiGas/VaporCartrid"/>
    <n v="2014"/>
    <n v="11"/>
    <s v="respirator cartridges- formalin"/>
    <s v="Huffard, Christine"/>
    <n v="81.37"/>
  </r>
  <r>
    <x v="14"/>
    <s v="5380-000"/>
    <n v="5380"/>
    <n v="14007944"/>
    <s v="Supplies - General"/>
    <m/>
    <s v="UICINC"/>
    <n v="2014"/>
    <n v="11"/>
    <s v="cathode solution"/>
    <s v="Huffard, Christine"/>
    <n v="208"/>
  </r>
  <r>
    <x v="13"/>
    <s v="5130-000"/>
    <n v="5130"/>
    <s v="commitment"/>
    <s v="OS - General"/>
    <n v="1410005"/>
    <s v="CLS America, Inc."/>
    <n v="2014"/>
    <n v="11"/>
    <s v="OS - General"/>
    <s v="Sherman, Alana"/>
    <n v="134.38999999999999"/>
  </r>
  <r>
    <x v="13"/>
    <s v="5130-000"/>
    <n v="5130"/>
    <s v="commitment"/>
    <s v="OS - General"/>
    <n v="1410008"/>
    <s v="Joubeh Technologies"/>
    <n v="2014"/>
    <n v="11"/>
    <s v="OS - General"/>
    <s v="Sherman, Alana"/>
    <n v="167.73"/>
  </r>
  <r>
    <x v="14"/>
    <s v="5380-000"/>
    <n v="5380"/>
    <s v="commitment"/>
    <s v="Supplies - Science Lab"/>
    <n v="1411349"/>
    <s v="Fisher Scientific"/>
    <n v="2014"/>
    <n v="11"/>
    <s v="Supplies - Science Lab"/>
    <s v="Huffard, Christine"/>
    <n v="113.81"/>
  </r>
  <r>
    <x v="14"/>
    <s v="5380-000"/>
    <n v="5380"/>
    <n v="14007837"/>
    <s v="Supplies - Science Lab"/>
    <n v="1411611"/>
    <s v="Teledyne Impulse"/>
    <n v="2014"/>
    <n v="11"/>
    <s v="Supplies - Science Lab"/>
    <s v="Huffard, Christine"/>
    <n v="423"/>
  </r>
  <r>
    <x v="1"/>
    <s v="5360-000"/>
    <n v="5360"/>
    <n v="14008035"/>
    <s v="Supplies - General"/>
    <n v="1411744"/>
    <s v="Brantner &amp; Assoc., Inc."/>
    <n v="2014"/>
    <n v="11"/>
    <s v="Supplies - General"/>
    <s v="Sherman, Alana"/>
    <n v="1338"/>
  </r>
  <r>
    <x v="14"/>
    <s v="5360-000"/>
    <n v="5360"/>
    <n v="14008105"/>
    <m/>
    <s v="PO-1411766"/>
    <s v="Fisher Scientific"/>
    <n v="2014"/>
    <n v="12"/>
    <s v="DESCTR CBNT ACR 18X12X12"/>
    <m/>
    <n v="775"/>
  </r>
  <r>
    <x v="25"/>
    <s v="5130-000"/>
    <n v="5360"/>
    <s v="Huffard, Christine"/>
    <d v="2014-12-30T00:00:00"/>
    <m/>
    <s v="UC Santa Barbara"/>
    <m/>
    <m/>
    <s v="carbon"/>
    <n v="1411769"/>
    <n v="2261.6536000000001"/>
  </r>
  <r>
    <x v="14"/>
    <s v="5380-000"/>
    <n v="5380"/>
    <s v="Huffard, Christine"/>
    <d v="2014-12-23T00:00:00"/>
    <m/>
    <s v="McLane Research Laboratories, Inc."/>
    <m/>
    <m/>
    <s v="sed bottles"/>
    <n v="1411771"/>
    <n v="466.5625"/>
  </r>
  <r>
    <x v="26"/>
    <s v="5320-000"/>
    <n v="5380"/>
    <s v="Sherman, Alana"/>
    <d v="2014-12-29T00:00:00"/>
    <m/>
    <s v="Deepsea Power &amp; Light, Inc."/>
    <n v="3700"/>
    <m/>
    <s v="strobe pressure test"/>
    <n v="1411892"/>
    <n v="37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3" cacheId="5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F42:G71" firstHeaderRow="2" firstDataRow="2" firstDataCol="1"/>
  <pivotFields count="12">
    <pivotField axis="axisRow" compact="0" outline="0" showAll="0">
      <items count="28">
        <item x="21"/>
        <item x="16"/>
        <item x="0"/>
        <item x="9"/>
        <item x="5"/>
        <item x="3"/>
        <item x="6"/>
        <item x="14"/>
        <item x="13"/>
        <item x="10"/>
        <item x="12"/>
        <item x="20"/>
        <item x="23"/>
        <item x="4"/>
        <item x="7"/>
        <item x="24"/>
        <item x="26"/>
        <item x="11"/>
        <item x="2"/>
        <item x="18"/>
        <item x="17"/>
        <item x="19"/>
        <item x="1"/>
        <item x="22"/>
        <item x="15"/>
        <item x="8"/>
        <item x="2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0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Items count="1">
    <i/>
  </colItems>
  <dataFields count="1">
    <dataField name="Sum of Amount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4:B30" firstHeaderRow="2" firstDataRow="2" firstDataCol="1"/>
  <pivotFields count="11">
    <pivotField axis="axisRow" compact="0" outline="0" showAll="0" sortType="ascending">
      <items count="31">
        <item x="22"/>
        <item x="16"/>
        <item x="0"/>
        <item m="1" x="26"/>
        <item m="1" x="27"/>
        <item x="9"/>
        <item x="5"/>
        <item x="3"/>
        <item x="6"/>
        <item x="15"/>
        <item x="13"/>
        <item x="10"/>
        <item m="1" x="28"/>
        <item x="12"/>
        <item x="21"/>
        <item x="24"/>
        <item x="4"/>
        <item x="7"/>
        <item x="25"/>
        <item x="11"/>
        <item m="1" x="29"/>
        <item x="2"/>
        <item x="18"/>
        <item x="17"/>
        <item x="19"/>
        <item x="1"/>
        <item x="23"/>
        <item h="1" x="20"/>
        <item h="1" x="14"/>
        <item x="8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numFmtId="1" outline="0" showAll="0"/>
  </pivotFields>
  <rowFields count="1">
    <field x="0"/>
  </rowFields>
  <rowItems count="25">
    <i>
      <x/>
    </i>
    <i>
      <x v="1"/>
    </i>
    <i>
      <x v="2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4"/>
    </i>
    <i>
      <x v="25"/>
    </i>
    <i>
      <x v="26"/>
    </i>
    <i>
      <x v="29"/>
    </i>
    <i t="grand">
      <x/>
    </i>
  </rowItems>
  <colItems count="1">
    <i/>
  </colItems>
  <dataFields count="1">
    <dataField name="Sum of Amount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19" firstHeaderRow="1" firstDataRow="1" firstDataCol="1"/>
  <pivotFields count="12">
    <pivotField showAll="0"/>
    <pivotField axis="axisRow" showAll="0">
      <items count="16">
        <item x="0"/>
        <item x="6"/>
        <item x="13"/>
        <item x="7"/>
        <item x="12"/>
        <item x="8"/>
        <item x="9"/>
        <item x="4"/>
        <item x="10"/>
        <item x="5"/>
        <item x="14"/>
        <item x="3"/>
        <item x="11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1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Sum of Amount" fld="11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4"/>
  <sheetViews>
    <sheetView tabSelected="1" topLeftCell="B1" zoomScaleNormal="100" workbookViewId="0">
      <selection activeCell="P14" sqref="P14"/>
    </sheetView>
  </sheetViews>
  <sheetFormatPr defaultRowHeight="15" x14ac:dyDescent="0.25"/>
  <cols>
    <col min="1" max="1" width="92.28515625" bestFit="1" customWidth="1"/>
    <col min="2" max="2" width="10" customWidth="1"/>
    <col min="6" max="6" width="92.28515625" customWidth="1"/>
    <col min="7" max="7" width="12" customWidth="1"/>
    <col min="8" max="8" width="9.140625" style="1"/>
    <col min="9" max="9" width="9.140625" style="120"/>
    <col min="15" max="15" width="27.42578125" customWidth="1"/>
  </cols>
  <sheetData>
    <row r="1" spans="1:21" s="96" customFormat="1" x14ac:dyDescent="0.25">
      <c r="H1" s="41"/>
      <c r="I1" s="120"/>
      <c r="M1"/>
      <c r="N1"/>
      <c r="O1"/>
      <c r="P1"/>
      <c r="Q1"/>
      <c r="R1"/>
      <c r="S1"/>
      <c r="T1"/>
      <c r="U1"/>
    </row>
    <row r="2" spans="1:21" x14ac:dyDescent="0.25">
      <c r="O2" t="s">
        <v>506</v>
      </c>
    </row>
    <row r="3" spans="1:21" x14ac:dyDescent="0.25">
      <c r="O3">
        <v>901113</v>
      </c>
      <c r="P3">
        <v>50303</v>
      </c>
    </row>
    <row r="4" spans="1:21" x14ac:dyDescent="0.25">
      <c r="A4" s="2" t="s">
        <v>430</v>
      </c>
      <c r="F4" s="4" t="s">
        <v>432</v>
      </c>
      <c r="G4" s="110" t="s">
        <v>433</v>
      </c>
      <c r="H4" s="104" t="s">
        <v>434</v>
      </c>
      <c r="I4" s="121" t="s">
        <v>435</v>
      </c>
      <c r="J4" s="104" t="s">
        <v>436</v>
      </c>
      <c r="K4" s="104" t="s">
        <v>456</v>
      </c>
      <c r="L4" s="104" t="s">
        <v>437</v>
      </c>
      <c r="O4">
        <v>901113.09</v>
      </c>
      <c r="P4">
        <v>981</v>
      </c>
    </row>
    <row r="5" spans="1:21" x14ac:dyDescent="0.25">
      <c r="A5" s="2" t="s">
        <v>0</v>
      </c>
      <c r="B5" t="s">
        <v>431</v>
      </c>
      <c r="F5" s="4" t="s">
        <v>425</v>
      </c>
      <c r="G5" s="110">
        <v>5000</v>
      </c>
      <c r="H5" s="104">
        <f>C6</f>
        <v>1790.06</v>
      </c>
      <c r="I5" s="122">
        <f>G5-H5</f>
        <v>3209.94</v>
      </c>
      <c r="J5" s="104" t="s">
        <v>438</v>
      </c>
      <c r="K5" s="104"/>
      <c r="L5" s="104">
        <f>I5</f>
        <v>3209.94</v>
      </c>
      <c r="O5">
        <v>901113.1</v>
      </c>
      <c r="P5">
        <v>-4479</v>
      </c>
    </row>
    <row r="6" spans="1:21" x14ac:dyDescent="0.25">
      <c r="A6" t="s">
        <v>425</v>
      </c>
      <c r="B6" s="3">
        <v>1790.06</v>
      </c>
      <c r="C6" s="100">
        <v>1790.06</v>
      </c>
      <c r="F6" s="4" t="s">
        <v>441</v>
      </c>
      <c r="G6" s="110">
        <v>5000</v>
      </c>
      <c r="H6" s="104">
        <f>C7</f>
        <v>2658.56</v>
      </c>
      <c r="I6" s="122">
        <f t="shared" ref="I6:I35" si="0">G6-H6</f>
        <v>2341.44</v>
      </c>
      <c r="J6" s="104" t="s">
        <v>438</v>
      </c>
      <c r="K6" s="104"/>
      <c r="L6" s="104">
        <f t="shared" ref="L6:L35" si="1">I6</f>
        <v>2341.44</v>
      </c>
    </row>
    <row r="7" spans="1:21" x14ac:dyDescent="0.25">
      <c r="A7" t="s">
        <v>420</v>
      </c>
      <c r="B7" s="3">
        <v>2658.56</v>
      </c>
      <c r="C7" s="100">
        <v>2658.56</v>
      </c>
      <c r="F7" s="4" t="s">
        <v>417</v>
      </c>
      <c r="G7" s="110">
        <v>600</v>
      </c>
      <c r="H7" s="104">
        <f>C8</f>
        <v>647.54000000000008</v>
      </c>
      <c r="I7" s="123">
        <f t="shared" si="0"/>
        <v>-47.540000000000077</v>
      </c>
      <c r="J7" s="104"/>
      <c r="K7" s="104"/>
      <c r="L7" s="104">
        <f t="shared" si="1"/>
        <v>-47.540000000000077</v>
      </c>
      <c r="P7" s="54">
        <f>P3+P4+P5</f>
        <v>46805</v>
      </c>
    </row>
    <row r="8" spans="1:21" x14ac:dyDescent="0.25">
      <c r="A8" t="s">
        <v>417</v>
      </c>
      <c r="B8" s="3">
        <v>647.54000000000008</v>
      </c>
      <c r="C8" s="100">
        <v>647.54000000000008</v>
      </c>
      <c r="F8" s="4" t="s">
        <v>442</v>
      </c>
      <c r="G8" s="110">
        <v>1000</v>
      </c>
      <c r="H8" s="104"/>
      <c r="I8" s="124">
        <f t="shared" si="0"/>
        <v>1000</v>
      </c>
      <c r="J8" s="104"/>
      <c r="K8" s="104"/>
      <c r="L8" s="104">
        <f t="shared" si="1"/>
        <v>1000</v>
      </c>
      <c r="O8" t="s">
        <v>507</v>
      </c>
      <c r="P8">
        <v>-2480</v>
      </c>
    </row>
    <row r="9" spans="1:21" x14ac:dyDescent="0.25">
      <c r="A9" t="s">
        <v>58</v>
      </c>
      <c r="B9" s="3">
        <v>7427.1299999999992</v>
      </c>
      <c r="C9" s="100">
        <v>7382.6099999999988</v>
      </c>
      <c r="F9" s="4" t="s">
        <v>439</v>
      </c>
      <c r="G9" s="110">
        <v>5000</v>
      </c>
      <c r="H9" s="93">
        <f>2261.6536+600</f>
        <v>2861.6536000000001</v>
      </c>
      <c r="I9" s="122">
        <f t="shared" si="0"/>
        <v>2138.3463999999999</v>
      </c>
      <c r="J9" s="104" t="s">
        <v>440</v>
      </c>
      <c r="K9" s="103"/>
      <c r="L9" s="104">
        <f t="shared" si="1"/>
        <v>2138.3463999999999</v>
      </c>
      <c r="O9" t="s">
        <v>508</v>
      </c>
      <c r="P9">
        <v>-1600</v>
      </c>
    </row>
    <row r="10" spans="1:21" x14ac:dyDescent="0.25">
      <c r="A10" t="s">
        <v>409</v>
      </c>
      <c r="B10" s="3">
        <v>1603.6500000000005</v>
      </c>
      <c r="C10" s="100">
        <v>1603.6500000000005</v>
      </c>
      <c r="F10" s="4" t="s">
        <v>416</v>
      </c>
      <c r="G10" s="110">
        <v>9450</v>
      </c>
      <c r="H10" s="104">
        <f>C9</f>
        <v>7382.6099999999988</v>
      </c>
      <c r="I10" s="122">
        <f t="shared" si="0"/>
        <v>2067.3900000000012</v>
      </c>
      <c r="J10" s="104" t="s">
        <v>438</v>
      </c>
      <c r="K10" s="104"/>
      <c r="L10" s="104">
        <f t="shared" si="1"/>
        <v>2067.3900000000012</v>
      </c>
      <c r="O10" t="s">
        <v>509</v>
      </c>
      <c r="P10">
        <v>-4500</v>
      </c>
    </row>
    <row r="11" spans="1:21" x14ac:dyDescent="0.25">
      <c r="A11" t="s">
        <v>404</v>
      </c>
      <c r="B11" s="3">
        <v>142.38</v>
      </c>
      <c r="C11" s="100">
        <v>142.38</v>
      </c>
      <c r="F11" s="4" t="s">
        <v>409</v>
      </c>
      <c r="G11" s="110">
        <v>3000</v>
      </c>
      <c r="H11" s="104">
        <f>C10</f>
        <v>1603.6500000000005</v>
      </c>
      <c r="I11" s="122">
        <f t="shared" si="0"/>
        <v>1396.3499999999995</v>
      </c>
      <c r="J11" s="104" t="s">
        <v>438</v>
      </c>
      <c r="K11" s="104"/>
      <c r="L11" s="104">
        <f t="shared" si="1"/>
        <v>1396.3499999999995</v>
      </c>
      <c r="O11" t="s">
        <v>510</v>
      </c>
      <c r="P11">
        <v>-750</v>
      </c>
    </row>
    <row r="12" spans="1:21" x14ac:dyDescent="0.25">
      <c r="A12" t="s">
        <v>410</v>
      </c>
      <c r="B12" s="3">
        <v>1583.7199999999998</v>
      </c>
      <c r="C12" s="100">
        <v>1665.0899999999997</v>
      </c>
      <c r="F12" s="4" t="s">
        <v>404</v>
      </c>
      <c r="G12" s="110">
        <v>300</v>
      </c>
      <c r="H12" s="104">
        <f>C11</f>
        <v>142.38</v>
      </c>
      <c r="I12" s="122">
        <f t="shared" si="0"/>
        <v>157.62</v>
      </c>
      <c r="J12" s="104" t="s">
        <v>438</v>
      </c>
      <c r="K12" s="104"/>
      <c r="L12" s="104">
        <f t="shared" si="1"/>
        <v>157.62</v>
      </c>
      <c r="O12" t="s">
        <v>511</v>
      </c>
      <c r="P12">
        <v>-70</v>
      </c>
    </row>
    <row r="13" spans="1:21" x14ac:dyDescent="0.25">
      <c r="A13" t="s">
        <v>419</v>
      </c>
      <c r="B13" s="3">
        <v>1347.3343</v>
      </c>
      <c r="C13" s="106">
        <f>5975+2480</f>
        <v>8455</v>
      </c>
      <c r="F13" s="4" t="s">
        <v>443</v>
      </c>
      <c r="G13" s="110">
        <v>3500</v>
      </c>
      <c r="H13" s="104">
        <f>C12</f>
        <v>1665.0899999999997</v>
      </c>
      <c r="I13" s="122">
        <f t="shared" si="0"/>
        <v>1834.9100000000003</v>
      </c>
      <c r="J13" s="104" t="s">
        <v>444</v>
      </c>
      <c r="K13" s="103"/>
      <c r="L13" s="104">
        <f t="shared" si="1"/>
        <v>1834.9100000000003</v>
      </c>
      <c r="O13" t="s">
        <v>512</v>
      </c>
      <c r="P13">
        <v>-2000</v>
      </c>
    </row>
    <row r="14" spans="1:21" x14ac:dyDescent="0.25">
      <c r="A14" t="s">
        <v>415</v>
      </c>
      <c r="B14" s="3">
        <v>4354.5600000000004</v>
      </c>
      <c r="C14" s="100">
        <v>4500</v>
      </c>
      <c r="F14" s="4" t="s">
        <v>445</v>
      </c>
      <c r="G14" s="110">
        <v>25000</v>
      </c>
      <c r="H14" s="104">
        <v>4200</v>
      </c>
      <c r="I14" s="122">
        <f t="shared" si="0"/>
        <v>20800</v>
      </c>
      <c r="J14" s="104" t="s">
        <v>440</v>
      </c>
      <c r="K14" s="103"/>
      <c r="L14" s="104">
        <f t="shared" si="1"/>
        <v>20800</v>
      </c>
    </row>
    <row r="15" spans="1:21" x14ac:dyDescent="0.25">
      <c r="A15" t="s">
        <v>413</v>
      </c>
      <c r="B15" s="3">
        <v>1200</v>
      </c>
      <c r="C15" s="100">
        <v>1200</v>
      </c>
      <c r="F15" s="4" t="s">
        <v>419</v>
      </c>
      <c r="G15" s="110">
        <v>4500</v>
      </c>
      <c r="H15" s="93">
        <f>3714.1525+69+2480</f>
        <v>6263.1525000000001</v>
      </c>
      <c r="I15" s="123">
        <f t="shared" si="0"/>
        <v>-1763.1525000000001</v>
      </c>
      <c r="J15" s="104" t="s">
        <v>438</v>
      </c>
      <c r="K15" s="105"/>
      <c r="L15" s="119">
        <f t="shared" si="1"/>
        <v>-1763.1525000000001</v>
      </c>
      <c r="P15">
        <f>SUM(P7:P13)</f>
        <v>35405</v>
      </c>
    </row>
    <row r="16" spans="1:21" x14ac:dyDescent="0.25">
      <c r="A16" t="s">
        <v>421</v>
      </c>
      <c r="B16" s="3">
        <v>9009.75</v>
      </c>
      <c r="C16" s="100">
        <v>9009.75</v>
      </c>
      <c r="F16" s="4" t="s">
        <v>446</v>
      </c>
      <c r="G16" s="110">
        <v>4000</v>
      </c>
      <c r="H16" s="107">
        <v>3713.56</v>
      </c>
      <c r="I16" s="122">
        <f t="shared" si="0"/>
        <v>286.44000000000005</v>
      </c>
      <c r="J16" s="104" t="s">
        <v>438</v>
      </c>
      <c r="K16" s="104"/>
      <c r="L16" s="104">
        <f t="shared" si="1"/>
        <v>286.44000000000005</v>
      </c>
    </row>
    <row r="17" spans="1:12" x14ac:dyDescent="0.25">
      <c r="A17" t="s">
        <v>424</v>
      </c>
      <c r="B17" s="3">
        <v>11491.56</v>
      </c>
      <c r="C17" s="100">
        <v>11491.56</v>
      </c>
      <c r="F17" s="4" t="s">
        <v>415</v>
      </c>
      <c r="G17" s="110">
        <v>4500</v>
      </c>
      <c r="H17" s="104">
        <f>C14</f>
        <v>4500</v>
      </c>
      <c r="I17" s="122">
        <f t="shared" si="0"/>
        <v>0</v>
      </c>
      <c r="J17" s="104" t="s">
        <v>440</v>
      </c>
      <c r="K17" s="104"/>
      <c r="L17" s="104">
        <f t="shared" si="1"/>
        <v>0</v>
      </c>
    </row>
    <row r="18" spans="1:12" x14ac:dyDescent="0.25">
      <c r="A18" t="s">
        <v>427</v>
      </c>
      <c r="B18" s="3">
        <v>240.68</v>
      </c>
      <c r="C18" s="100">
        <v>240.68</v>
      </c>
      <c r="F18" s="4" t="s">
        <v>421</v>
      </c>
      <c r="G18" s="110">
        <v>10000</v>
      </c>
      <c r="H18" s="104">
        <f>C16</f>
        <v>9009.75</v>
      </c>
      <c r="I18" s="122">
        <f t="shared" si="0"/>
        <v>990.25</v>
      </c>
      <c r="J18" s="104" t="s">
        <v>438</v>
      </c>
      <c r="K18" s="104"/>
      <c r="L18" s="104">
        <f t="shared" si="1"/>
        <v>990.25</v>
      </c>
    </row>
    <row r="19" spans="1:12" x14ac:dyDescent="0.25">
      <c r="A19" t="s">
        <v>408</v>
      </c>
      <c r="B19" s="3">
        <v>9957.4199999999983</v>
      </c>
      <c r="C19" s="100">
        <v>9957.4199999999983</v>
      </c>
      <c r="F19" s="4" t="s">
        <v>427</v>
      </c>
      <c r="G19" s="110">
        <v>1800</v>
      </c>
      <c r="H19" s="104">
        <f>C18</f>
        <v>240.68</v>
      </c>
      <c r="I19" s="122">
        <f t="shared" si="0"/>
        <v>1559.32</v>
      </c>
      <c r="J19" s="104" t="s">
        <v>438</v>
      </c>
      <c r="K19" s="104"/>
      <c r="L19" s="104">
        <f t="shared" si="1"/>
        <v>1559.32</v>
      </c>
    </row>
    <row r="20" spans="1:12" x14ac:dyDescent="0.25">
      <c r="A20" t="s">
        <v>411</v>
      </c>
      <c r="B20" s="3">
        <v>480.14</v>
      </c>
      <c r="C20" s="100">
        <v>480.14</v>
      </c>
      <c r="F20" s="4" t="s">
        <v>408</v>
      </c>
      <c r="G20" s="110">
        <v>7500</v>
      </c>
      <c r="H20" s="104">
        <f>C19</f>
        <v>9957.4199999999983</v>
      </c>
      <c r="I20" s="123">
        <f t="shared" si="0"/>
        <v>-2457.4199999999983</v>
      </c>
      <c r="J20" s="104"/>
      <c r="K20" s="104"/>
      <c r="L20" s="104">
        <f t="shared" si="1"/>
        <v>-2457.4199999999983</v>
      </c>
    </row>
    <row r="21" spans="1:12" x14ac:dyDescent="0.25">
      <c r="A21" t="s">
        <v>428</v>
      </c>
      <c r="B21" s="3">
        <v>53.44</v>
      </c>
      <c r="C21" s="100">
        <v>53.44</v>
      </c>
      <c r="F21" t="s">
        <v>411</v>
      </c>
      <c r="G21" s="104">
        <v>0</v>
      </c>
      <c r="H21" s="104"/>
      <c r="I21" s="122">
        <v>-480</v>
      </c>
      <c r="J21" s="104"/>
      <c r="K21" s="104"/>
      <c r="L21" s="104">
        <f t="shared" si="1"/>
        <v>-480</v>
      </c>
    </row>
    <row r="22" spans="1:12" x14ac:dyDescent="0.25">
      <c r="A22" t="s">
        <v>414</v>
      </c>
      <c r="B22" s="3">
        <v>1500</v>
      </c>
      <c r="C22" s="100">
        <v>1500</v>
      </c>
      <c r="F22" s="4" t="s">
        <v>428</v>
      </c>
      <c r="G22" s="110">
        <v>750</v>
      </c>
      <c r="H22" s="104">
        <f>C21</f>
        <v>53.44</v>
      </c>
      <c r="I22" s="122">
        <f t="shared" si="0"/>
        <v>696.56</v>
      </c>
      <c r="J22" s="104" t="s">
        <v>438</v>
      </c>
      <c r="K22" s="104"/>
      <c r="L22" s="104">
        <f t="shared" si="1"/>
        <v>696.56</v>
      </c>
    </row>
    <row r="23" spans="1:12" x14ac:dyDescent="0.25">
      <c r="A23" t="s">
        <v>407</v>
      </c>
      <c r="B23" s="3">
        <v>1905.74</v>
      </c>
      <c r="C23" s="100">
        <v>1905.74</v>
      </c>
      <c r="F23" s="4" t="s">
        <v>414</v>
      </c>
      <c r="G23" s="110">
        <v>3600</v>
      </c>
      <c r="H23" s="93">
        <v>3700</v>
      </c>
      <c r="I23" s="123">
        <f t="shared" si="0"/>
        <v>-100</v>
      </c>
      <c r="J23" s="104" t="s">
        <v>440</v>
      </c>
      <c r="K23" s="109"/>
      <c r="L23" s="104">
        <f t="shared" si="1"/>
        <v>-100</v>
      </c>
    </row>
    <row r="24" spans="1:12" x14ac:dyDescent="0.25">
      <c r="A24" t="s">
        <v>423</v>
      </c>
      <c r="B24" s="3">
        <v>17082.669999999998</v>
      </c>
      <c r="C24" s="100">
        <v>17082.669999999998</v>
      </c>
      <c r="F24" s="4" t="s">
        <v>407</v>
      </c>
      <c r="G24" s="110">
        <v>2000</v>
      </c>
      <c r="H24" s="104">
        <f>C23</f>
        <v>1905.74</v>
      </c>
      <c r="I24" s="122">
        <f t="shared" si="0"/>
        <v>94.259999999999991</v>
      </c>
      <c r="J24" s="104" t="s">
        <v>438</v>
      </c>
      <c r="K24" s="104"/>
      <c r="L24" s="104">
        <f t="shared" si="1"/>
        <v>94.259999999999991</v>
      </c>
    </row>
    <row r="25" spans="1:12" x14ac:dyDescent="0.25">
      <c r="A25" t="s">
        <v>422</v>
      </c>
      <c r="B25" s="3">
        <v>2550</v>
      </c>
      <c r="C25" s="100">
        <v>2550</v>
      </c>
      <c r="F25" s="4" t="s">
        <v>422</v>
      </c>
      <c r="G25" s="110">
        <v>3000</v>
      </c>
      <c r="H25" s="104">
        <f>C25</f>
        <v>2550</v>
      </c>
      <c r="I25" s="122">
        <f t="shared" si="0"/>
        <v>450</v>
      </c>
      <c r="J25" s="104" t="s">
        <v>438</v>
      </c>
      <c r="K25" s="104"/>
      <c r="L25" s="104">
        <f t="shared" si="1"/>
        <v>450</v>
      </c>
    </row>
    <row r="26" spans="1:12" x14ac:dyDescent="0.25">
      <c r="A26" t="s">
        <v>455</v>
      </c>
      <c r="B26" s="3">
        <v>3713.56</v>
      </c>
      <c r="C26" s="100">
        <v>3713.56</v>
      </c>
      <c r="F26" s="4" t="s">
        <v>447</v>
      </c>
      <c r="G26" s="110">
        <v>10000</v>
      </c>
      <c r="H26" s="101">
        <f>C27</f>
        <v>9628.68</v>
      </c>
      <c r="I26" s="122">
        <f t="shared" si="0"/>
        <v>371.31999999999971</v>
      </c>
      <c r="J26" s="104"/>
      <c r="K26" s="104"/>
      <c r="L26" s="104">
        <f t="shared" si="1"/>
        <v>371.31999999999971</v>
      </c>
    </row>
    <row r="27" spans="1:12" x14ac:dyDescent="0.25">
      <c r="A27" t="s">
        <v>406</v>
      </c>
      <c r="B27" s="3">
        <v>8249.7200000000012</v>
      </c>
      <c r="C27" s="100">
        <v>9628.68</v>
      </c>
      <c r="F27" s="4" t="s">
        <v>454</v>
      </c>
      <c r="G27" s="104">
        <v>10000</v>
      </c>
      <c r="H27" s="104">
        <v>0</v>
      </c>
      <c r="I27" s="122">
        <f t="shared" si="0"/>
        <v>10000</v>
      </c>
      <c r="J27" s="104" t="s">
        <v>438</v>
      </c>
      <c r="K27" s="104"/>
      <c r="L27" s="104">
        <f t="shared" si="1"/>
        <v>10000</v>
      </c>
    </row>
    <row r="28" spans="1:12" x14ac:dyDescent="0.25">
      <c r="A28" t="s">
        <v>426</v>
      </c>
      <c r="B28" s="3">
        <v>8633.6</v>
      </c>
      <c r="C28" s="100">
        <v>8633.6</v>
      </c>
      <c r="F28" s="4" t="s">
        <v>448</v>
      </c>
      <c r="G28" s="110">
        <v>2000</v>
      </c>
      <c r="H28" s="104">
        <f>C28</f>
        <v>8633.6</v>
      </c>
      <c r="I28" s="123">
        <f t="shared" si="0"/>
        <v>-6633.6</v>
      </c>
      <c r="J28" s="104"/>
      <c r="K28" s="104"/>
      <c r="L28" s="104">
        <f t="shared" si="1"/>
        <v>-6633.6</v>
      </c>
    </row>
    <row r="29" spans="1:12" x14ac:dyDescent="0.25">
      <c r="A29" t="s">
        <v>412</v>
      </c>
      <c r="B29" s="3">
        <v>1505</v>
      </c>
      <c r="C29" s="100">
        <v>1505</v>
      </c>
      <c r="F29" s="4" t="s">
        <v>453</v>
      </c>
      <c r="G29" s="110">
        <v>6600</v>
      </c>
      <c r="H29" s="104">
        <v>11492</v>
      </c>
      <c r="I29" s="123">
        <f t="shared" si="0"/>
        <v>-4892</v>
      </c>
      <c r="J29" s="104"/>
      <c r="K29" s="104"/>
      <c r="L29" s="104">
        <f t="shared" si="1"/>
        <v>-4892</v>
      </c>
    </row>
    <row r="30" spans="1:12" x14ac:dyDescent="0.25">
      <c r="A30" t="s">
        <v>429</v>
      </c>
      <c r="B30" s="3">
        <v>99128.214299999992</v>
      </c>
      <c r="F30" s="4" t="s">
        <v>449</v>
      </c>
      <c r="G30" s="110">
        <v>2500</v>
      </c>
      <c r="H30" s="104"/>
      <c r="I30" s="122">
        <f t="shared" si="0"/>
        <v>2500</v>
      </c>
      <c r="J30" s="104"/>
      <c r="K30" s="108"/>
      <c r="L30" s="104">
        <f t="shared" si="1"/>
        <v>2500</v>
      </c>
    </row>
    <row r="31" spans="1:12" x14ac:dyDescent="0.25">
      <c r="A31" t="s">
        <v>505</v>
      </c>
      <c r="C31" s="100">
        <v>3700</v>
      </c>
      <c r="F31" s="4" t="s">
        <v>450</v>
      </c>
      <c r="G31" s="110">
        <v>1000</v>
      </c>
      <c r="H31" s="104"/>
      <c r="I31" s="124">
        <f t="shared" si="0"/>
        <v>1000</v>
      </c>
      <c r="J31" s="104" t="s">
        <v>438</v>
      </c>
      <c r="K31" s="102"/>
      <c r="L31" s="104">
        <f t="shared" si="1"/>
        <v>1000</v>
      </c>
    </row>
    <row r="32" spans="1:12" x14ac:dyDescent="0.25">
      <c r="A32" s="5"/>
      <c r="F32" s="4" t="s">
        <v>451</v>
      </c>
      <c r="G32" s="110">
        <v>500</v>
      </c>
      <c r="H32" s="104"/>
      <c r="I32" s="122">
        <f t="shared" si="0"/>
        <v>500</v>
      </c>
      <c r="J32" s="104" t="s">
        <v>438</v>
      </c>
      <c r="K32" s="104"/>
      <c r="L32" s="104">
        <f t="shared" si="1"/>
        <v>500</v>
      </c>
    </row>
    <row r="33" spans="1:12" x14ac:dyDescent="0.25">
      <c r="F33" s="4" t="s">
        <v>412</v>
      </c>
      <c r="G33" s="110">
        <v>3000</v>
      </c>
      <c r="H33" s="104">
        <v>1505</v>
      </c>
      <c r="I33" s="122">
        <f t="shared" si="0"/>
        <v>1495</v>
      </c>
      <c r="J33" s="104" t="s">
        <v>438</v>
      </c>
      <c r="K33" s="104"/>
      <c r="L33" s="104">
        <f t="shared" si="1"/>
        <v>1495</v>
      </c>
    </row>
    <row r="34" spans="1:12" x14ac:dyDescent="0.25">
      <c r="A34" s="118" t="s">
        <v>425</v>
      </c>
      <c r="B34" s="93">
        <v>1790.06</v>
      </c>
      <c r="F34" s="4" t="s">
        <v>452</v>
      </c>
      <c r="G34" s="110">
        <v>1500</v>
      </c>
      <c r="H34" s="104"/>
      <c r="I34" s="122">
        <f t="shared" si="0"/>
        <v>1500</v>
      </c>
      <c r="J34" s="104" t="s">
        <v>440</v>
      </c>
      <c r="K34" s="103"/>
      <c r="L34" s="104">
        <f t="shared" si="1"/>
        <v>1500</v>
      </c>
    </row>
    <row r="35" spans="1:12" x14ac:dyDescent="0.25">
      <c r="A35" s="118" t="s">
        <v>420</v>
      </c>
      <c r="B35" s="93">
        <v>2658.56</v>
      </c>
      <c r="F35" s="4" t="s">
        <v>423</v>
      </c>
      <c r="G35" s="110">
        <v>18000</v>
      </c>
      <c r="H35" s="104">
        <v>17082</v>
      </c>
      <c r="I35" s="122">
        <f t="shared" si="0"/>
        <v>918</v>
      </c>
      <c r="J35" s="101"/>
      <c r="K35" s="104"/>
      <c r="L35" s="104">
        <f t="shared" si="1"/>
        <v>918</v>
      </c>
    </row>
    <row r="36" spans="1:12" x14ac:dyDescent="0.25">
      <c r="A36" s="118" t="s">
        <v>417</v>
      </c>
      <c r="B36" s="93">
        <v>647.54000000000008</v>
      </c>
      <c r="G36" s="101"/>
      <c r="H36" s="104"/>
      <c r="J36" s="101"/>
      <c r="K36" s="101"/>
      <c r="L36" s="101"/>
    </row>
    <row r="37" spans="1:12" x14ac:dyDescent="0.25">
      <c r="A37" s="118" t="s">
        <v>58</v>
      </c>
      <c r="B37" s="93">
        <v>7382.6099999999988</v>
      </c>
      <c r="G37" s="101"/>
      <c r="H37" s="104">
        <f>SUM(H5:H35)</f>
        <v>113186.5661</v>
      </c>
      <c r="J37" s="101"/>
      <c r="K37" s="101"/>
      <c r="L37" s="101"/>
    </row>
    <row r="38" spans="1:12" x14ac:dyDescent="0.25">
      <c r="A38" s="118" t="s">
        <v>409</v>
      </c>
      <c r="B38" s="93">
        <v>1603.6500000000005</v>
      </c>
      <c r="G38" s="104"/>
      <c r="H38" s="104"/>
      <c r="J38" s="101"/>
      <c r="K38" s="101"/>
      <c r="L38" s="101"/>
    </row>
    <row r="39" spans="1:12" x14ac:dyDescent="0.25">
      <c r="A39" s="118" t="s">
        <v>404</v>
      </c>
      <c r="B39" s="93">
        <v>142.38</v>
      </c>
    </row>
    <row r="40" spans="1:12" x14ac:dyDescent="0.25">
      <c r="A40" s="118" t="s">
        <v>410</v>
      </c>
      <c r="B40" s="93">
        <v>1665.0899999999997</v>
      </c>
    </row>
    <row r="41" spans="1:12" x14ac:dyDescent="0.25">
      <c r="A41" s="118" t="s">
        <v>419</v>
      </c>
      <c r="B41" s="93">
        <v>5975.8060999999998</v>
      </c>
    </row>
    <row r="42" spans="1:12" x14ac:dyDescent="0.25">
      <c r="A42" s="118" t="s">
        <v>415</v>
      </c>
      <c r="B42" s="93">
        <v>4354.5599999999995</v>
      </c>
      <c r="F42" s="92" t="s">
        <v>430</v>
      </c>
      <c r="H42"/>
    </row>
    <row r="43" spans="1:12" x14ac:dyDescent="0.25">
      <c r="A43" s="118" t="s">
        <v>413</v>
      </c>
      <c r="B43" s="93">
        <v>1200</v>
      </c>
      <c r="F43" s="92" t="s">
        <v>0</v>
      </c>
      <c r="G43" t="s">
        <v>431</v>
      </c>
      <c r="H43"/>
    </row>
    <row r="44" spans="1:12" x14ac:dyDescent="0.25">
      <c r="A44" s="118" t="s">
        <v>421</v>
      </c>
      <c r="B44" s="93">
        <v>9009.75</v>
      </c>
      <c r="F44" s="118" t="s">
        <v>425</v>
      </c>
      <c r="G44" s="93">
        <v>1790.06</v>
      </c>
      <c r="H44"/>
    </row>
    <row r="45" spans="1:12" x14ac:dyDescent="0.25">
      <c r="A45" s="118" t="s">
        <v>424</v>
      </c>
      <c r="B45" s="93">
        <v>11491.56</v>
      </c>
      <c r="F45" s="118" t="s">
        <v>420</v>
      </c>
      <c r="G45" s="93">
        <v>2658.56</v>
      </c>
      <c r="H45"/>
    </row>
    <row r="46" spans="1:12" x14ac:dyDescent="0.25">
      <c r="A46" s="118" t="s">
        <v>427</v>
      </c>
      <c r="B46" s="93">
        <v>240.68</v>
      </c>
      <c r="F46" s="118" t="s">
        <v>417</v>
      </c>
      <c r="G46" s="93">
        <v>647.54000000000008</v>
      </c>
      <c r="H46"/>
    </row>
    <row r="47" spans="1:12" x14ac:dyDescent="0.25">
      <c r="A47" s="118" t="s">
        <v>408</v>
      </c>
      <c r="B47" s="93">
        <v>9957.4199999999983</v>
      </c>
      <c r="F47" s="118" t="s">
        <v>58</v>
      </c>
      <c r="G47" s="93">
        <v>7382.6099999999988</v>
      </c>
      <c r="H47"/>
    </row>
    <row r="48" spans="1:12" x14ac:dyDescent="0.25">
      <c r="A48" s="118" t="s">
        <v>411</v>
      </c>
      <c r="B48" s="93">
        <v>480.14</v>
      </c>
      <c r="F48" s="118" t="s">
        <v>409</v>
      </c>
      <c r="G48" s="93">
        <v>1603.6500000000005</v>
      </c>
      <c r="H48"/>
    </row>
    <row r="49" spans="1:8" x14ac:dyDescent="0.25">
      <c r="A49" s="118" t="s">
        <v>428</v>
      </c>
      <c r="B49" s="93">
        <v>53.44</v>
      </c>
      <c r="F49" s="118" t="s">
        <v>404</v>
      </c>
      <c r="G49" s="93">
        <v>142.38</v>
      </c>
      <c r="H49"/>
    </row>
    <row r="50" spans="1:8" x14ac:dyDescent="0.25">
      <c r="A50" s="118" t="s">
        <v>504</v>
      </c>
      <c r="B50" s="93">
        <v>3700</v>
      </c>
      <c r="F50" s="118" t="s">
        <v>410</v>
      </c>
      <c r="G50" s="93">
        <v>1665.0899999999997</v>
      </c>
      <c r="H50"/>
    </row>
    <row r="51" spans="1:8" x14ac:dyDescent="0.25">
      <c r="A51" s="118" t="s">
        <v>414</v>
      </c>
      <c r="B51" s="93">
        <v>1500</v>
      </c>
      <c r="F51" s="118" t="s">
        <v>419</v>
      </c>
      <c r="G51" s="93">
        <v>3714.1525000000001</v>
      </c>
      <c r="H51"/>
    </row>
    <row r="52" spans="1:8" x14ac:dyDescent="0.25">
      <c r="A52" s="118" t="s">
        <v>407</v>
      </c>
      <c r="B52" s="93">
        <v>1905.74</v>
      </c>
      <c r="F52" s="118" t="s">
        <v>415</v>
      </c>
      <c r="G52" s="93">
        <v>4354.5599999999995</v>
      </c>
      <c r="H52"/>
    </row>
    <row r="53" spans="1:8" x14ac:dyDescent="0.25">
      <c r="A53" s="118" t="s">
        <v>423</v>
      </c>
      <c r="B53" s="93">
        <v>17082.669999999998</v>
      </c>
      <c r="F53" s="118" t="s">
        <v>413</v>
      </c>
      <c r="G53" s="93">
        <v>1200</v>
      </c>
      <c r="H53"/>
    </row>
    <row r="54" spans="1:8" x14ac:dyDescent="0.25">
      <c r="A54" s="118" t="s">
        <v>422</v>
      </c>
      <c r="B54" s="93">
        <v>2550</v>
      </c>
      <c r="F54" s="118" t="s">
        <v>421</v>
      </c>
      <c r="G54" s="93">
        <v>9009.75</v>
      </c>
      <c r="H54"/>
    </row>
    <row r="55" spans="1:8" x14ac:dyDescent="0.25">
      <c r="A55" s="118" t="s">
        <v>455</v>
      </c>
      <c r="B55" s="93">
        <v>3713.56</v>
      </c>
      <c r="F55" s="118" t="s">
        <v>424</v>
      </c>
      <c r="G55" s="93">
        <v>11491.56</v>
      </c>
      <c r="H55"/>
    </row>
    <row r="56" spans="1:8" x14ac:dyDescent="0.25">
      <c r="A56" s="118" t="s">
        <v>406</v>
      </c>
      <c r="B56" s="93">
        <v>9587.7200000000012</v>
      </c>
      <c r="F56" s="118" t="s">
        <v>427</v>
      </c>
      <c r="G56" s="93">
        <v>240.68</v>
      </c>
      <c r="H56"/>
    </row>
    <row r="57" spans="1:8" x14ac:dyDescent="0.25">
      <c r="A57" s="118" t="s">
        <v>426</v>
      </c>
      <c r="B57" s="93">
        <v>8633.6</v>
      </c>
      <c r="F57" s="118" t="s">
        <v>408</v>
      </c>
      <c r="G57" s="93">
        <v>9957.4199999999983</v>
      </c>
      <c r="H57"/>
    </row>
    <row r="58" spans="1:8" x14ac:dyDescent="0.25">
      <c r="A58" s="118" t="s">
        <v>418</v>
      </c>
      <c r="B58" s="93">
        <v>14300</v>
      </c>
      <c r="F58" s="118" t="s">
        <v>411</v>
      </c>
      <c r="G58" s="93">
        <v>480.14</v>
      </c>
      <c r="H58"/>
    </row>
    <row r="59" spans="1:8" x14ac:dyDescent="0.25">
      <c r="A59" s="118" t="s">
        <v>412</v>
      </c>
      <c r="B59" s="93">
        <v>1505</v>
      </c>
      <c r="F59" s="118" t="s">
        <v>428</v>
      </c>
      <c r="G59" s="93">
        <v>53.44</v>
      </c>
      <c r="H59"/>
    </row>
    <row r="60" spans="1:8" x14ac:dyDescent="0.25">
      <c r="A60" s="96"/>
      <c r="B60" s="93"/>
      <c r="F60" s="118" t="s">
        <v>504</v>
      </c>
      <c r="G60" s="93">
        <v>3700</v>
      </c>
      <c r="H60"/>
    </row>
    <row r="61" spans="1:8" x14ac:dyDescent="0.25">
      <c r="A61" s="96"/>
      <c r="B61" s="93"/>
      <c r="F61" s="118" t="s">
        <v>414</v>
      </c>
      <c r="G61" s="93">
        <v>1500</v>
      </c>
      <c r="H61"/>
    </row>
    <row r="62" spans="1:8" x14ac:dyDescent="0.25">
      <c r="A62" s="96"/>
      <c r="B62" s="93"/>
      <c r="F62" s="118" t="s">
        <v>407</v>
      </c>
      <c r="G62" s="93">
        <v>1905.74</v>
      </c>
      <c r="H62"/>
    </row>
    <row r="63" spans="1:8" x14ac:dyDescent="0.25">
      <c r="A63" s="96"/>
      <c r="B63" s="93"/>
      <c r="F63" s="118" t="s">
        <v>423</v>
      </c>
      <c r="G63" s="93">
        <v>17082.669999999998</v>
      </c>
      <c r="H63"/>
    </row>
    <row r="64" spans="1:8" x14ac:dyDescent="0.25">
      <c r="A64" s="96"/>
      <c r="B64" s="93"/>
      <c r="F64" s="118" t="s">
        <v>422</v>
      </c>
      <c r="G64" s="93">
        <v>2550</v>
      </c>
      <c r="H64"/>
    </row>
    <row r="65" spans="1:8" x14ac:dyDescent="0.25">
      <c r="A65" s="96"/>
      <c r="B65" s="93"/>
      <c r="F65" s="118" t="s">
        <v>455</v>
      </c>
      <c r="G65" s="93">
        <v>3713.56</v>
      </c>
      <c r="H65"/>
    </row>
    <row r="66" spans="1:8" x14ac:dyDescent="0.25">
      <c r="A66" s="96"/>
      <c r="B66" s="93"/>
      <c r="F66" s="118" t="s">
        <v>406</v>
      </c>
      <c r="G66" s="93">
        <v>9587.7200000000012</v>
      </c>
      <c r="H66"/>
    </row>
    <row r="67" spans="1:8" x14ac:dyDescent="0.25">
      <c r="A67" s="96"/>
      <c r="B67" s="93"/>
      <c r="F67" s="118" t="s">
        <v>426</v>
      </c>
      <c r="G67" s="93">
        <v>8633.6</v>
      </c>
      <c r="H67"/>
    </row>
    <row r="68" spans="1:8" x14ac:dyDescent="0.25">
      <c r="A68" s="96"/>
      <c r="B68" s="93"/>
      <c r="F68" s="118" t="s">
        <v>418</v>
      </c>
      <c r="G68" s="93">
        <v>14300</v>
      </c>
      <c r="H68"/>
    </row>
    <row r="69" spans="1:8" x14ac:dyDescent="0.25">
      <c r="A69" s="96"/>
      <c r="B69" s="93"/>
      <c r="F69" s="118" t="s">
        <v>412</v>
      </c>
      <c r="G69" s="93">
        <v>1505</v>
      </c>
      <c r="H69"/>
    </row>
    <row r="70" spans="1:8" x14ac:dyDescent="0.25">
      <c r="F70" s="118" t="s">
        <v>439</v>
      </c>
      <c r="G70" s="93">
        <v>2261.6536000000001</v>
      </c>
      <c r="H70"/>
    </row>
    <row r="71" spans="1:8" x14ac:dyDescent="0.25">
      <c r="F71" s="118" t="s">
        <v>429</v>
      </c>
      <c r="G71" s="93">
        <v>123131.5361</v>
      </c>
      <c r="H71"/>
    </row>
    <row r="72" spans="1:8" x14ac:dyDescent="0.25">
      <c r="H72"/>
    </row>
    <row r="73" spans="1:8" x14ac:dyDescent="0.25">
      <c r="H73"/>
    </row>
    <row r="74" spans="1:8" x14ac:dyDescent="0.25">
      <c r="H74"/>
    </row>
    <row r="75" spans="1:8" x14ac:dyDescent="0.25">
      <c r="H75"/>
    </row>
    <row r="76" spans="1:8" x14ac:dyDescent="0.25">
      <c r="H76"/>
    </row>
    <row r="77" spans="1:8" x14ac:dyDescent="0.25">
      <c r="H77"/>
    </row>
    <row r="78" spans="1:8" x14ac:dyDescent="0.25">
      <c r="H78"/>
    </row>
    <row r="79" spans="1:8" x14ac:dyDescent="0.25">
      <c r="H79"/>
    </row>
    <row r="80" spans="1:8" x14ac:dyDescent="0.25">
      <c r="H80"/>
    </row>
    <row r="81" spans="8:8" x14ac:dyDescent="0.25">
      <c r="H81"/>
    </row>
    <row r="82" spans="8:8" x14ac:dyDescent="0.25">
      <c r="H82"/>
    </row>
    <row r="83" spans="8:8" x14ac:dyDescent="0.25">
      <c r="H83"/>
    </row>
    <row r="84" spans="8:8" x14ac:dyDescent="0.25">
      <c r="H84"/>
    </row>
    <row r="85" spans="8:8" x14ac:dyDescent="0.25">
      <c r="H85"/>
    </row>
    <row r="86" spans="8:8" x14ac:dyDescent="0.25">
      <c r="H86"/>
    </row>
    <row r="87" spans="8:8" x14ac:dyDescent="0.25">
      <c r="H87"/>
    </row>
    <row r="88" spans="8:8" x14ac:dyDescent="0.25">
      <c r="H88"/>
    </row>
    <row r="89" spans="8:8" x14ac:dyDescent="0.25">
      <c r="H89"/>
    </row>
    <row r="90" spans="8:8" x14ac:dyDescent="0.25">
      <c r="H90"/>
    </row>
    <row r="91" spans="8:8" x14ac:dyDescent="0.25">
      <c r="H91"/>
    </row>
    <row r="92" spans="8:8" x14ac:dyDescent="0.25">
      <c r="H92"/>
    </row>
    <row r="93" spans="8:8" x14ac:dyDescent="0.25">
      <c r="H93"/>
    </row>
    <row r="94" spans="8:8" x14ac:dyDescent="0.25">
      <c r="H94"/>
    </row>
    <row r="95" spans="8:8" x14ac:dyDescent="0.25">
      <c r="H95"/>
    </row>
    <row r="96" spans="8:8" x14ac:dyDescent="0.25">
      <c r="H96"/>
    </row>
    <row r="97" spans="8:8" x14ac:dyDescent="0.25">
      <c r="H97"/>
    </row>
    <row r="98" spans="8:8" x14ac:dyDescent="0.25">
      <c r="H98"/>
    </row>
    <row r="99" spans="8:8" x14ac:dyDescent="0.25">
      <c r="H99"/>
    </row>
    <row r="100" spans="8:8" x14ac:dyDescent="0.25">
      <c r="H100"/>
    </row>
    <row r="101" spans="8:8" x14ac:dyDescent="0.25">
      <c r="H101"/>
    </row>
    <row r="102" spans="8:8" x14ac:dyDescent="0.25">
      <c r="H102"/>
    </row>
    <row r="103" spans="8:8" x14ac:dyDescent="0.25">
      <c r="H103"/>
    </row>
    <row r="104" spans="8:8" x14ac:dyDescent="0.25">
      <c r="H104"/>
    </row>
    <row r="105" spans="8:8" x14ac:dyDescent="0.25">
      <c r="H105"/>
    </row>
    <row r="106" spans="8:8" x14ac:dyDescent="0.25">
      <c r="H106"/>
    </row>
    <row r="107" spans="8:8" x14ac:dyDescent="0.25">
      <c r="H107"/>
    </row>
    <row r="108" spans="8:8" x14ac:dyDescent="0.25">
      <c r="H108"/>
    </row>
    <row r="109" spans="8:8" x14ac:dyDescent="0.25">
      <c r="H109"/>
    </row>
    <row r="110" spans="8:8" x14ac:dyDescent="0.25">
      <c r="H110"/>
    </row>
    <row r="111" spans="8:8" x14ac:dyDescent="0.25">
      <c r="H111"/>
    </row>
    <row r="112" spans="8:8" x14ac:dyDescent="0.25">
      <c r="H112"/>
    </row>
    <row r="113" spans="8:8" x14ac:dyDescent="0.25">
      <c r="H113"/>
    </row>
    <row r="114" spans="8:8" x14ac:dyDescent="0.25">
      <c r="H114"/>
    </row>
    <row r="115" spans="8:8" x14ac:dyDescent="0.25">
      <c r="H115"/>
    </row>
    <row r="116" spans="8:8" x14ac:dyDescent="0.25">
      <c r="H116"/>
    </row>
    <row r="117" spans="8:8" x14ac:dyDescent="0.25">
      <c r="H117"/>
    </row>
    <row r="118" spans="8:8" x14ac:dyDescent="0.25">
      <c r="H118"/>
    </row>
    <row r="119" spans="8:8" x14ac:dyDescent="0.25">
      <c r="H119"/>
    </row>
    <row r="120" spans="8:8" x14ac:dyDescent="0.25">
      <c r="H120"/>
    </row>
    <row r="121" spans="8:8" x14ac:dyDescent="0.25">
      <c r="H121"/>
    </row>
    <row r="122" spans="8:8" x14ac:dyDescent="0.25">
      <c r="H122"/>
    </row>
    <row r="123" spans="8:8" x14ac:dyDescent="0.25">
      <c r="H123"/>
    </row>
    <row r="124" spans="8:8" x14ac:dyDescent="0.25">
      <c r="H124"/>
    </row>
    <row r="125" spans="8:8" x14ac:dyDescent="0.25">
      <c r="H125"/>
    </row>
    <row r="126" spans="8:8" x14ac:dyDescent="0.25">
      <c r="H126"/>
    </row>
    <row r="127" spans="8:8" x14ac:dyDescent="0.25">
      <c r="H127"/>
    </row>
    <row r="128" spans="8:8" x14ac:dyDescent="0.25">
      <c r="H128"/>
    </row>
    <row r="129" spans="8:8" x14ac:dyDescent="0.25">
      <c r="H129"/>
    </row>
    <row r="130" spans="8:8" x14ac:dyDescent="0.25">
      <c r="H130"/>
    </row>
    <row r="131" spans="8:8" x14ac:dyDescent="0.25">
      <c r="H131"/>
    </row>
    <row r="132" spans="8:8" x14ac:dyDescent="0.25">
      <c r="H132"/>
    </row>
    <row r="133" spans="8:8" x14ac:dyDescent="0.25">
      <c r="H133"/>
    </row>
    <row r="134" spans="8:8" x14ac:dyDescent="0.25">
      <c r="H134"/>
    </row>
    <row r="135" spans="8:8" x14ac:dyDescent="0.25">
      <c r="H135"/>
    </row>
    <row r="136" spans="8:8" x14ac:dyDescent="0.25">
      <c r="H136"/>
    </row>
    <row r="137" spans="8:8" x14ac:dyDescent="0.25">
      <c r="H137"/>
    </row>
    <row r="138" spans="8:8" x14ac:dyDescent="0.25">
      <c r="H138"/>
    </row>
    <row r="139" spans="8:8" x14ac:dyDescent="0.25">
      <c r="H139"/>
    </row>
    <row r="140" spans="8:8" x14ac:dyDescent="0.25">
      <c r="H140"/>
    </row>
    <row r="141" spans="8:8" x14ac:dyDescent="0.25">
      <c r="H141"/>
    </row>
    <row r="142" spans="8:8" x14ac:dyDescent="0.25">
      <c r="H142"/>
    </row>
    <row r="143" spans="8:8" x14ac:dyDescent="0.25">
      <c r="H143"/>
    </row>
    <row r="144" spans="8:8" x14ac:dyDescent="0.25">
      <c r="H144"/>
    </row>
    <row r="145" spans="8:8" x14ac:dyDescent="0.25">
      <c r="H145"/>
    </row>
    <row r="146" spans="8:8" x14ac:dyDescent="0.25">
      <c r="H146"/>
    </row>
    <row r="147" spans="8:8" x14ac:dyDescent="0.25">
      <c r="H147"/>
    </row>
    <row r="148" spans="8:8" x14ac:dyDescent="0.25">
      <c r="H148"/>
    </row>
    <row r="149" spans="8:8" x14ac:dyDescent="0.25">
      <c r="H149"/>
    </row>
    <row r="150" spans="8:8" x14ac:dyDescent="0.25">
      <c r="H150"/>
    </row>
    <row r="151" spans="8:8" x14ac:dyDescent="0.25">
      <c r="H151"/>
    </row>
    <row r="152" spans="8:8" x14ac:dyDescent="0.25">
      <c r="H152"/>
    </row>
    <row r="153" spans="8:8" x14ac:dyDescent="0.25">
      <c r="H153"/>
    </row>
    <row r="154" spans="8:8" x14ac:dyDescent="0.25">
      <c r="H154"/>
    </row>
    <row r="155" spans="8:8" x14ac:dyDescent="0.25">
      <c r="H155"/>
    </row>
    <row r="156" spans="8:8" x14ac:dyDescent="0.25">
      <c r="H156"/>
    </row>
    <row r="157" spans="8:8" x14ac:dyDescent="0.25">
      <c r="H157"/>
    </row>
    <row r="158" spans="8:8" x14ac:dyDescent="0.25">
      <c r="H158"/>
    </row>
    <row r="159" spans="8:8" x14ac:dyDescent="0.25">
      <c r="H159"/>
    </row>
    <row r="160" spans="8:8" x14ac:dyDescent="0.25">
      <c r="H160"/>
    </row>
    <row r="161" spans="8:8" x14ac:dyDescent="0.25">
      <c r="H161"/>
    </row>
    <row r="162" spans="8:8" x14ac:dyDescent="0.25">
      <c r="H162"/>
    </row>
    <row r="163" spans="8:8" x14ac:dyDescent="0.25">
      <c r="H163"/>
    </row>
    <row r="164" spans="8:8" x14ac:dyDescent="0.25">
      <c r="H164"/>
    </row>
    <row r="165" spans="8:8" x14ac:dyDescent="0.25">
      <c r="H165"/>
    </row>
    <row r="166" spans="8:8" x14ac:dyDescent="0.25">
      <c r="H166"/>
    </row>
    <row r="167" spans="8:8" x14ac:dyDescent="0.25">
      <c r="H167"/>
    </row>
    <row r="168" spans="8:8" x14ac:dyDescent="0.25">
      <c r="H168"/>
    </row>
    <row r="169" spans="8:8" x14ac:dyDescent="0.25">
      <c r="H169"/>
    </row>
    <row r="170" spans="8:8" x14ac:dyDescent="0.25">
      <c r="H170"/>
    </row>
    <row r="171" spans="8:8" x14ac:dyDescent="0.25">
      <c r="H171"/>
    </row>
    <row r="172" spans="8:8" x14ac:dyDescent="0.25">
      <c r="H172"/>
    </row>
    <row r="173" spans="8:8" x14ac:dyDescent="0.25">
      <c r="H173"/>
    </row>
    <row r="174" spans="8:8" x14ac:dyDescent="0.25">
      <c r="H174"/>
    </row>
    <row r="175" spans="8:8" x14ac:dyDescent="0.25">
      <c r="H175"/>
    </row>
    <row r="176" spans="8:8" x14ac:dyDescent="0.25">
      <c r="H176"/>
    </row>
    <row r="177" spans="8:8" x14ac:dyDescent="0.25">
      <c r="H177"/>
    </row>
    <row r="178" spans="8:8" x14ac:dyDescent="0.25">
      <c r="H178"/>
    </row>
    <row r="179" spans="8:8" x14ac:dyDescent="0.25">
      <c r="H179"/>
    </row>
    <row r="180" spans="8:8" x14ac:dyDescent="0.25">
      <c r="H180"/>
    </row>
    <row r="181" spans="8:8" x14ac:dyDescent="0.25">
      <c r="H181"/>
    </row>
    <row r="182" spans="8:8" x14ac:dyDescent="0.25">
      <c r="H182"/>
    </row>
    <row r="183" spans="8:8" x14ac:dyDescent="0.25">
      <c r="H183"/>
    </row>
    <row r="184" spans="8:8" x14ac:dyDescent="0.25">
      <c r="H184"/>
    </row>
    <row r="185" spans="8:8" x14ac:dyDescent="0.25">
      <c r="H185"/>
    </row>
    <row r="186" spans="8:8" x14ac:dyDescent="0.25">
      <c r="H186"/>
    </row>
    <row r="187" spans="8:8" x14ac:dyDescent="0.25">
      <c r="H187"/>
    </row>
    <row r="188" spans="8:8" x14ac:dyDescent="0.25">
      <c r="H188"/>
    </row>
    <row r="189" spans="8:8" x14ac:dyDescent="0.25">
      <c r="H189"/>
    </row>
    <row r="190" spans="8:8" x14ac:dyDescent="0.25">
      <c r="H190"/>
    </row>
    <row r="191" spans="8:8" x14ac:dyDescent="0.25">
      <c r="H191"/>
    </row>
    <row r="192" spans="8:8" x14ac:dyDescent="0.25">
      <c r="H192"/>
    </row>
    <row r="193" spans="8:8" x14ac:dyDescent="0.25">
      <c r="H193"/>
    </row>
    <row r="194" spans="8:8" x14ac:dyDescent="0.25">
      <c r="H194"/>
    </row>
    <row r="195" spans="8:8" x14ac:dyDescent="0.25">
      <c r="H195"/>
    </row>
    <row r="196" spans="8:8" x14ac:dyDescent="0.25">
      <c r="H196"/>
    </row>
    <row r="197" spans="8:8" x14ac:dyDescent="0.25">
      <c r="H197"/>
    </row>
    <row r="198" spans="8:8" x14ac:dyDescent="0.25">
      <c r="H198"/>
    </row>
    <row r="199" spans="8:8" x14ac:dyDescent="0.25">
      <c r="H199"/>
    </row>
    <row r="200" spans="8:8" x14ac:dyDescent="0.25">
      <c r="H200"/>
    </row>
    <row r="201" spans="8:8" x14ac:dyDescent="0.25">
      <c r="H201"/>
    </row>
    <row r="202" spans="8:8" x14ac:dyDescent="0.25">
      <c r="H202"/>
    </row>
    <row r="203" spans="8:8" x14ac:dyDescent="0.25">
      <c r="H203"/>
    </row>
    <row r="204" spans="8:8" x14ac:dyDescent="0.25">
      <c r="H204"/>
    </row>
    <row r="205" spans="8:8" x14ac:dyDescent="0.25">
      <c r="H205"/>
    </row>
    <row r="206" spans="8:8" x14ac:dyDescent="0.25">
      <c r="H206"/>
    </row>
    <row r="207" spans="8:8" x14ac:dyDescent="0.25">
      <c r="H207"/>
    </row>
    <row r="208" spans="8:8" x14ac:dyDescent="0.25">
      <c r="H208"/>
    </row>
    <row r="209" spans="8:8" x14ac:dyDescent="0.25">
      <c r="H209"/>
    </row>
    <row r="210" spans="8:8" x14ac:dyDescent="0.25">
      <c r="H210"/>
    </row>
    <row r="211" spans="8:8" x14ac:dyDescent="0.25">
      <c r="H211"/>
    </row>
    <row r="212" spans="8:8" x14ac:dyDescent="0.25">
      <c r="H212"/>
    </row>
    <row r="213" spans="8:8" x14ac:dyDescent="0.25">
      <c r="H213"/>
    </row>
    <row r="214" spans="8:8" x14ac:dyDescent="0.25">
      <c r="H214"/>
    </row>
    <row r="215" spans="8:8" x14ac:dyDescent="0.25">
      <c r="H215"/>
    </row>
    <row r="216" spans="8:8" x14ac:dyDescent="0.25">
      <c r="H216"/>
    </row>
    <row r="217" spans="8:8" x14ac:dyDescent="0.25">
      <c r="H217"/>
    </row>
    <row r="218" spans="8:8" x14ac:dyDescent="0.25">
      <c r="H218"/>
    </row>
    <row r="219" spans="8:8" x14ac:dyDescent="0.25">
      <c r="H219"/>
    </row>
    <row r="220" spans="8:8" x14ac:dyDescent="0.25">
      <c r="H220"/>
    </row>
    <row r="221" spans="8:8" x14ac:dyDescent="0.25">
      <c r="H221"/>
    </row>
    <row r="222" spans="8:8" x14ac:dyDescent="0.25">
      <c r="H222"/>
    </row>
    <row r="223" spans="8:8" x14ac:dyDescent="0.25">
      <c r="H223"/>
    </row>
    <row r="224" spans="8:8" x14ac:dyDescent="0.25">
      <c r="H224"/>
    </row>
    <row r="225" spans="8:8" x14ac:dyDescent="0.25">
      <c r="H225"/>
    </row>
    <row r="226" spans="8:8" x14ac:dyDescent="0.25">
      <c r="H226"/>
    </row>
    <row r="227" spans="8:8" x14ac:dyDescent="0.25">
      <c r="H227"/>
    </row>
    <row r="228" spans="8:8" x14ac:dyDescent="0.25">
      <c r="H228"/>
    </row>
    <row r="229" spans="8:8" x14ac:dyDescent="0.25">
      <c r="H229"/>
    </row>
    <row r="230" spans="8:8" x14ac:dyDescent="0.25">
      <c r="H230"/>
    </row>
    <row r="231" spans="8:8" x14ac:dyDescent="0.25">
      <c r="H231"/>
    </row>
    <row r="232" spans="8:8" x14ac:dyDescent="0.25">
      <c r="H232"/>
    </row>
    <row r="233" spans="8:8" x14ac:dyDescent="0.25">
      <c r="H233"/>
    </row>
    <row r="234" spans="8:8" x14ac:dyDescent="0.25">
      <c r="H234"/>
    </row>
    <row r="235" spans="8:8" x14ac:dyDescent="0.25">
      <c r="H235"/>
    </row>
    <row r="236" spans="8:8" x14ac:dyDescent="0.25">
      <c r="H236"/>
    </row>
    <row r="237" spans="8:8" x14ac:dyDescent="0.25">
      <c r="H237"/>
    </row>
    <row r="238" spans="8:8" x14ac:dyDescent="0.25">
      <c r="H238"/>
    </row>
    <row r="239" spans="8:8" x14ac:dyDescent="0.25">
      <c r="H239"/>
    </row>
    <row r="240" spans="8:8" x14ac:dyDescent="0.25">
      <c r="H240"/>
    </row>
    <row r="241" spans="8:8" x14ac:dyDescent="0.25">
      <c r="H241"/>
    </row>
    <row r="242" spans="8:8" x14ac:dyDescent="0.25">
      <c r="H242"/>
    </row>
    <row r="243" spans="8:8" x14ac:dyDescent="0.25">
      <c r="H243"/>
    </row>
    <row r="244" spans="8:8" x14ac:dyDescent="0.25">
      <c r="H244"/>
    </row>
    <row r="245" spans="8:8" x14ac:dyDescent="0.25">
      <c r="H245"/>
    </row>
    <row r="246" spans="8:8" x14ac:dyDescent="0.25">
      <c r="H246"/>
    </row>
    <row r="247" spans="8:8" x14ac:dyDescent="0.25">
      <c r="H247"/>
    </row>
    <row r="248" spans="8:8" x14ac:dyDescent="0.25">
      <c r="H248"/>
    </row>
    <row r="249" spans="8:8" x14ac:dyDescent="0.25">
      <c r="H249"/>
    </row>
    <row r="250" spans="8:8" x14ac:dyDescent="0.25">
      <c r="H250"/>
    </row>
    <row r="251" spans="8:8" x14ac:dyDescent="0.25">
      <c r="H251"/>
    </row>
    <row r="252" spans="8:8" x14ac:dyDescent="0.25">
      <c r="H252"/>
    </row>
    <row r="253" spans="8:8" x14ac:dyDescent="0.25">
      <c r="H253"/>
    </row>
    <row r="254" spans="8:8" x14ac:dyDescent="0.25">
      <c r="H254"/>
    </row>
    <row r="255" spans="8:8" x14ac:dyDescent="0.25">
      <c r="H255"/>
    </row>
    <row r="256" spans="8:8" x14ac:dyDescent="0.25">
      <c r="H256"/>
    </row>
    <row r="257" spans="8:8" x14ac:dyDescent="0.25">
      <c r="H257"/>
    </row>
    <row r="258" spans="8:8" x14ac:dyDescent="0.25">
      <c r="H258"/>
    </row>
    <row r="259" spans="8:8" x14ac:dyDescent="0.25">
      <c r="H259"/>
    </row>
    <row r="260" spans="8:8" x14ac:dyDescent="0.25">
      <c r="H260"/>
    </row>
    <row r="261" spans="8:8" x14ac:dyDescent="0.25">
      <c r="H261"/>
    </row>
    <row r="262" spans="8:8" x14ac:dyDescent="0.25">
      <c r="H262"/>
    </row>
    <row r="263" spans="8:8" x14ac:dyDescent="0.25">
      <c r="H263"/>
    </row>
    <row r="264" spans="8:8" x14ac:dyDescent="0.25">
      <c r="H264"/>
    </row>
    <row r="265" spans="8:8" x14ac:dyDescent="0.25">
      <c r="H265"/>
    </row>
    <row r="266" spans="8:8" x14ac:dyDescent="0.25">
      <c r="H266"/>
    </row>
    <row r="267" spans="8:8" x14ac:dyDescent="0.25">
      <c r="H267"/>
    </row>
    <row r="268" spans="8:8" x14ac:dyDescent="0.25">
      <c r="H268"/>
    </row>
    <row r="269" spans="8:8" x14ac:dyDescent="0.25">
      <c r="H269"/>
    </row>
    <row r="270" spans="8:8" x14ac:dyDescent="0.25">
      <c r="H270"/>
    </row>
    <row r="271" spans="8:8" x14ac:dyDescent="0.25">
      <c r="H271"/>
    </row>
    <row r="272" spans="8:8" x14ac:dyDescent="0.25">
      <c r="H272"/>
    </row>
    <row r="273" spans="8:8" x14ac:dyDescent="0.25">
      <c r="H273"/>
    </row>
    <row r="274" spans="8:8" x14ac:dyDescent="0.25">
      <c r="H274"/>
    </row>
    <row r="275" spans="8:8" x14ac:dyDescent="0.25">
      <c r="H275"/>
    </row>
    <row r="276" spans="8:8" x14ac:dyDescent="0.25">
      <c r="H276"/>
    </row>
    <row r="277" spans="8:8" x14ac:dyDescent="0.25">
      <c r="H277"/>
    </row>
    <row r="278" spans="8:8" x14ac:dyDescent="0.25">
      <c r="H278"/>
    </row>
    <row r="279" spans="8:8" x14ac:dyDescent="0.25">
      <c r="H279"/>
    </row>
    <row r="280" spans="8:8" x14ac:dyDescent="0.25">
      <c r="H280"/>
    </row>
    <row r="281" spans="8:8" x14ac:dyDescent="0.25">
      <c r="H281"/>
    </row>
    <row r="282" spans="8:8" x14ac:dyDescent="0.25">
      <c r="H282"/>
    </row>
    <row r="283" spans="8:8" x14ac:dyDescent="0.25">
      <c r="H283"/>
    </row>
    <row r="284" spans="8:8" x14ac:dyDescent="0.25">
      <c r="H284"/>
    </row>
    <row r="285" spans="8:8" x14ac:dyDescent="0.25">
      <c r="H285"/>
    </row>
    <row r="286" spans="8:8" x14ac:dyDescent="0.25">
      <c r="H286"/>
    </row>
    <row r="287" spans="8:8" x14ac:dyDescent="0.25">
      <c r="H287"/>
    </row>
    <row r="288" spans="8:8" x14ac:dyDescent="0.25">
      <c r="H288"/>
    </row>
    <row r="289" spans="8:8" x14ac:dyDescent="0.25">
      <c r="H289"/>
    </row>
    <row r="290" spans="8:8" x14ac:dyDescent="0.25">
      <c r="H290"/>
    </row>
    <row r="291" spans="8:8" x14ac:dyDescent="0.25">
      <c r="H291"/>
    </row>
    <row r="292" spans="8:8" x14ac:dyDescent="0.25">
      <c r="H292"/>
    </row>
    <row r="293" spans="8:8" x14ac:dyDescent="0.25">
      <c r="H293"/>
    </row>
    <row r="294" spans="8:8" x14ac:dyDescent="0.25">
      <c r="H294"/>
    </row>
    <row r="295" spans="8:8" x14ac:dyDescent="0.25">
      <c r="H295"/>
    </row>
    <row r="296" spans="8:8" x14ac:dyDescent="0.25">
      <c r="H296"/>
    </row>
    <row r="297" spans="8:8" x14ac:dyDescent="0.25">
      <c r="H297"/>
    </row>
    <row r="298" spans="8:8" x14ac:dyDescent="0.25">
      <c r="H298"/>
    </row>
    <row r="299" spans="8:8" x14ac:dyDescent="0.25">
      <c r="H299"/>
    </row>
    <row r="300" spans="8:8" x14ac:dyDescent="0.25">
      <c r="H300"/>
    </row>
    <row r="301" spans="8:8" x14ac:dyDescent="0.25">
      <c r="H301"/>
    </row>
    <row r="302" spans="8:8" x14ac:dyDescent="0.25">
      <c r="H302"/>
    </row>
    <row r="303" spans="8:8" x14ac:dyDescent="0.25">
      <c r="H303"/>
    </row>
    <row r="304" spans="8:8" x14ac:dyDescent="0.25">
      <c r="H304"/>
    </row>
    <row r="305" spans="8:8" x14ac:dyDescent="0.25">
      <c r="H305"/>
    </row>
    <row r="306" spans="8:8" x14ac:dyDescent="0.25">
      <c r="H306"/>
    </row>
    <row r="307" spans="8:8" x14ac:dyDescent="0.25">
      <c r="H307"/>
    </row>
    <row r="308" spans="8:8" x14ac:dyDescent="0.25">
      <c r="H308"/>
    </row>
    <row r="309" spans="8:8" x14ac:dyDescent="0.25">
      <c r="H309"/>
    </row>
    <row r="310" spans="8:8" x14ac:dyDescent="0.25">
      <c r="H310"/>
    </row>
    <row r="311" spans="8:8" x14ac:dyDescent="0.25">
      <c r="H311"/>
    </row>
    <row r="312" spans="8:8" x14ac:dyDescent="0.25">
      <c r="H312"/>
    </row>
    <row r="313" spans="8:8" x14ac:dyDescent="0.25">
      <c r="H313"/>
    </row>
    <row r="314" spans="8:8" x14ac:dyDescent="0.25">
      <c r="H314"/>
    </row>
    <row r="315" spans="8:8" x14ac:dyDescent="0.25">
      <c r="H315"/>
    </row>
    <row r="316" spans="8:8" x14ac:dyDescent="0.25">
      <c r="H316"/>
    </row>
    <row r="317" spans="8:8" x14ac:dyDescent="0.25">
      <c r="H317"/>
    </row>
    <row r="318" spans="8:8" x14ac:dyDescent="0.25">
      <c r="H318"/>
    </row>
    <row r="319" spans="8:8" x14ac:dyDescent="0.25">
      <c r="H319"/>
    </row>
    <row r="320" spans="8:8" x14ac:dyDescent="0.25">
      <c r="H320"/>
    </row>
    <row r="321" spans="8:8" x14ac:dyDescent="0.25">
      <c r="H321"/>
    </row>
    <row r="322" spans="8:8" x14ac:dyDescent="0.25">
      <c r="H322"/>
    </row>
    <row r="323" spans="8:8" x14ac:dyDescent="0.25">
      <c r="H323"/>
    </row>
    <row r="324" spans="8:8" x14ac:dyDescent="0.25">
      <c r="H324"/>
    </row>
    <row r="325" spans="8:8" x14ac:dyDescent="0.25">
      <c r="H325"/>
    </row>
    <row r="326" spans="8:8" x14ac:dyDescent="0.25">
      <c r="H326"/>
    </row>
    <row r="327" spans="8:8" x14ac:dyDescent="0.25">
      <c r="H327"/>
    </row>
    <row r="328" spans="8:8" x14ac:dyDescent="0.25">
      <c r="H328"/>
    </row>
    <row r="329" spans="8:8" x14ac:dyDescent="0.25">
      <c r="H329"/>
    </row>
    <row r="330" spans="8:8" x14ac:dyDescent="0.25">
      <c r="H330"/>
    </row>
    <row r="331" spans="8:8" x14ac:dyDescent="0.25">
      <c r="H331"/>
    </row>
    <row r="332" spans="8:8" x14ac:dyDescent="0.25">
      <c r="H332"/>
    </row>
    <row r="333" spans="8:8" x14ac:dyDescent="0.25">
      <c r="H333"/>
    </row>
    <row r="334" spans="8:8" x14ac:dyDescent="0.25">
      <c r="H334"/>
    </row>
    <row r="335" spans="8:8" x14ac:dyDescent="0.25">
      <c r="H335"/>
    </row>
    <row r="336" spans="8:8" x14ac:dyDescent="0.25">
      <c r="H336"/>
    </row>
    <row r="337" spans="8:8" x14ac:dyDescent="0.25">
      <c r="H337"/>
    </row>
    <row r="338" spans="8:8" x14ac:dyDescent="0.25">
      <c r="H338"/>
    </row>
    <row r="339" spans="8:8" x14ac:dyDescent="0.25">
      <c r="H339"/>
    </row>
    <row r="340" spans="8:8" x14ac:dyDescent="0.25">
      <c r="H340"/>
    </row>
    <row r="341" spans="8:8" x14ac:dyDescent="0.25">
      <c r="H341"/>
    </row>
    <row r="342" spans="8:8" x14ac:dyDescent="0.25">
      <c r="H342"/>
    </row>
    <row r="343" spans="8:8" x14ac:dyDescent="0.25">
      <c r="H343"/>
    </row>
    <row r="344" spans="8:8" x14ac:dyDescent="0.25">
      <c r="H344"/>
    </row>
    <row r="345" spans="8:8" x14ac:dyDescent="0.25">
      <c r="H345"/>
    </row>
    <row r="346" spans="8:8" x14ac:dyDescent="0.25">
      <c r="H346"/>
    </row>
    <row r="347" spans="8:8" x14ac:dyDescent="0.25">
      <c r="H347"/>
    </row>
    <row r="348" spans="8:8" x14ac:dyDescent="0.25">
      <c r="H348"/>
    </row>
    <row r="349" spans="8:8" x14ac:dyDescent="0.25">
      <c r="H349"/>
    </row>
    <row r="350" spans="8:8" x14ac:dyDescent="0.25">
      <c r="H350"/>
    </row>
    <row r="351" spans="8:8" x14ac:dyDescent="0.25">
      <c r="H351"/>
    </row>
    <row r="352" spans="8:8" x14ac:dyDescent="0.25">
      <c r="H352"/>
    </row>
    <row r="353" spans="8:8" x14ac:dyDescent="0.25">
      <c r="H353"/>
    </row>
    <row r="354" spans="8:8" x14ac:dyDescent="0.25">
      <c r="H354"/>
    </row>
    <row r="355" spans="8:8" x14ac:dyDescent="0.25">
      <c r="H355"/>
    </row>
    <row r="356" spans="8:8" x14ac:dyDescent="0.25">
      <c r="H356"/>
    </row>
    <row r="357" spans="8:8" x14ac:dyDescent="0.25">
      <c r="H357"/>
    </row>
    <row r="358" spans="8:8" x14ac:dyDescent="0.25">
      <c r="H358"/>
    </row>
    <row r="359" spans="8:8" x14ac:dyDescent="0.25">
      <c r="H359"/>
    </row>
    <row r="360" spans="8:8" x14ac:dyDescent="0.25">
      <c r="H360"/>
    </row>
    <row r="361" spans="8:8" x14ac:dyDescent="0.25">
      <c r="H361"/>
    </row>
    <row r="362" spans="8:8" x14ac:dyDescent="0.25">
      <c r="H362"/>
    </row>
    <row r="363" spans="8:8" x14ac:dyDescent="0.25">
      <c r="H363"/>
    </row>
    <row r="364" spans="8:8" x14ac:dyDescent="0.25">
      <c r="H364"/>
    </row>
    <row r="365" spans="8:8" x14ac:dyDescent="0.25">
      <c r="H365"/>
    </row>
    <row r="366" spans="8:8" x14ac:dyDescent="0.25">
      <c r="H366"/>
    </row>
    <row r="367" spans="8:8" x14ac:dyDescent="0.25">
      <c r="H367"/>
    </row>
    <row r="368" spans="8:8" x14ac:dyDescent="0.25">
      <c r="H368"/>
    </row>
    <row r="369" spans="8:8" x14ac:dyDescent="0.25">
      <c r="H369"/>
    </row>
    <row r="370" spans="8:8" x14ac:dyDescent="0.25">
      <c r="H370"/>
    </row>
    <row r="371" spans="8:8" x14ac:dyDescent="0.25">
      <c r="H371"/>
    </row>
    <row r="372" spans="8:8" x14ac:dyDescent="0.25">
      <c r="H372"/>
    </row>
    <row r="373" spans="8:8" x14ac:dyDescent="0.25">
      <c r="H373"/>
    </row>
    <row r="374" spans="8:8" x14ac:dyDescent="0.25">
      <c r="H374"/>
    </row>
    <row r="375" spans="8:8" x14ac:dyDescent="0.25">
      <c r="H375"/>
    </row>
    <row r="376" spans="8:8" x14ac:dyDescent="0.25">
      <c r="H376"/>
    </row>
    <row r="377" spans="8:8" x14ac:dyDescent="0.25">
      <c r="H377"/>
    </row>
    <row r="378" spans="8:8" x14ac:dyDescent="0.25">
      <c r="H378"/>
    </row>
    <row r="379" spans="8:8" x14ac:dyDescent="0.25">
      <c r="H379"/>
    </row>
    <row r="380" spans="8:8" x14ac:dyDescent="0.25">
      <c r="H380"/>
    </row>
    <row r="381" spans="8:8" x14ac:dyDescent="0.25">
      <c r="H381"/>
    </row>
    <row r="382" spans="8:8" x14ac:dyDescent="0.25">
      <c r="H382"/>
    </row>
    <row r="383" spans="8:8" x14ac:dyDescent="0.25">
      <c r="H383"/>
    </row>
    <row r="384" spans="8:8" x14ac:dyDescent="0.25">
      <c r="H384"/>
    </row>
  </sheetData>
  <sortState ref="F4:L33">
    <sortCondition ref="F4"/>
  </sortState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9"/>
  <sheetViews>
    <sheetView workbookViewId="0">
      <selection activeCell="G11" sqref="G11"/>
    </sheetView>
  </sheetViews>
  <sheetFormatPr defaultRowHeight="15" x14ac:dyDescent="0.25"/>
  <cols>
    <col min="1" max="1" width="13" bestFit="1" customWidth="1"/>
    <col min="2" max="2" width="14.85546875" customWidth="1"/>
  </cols>
  <sheetData>
    <row r="3" spans="1:2" x14ac:dyDescent="0.25">
      <c r="A3" s="92" t="s">
        <v>494</v>
      </c>
      <c r="B3" t="s">
        <v>430</v>
      </c>
    </row>
    <row r="4" spans="1:2" x14ac:dyDescent="0.25">
      <c r="A4" s="97">
        <v>5360</v>
      </c>
      <c r="B4" s="93">
        <v>28423.510000000002</v>
      </c>
    </row>
    <row r="5" spans="1:2" x14ac:dyDescent="0.25">
      <c r="A5" s="97">
        <v>5500</v>
      </c>
      <c r="B5" s="93">
        <v>5597.61</v>
      </c>
    </row>
    <row r="6" spans="1:2" x14ac:dyDescent="0.25">
      <c r="A6" s="97" t="s">
        <v>486</v>
      </c>
      <c r="B6" s="93">
        <v>99</v>
      </c>
    </row>
    <row r="7" spans="1:2" x14ac:dyDescent="0.25">
      <c r="A7" s="97" t="s">
        <v>459</v>
      </c>
      <c r="B7" s="93">
        <v>2700</v>
      </c>
    </row>
    <row r="8" spans="1:2" x14ac:dyDescent="0.25">
      <c r="A8" s="97" t="s">
        <v>469</v>
      </c>
      <c r="B8" s="93">
        <v>404.67999999999995</v>
      </c>
    </row>
    <row r="9" spans="1:2" x14ac:dyDescent="0.25">
      <c r="A9" s="97" t="s">
        <v>468</v>
      </c>
      <c r="B9" s="93">
        <v>403.13</v>
      </c>
    </row>
    <row r="10" spans="1:2" x14ac:dyDescent="0.25">
      <c r="A10" s="97" t="s">
        <v>472</v>
      </c>
      <c r="B10" s="93">
        <v>10.739999999999991</v>
      </c>
    </row>
    <row r="11" spans="1:2" x14ac:dyDescent="0.25">
      <c r="A11" s="97" t="s">
        <v>464</v>
      </c>
      <c r="B11" s="93">
        <v>8753.3599999999988</v>
      </c>
    </row>
    <row r="12" spans="1:2" x14ac:dyDescent="0.25">
      <c r="A12" s="97" t="s">
        <v>474</v>
      </c>
      <c r="B12" s="93">
        <v>-0.98</v>
      </c>
    </row>
    <row r="13" spans="1:2" x14ac:dyDescent="0.25">
      <c r="A13" s="97" t="s">
        <v>458</v>
      </c>
      <c r="B13" s="93">
        <v>2326.5499999999997</v>
      </c>
    </row>
    <row r="14" spans="1:2" x14ac:dyDescent="0.25">
      <c r="A14" s="97" t="s">
        <v>476</v>
      </c>
      <c r="B14" s="93">
        <v>1378.96</v>
      </c>
    </row>
    <row r="15" spans="1:2" x14ac:dyDescent="0.25">
      <c r="A15" s="97" t="s">
        <v>465</v>
      </c>
      <c r="B15" s="93">
        <v>4492.1999999999989</v>
      </c>
    </row>
    <row r="16" spans="1:2" x14ac:dyDescent="0.25">
      <c r="A16" s="97" t="s">
        <v>477</v>
      </c>
      <c r="B16" s="93">
        <v>1449.3600000000001</v>
      </c>
    </row>
    <row r="17" spans="1:2" x14ac:dyDescent="0.25">
      <c r="A17" s="97" t="s">
        <v>467</v>
      </c>
      <c r="B17" s="93">
        <v>14807.39</v>
      </c>
    </row>
    <row r="18" spans="1:2" x14ac:dyDescent="0.25">
      <c r="A18" s="97" t="s">
        <v>495</v>
      </c>
      <c r="B18" s="93">
        <v>45164.65</v>
      </c>
    </row>
    <row r="19" spans="1:2" x14ac:dyDescent="0.25">
      <c r="A19" s="97" t="s">
        <v>429</v>
      </c>
      <c r="B19" s="93">
        <v>116010.16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653"/>
  <sheetViews>
    <sheetView zoomScale="133" zoomScaleNormal="133" workbookViewId="0">
      <pane xSplit="7" ySplit="1" topLeftCell="H333" activePane="bottomRight" state="frozen"/>
      <selection pane="topRight" activeCell="F1" sqref="F1"/>
      <selection pane="bottomLeft" activeCell="A2" sqref="A2"/>
      <selection pane="bottomRight" activeCell="A346" sqref="A346"/>
    </sheetView>
  </sheetViews>
  <sheetFormatPr defaultRowHeight="21.75" customHeight="1" x14ac:dyDescent="0.2"/>
  <cols>
    <col min="1" max="1" width="38.140625" style="12" customWidth="1"/>
    <col min="2" max="2" width="12.7109375" style="12" customWidth="1"/>
    <col min="3" max="3" width="16.85546875" style="12" bestFit="1" customWidth="1"/>
    <col min="4" max="4" width="12" style="12" customWidth="1"/>
    <col min="5" max="5" width="18.7109375" style="12" customWidth="1"/>
    <col min="6" max="6" width="12.85546875" style="12" customWidth="1"/>
    <col min="7" max="9" width="11.140625" style="12" customWidth="1"/>
    <col min="10" max="10" width="18.7109375" style="12" customWidth="1"/>
    <col min="11" max="11" width="14.5703125" style="12" customWidth="1"/>
    <col min="12" max="12" width="13.140625" style="11" customWidth="1"/>
    <col min="13" max="16384" width="9.140625" style="12"/>
  </cols>
  <sheetData>
    <row r="1" spans="1:12" s="27" customFormat="1" ht="21.75" customHeight="1" x14ac:dyDescent="0.2">
      <c r="A1" s="24" t="s">
        <v>0</v>
      </c>
      <c r="B1" s="24" t="s">
        <v>405</v>
      </c>
      <c r="C1" s="24" t="s">
        <v>457</v>
      </c>
      <c r="D1" s="24" t="s">
        <v>1</v>
      </c>
      <c r="E1" s="24" t="s">
        <v>2</v>
      </c>
      <c r="F1" s="24" t="s">
        <v>3</v>
      </c>
      <c r="G1" s="25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6" t="s">
        <v>9</v>
      </c>
    </row>
    <row r="2" spans="1:12" s="27" customFormat="1" ht="21.75" customHeight="1" x14ac:dyDescent="0.2">
      <c r="A2" s="28" t="s">
        <v>417</v>
      </c>
      <c r="B2" s="28">
        <v>5360</v>
      </c>
      <c r="C2" s="28" t="s">
        <v>458</v>
      </c>
      <c r="D2" s="28">
        <v>14000450</v>
      </c>
      <c r="E2" s="28" t="s">
        <v>10</v>
      </c>
      <c r="F2" s="28" t="s">
        <v>11</v>
      </c>
      <c r="G2" s="28" t="s">
        <v>12</v>
      </c>
      <c r="H2" s="28" t="s">
        <v>13</v>
      </c>
      <c r="I2" s="29">
        <v>1</v>
      </c>
      <c r="J2" s="28" t="s">
        <v>14</v>
      </c>
      <c r="K2" s="28" t="s">
        <v>15</v>
      </c>
      <c r="L2" s="30">
        <v>0.6</v>
      </c>
    </row>
    <row r="3" spans="1:12" s="27" customFormat="1" ht="21.75" customHeight="1" x14ac:dyDescent="0.2">
      <c r="A3" s="28" t="s">
        <v>406</v>
      </c>
      <c r="B3" s="28" t="s">
        <v>467</v>
      </c>
      <c r="C3" s="28" t="s">
        <v>458</v>
      </c>
      <c r="D3" s="28">
        <v>14000883</v>
      </c>
      <c r="E3" s="28" t="s">
        <v>16</v>
      </c>
      <c r="F3" s="28" t="s">
        <v>17</v>
      </c>
      <c r="G3" s="28" t="s">
        <v>18</v>
      </c>
      <c r="H3" s="28" t="s">
        <v>13</v>
      </c>
      <c r="I3" s="29">
        <v>1</v>
      </c>
      <c r="J3" s="28" t="s">
        <v>19</v>
      </c>
      <c r="K3" s="28" t="s">
        <v>20</v>
      </c>
      <c r="L3" s="30">
        <v>7.35</v>
      </c>
    </row>
    <row r="4" spans="1:12" s="27" customFormat="1" ht="21.75" customHeight="1" x14ac:dyDescent="0.2">
      <c r="A4" s="28" t="s">
        <v>406</v>
      </c>
      <c r="B4" s="28">
        <v>5360</v>
      </c>
      <c r="C4" s="28" t="s">
        <v>458</v>
      </c>
      <c r="D4" s="28">
        <v>14000378</v>
      </c>
      <c r="E4" s="28" t="s">
        <v>21</v>
      </c>
      <c r="F4" s="28" t="s">
        <v>22</v>
      </c>
      <c r="G4" s="28" t="s">
        <v>18</v>
      </c>
      <c r="H4" s="28" t="s">
        <v>13</v>
      </c>
      <c r="I4" s="29">
        <v>1</v>
      </c>
      <c r="J4" s="28" t="s">
        <v>19</v>
      </c>
      <c r="K4" s="28" t="s">
        <v>23</v>
      </c>
      <c r="L4" s="30">
        <v>7.35</v>
      </c>
    </row>
    <row r="5" spans="1:12" s="27" customFormat="1" ht="21.75" customHeight="1" x14ac:dyDescent="0.2">
      <c r="A5" s="28" t="s">
        <v>406</v>
      </c>
      <c r="B5" s="28">
        <v>5360</v>
      </c>
      <c r="C5" s="28" t="s">
        <v>458</v>
      </c>
      <c r="D5" s="28">
        <v>14000416</v>
      </c>
      <c r="E5" s="28" t="s">
        <v>21</v>
      </c>
      <c r="F5" s="28" t="s">
        <v>24</v>
      </c>
      <c r="G5" s="28" t="s">
        <v>18</v>
      </c>
      <c r="H5" s="28" t="s">
        <v>13</v>
      </c>
      <c r="I5" s="29">
        <v>1</v>
      </c>
      <c r="J5" s="28" t="s">
        <v>19</v>
      </c>
      <c r="K5" s="28" t="s">
        <v>25</v>
      </c>
      <c r="L5" s="30">
        <v>7.35</v>
      </c>
    </row>
    <row r="6" spans="1:12" s="27" customFormat="1" ht="21.75" customHeight="1" x14ac:dyDescent="0.2">
      <c r="A6" s="28" t="s">
        <v>407</v>
      </c>
      <c r="B6" s="28" t="s">
        <v>467</v>
      </c>
      <c r="C6" s="28" t="s">
        <v>459</v>
      </c>
      <c r="D6" s="28">
        <v>14000947</v>
      </c>
      <c r="E6" s="28" t="s">
        <v>26</v>
      </c>
      <c r="F6" s="28" t="s">
        <v>27</v>
      </c>
      <c r="G6" s="28" t="s">
        <v>28</v>
      </c>
      <c r="H6" s="28" t="s">
        <v>13</v>
      </c>
      <c r="I6" s="29">
        <v>1</v>
      </c>
      <c r="J6" s="28" t="s">
        <v>29</v>
      </c>
      <c r="K6" s="28" t="s">
        <v>30</v>
      </c>
      <c r="L6" s="30">
        <v>7.53</v>
      </c>
    </row>
    <row r="7" spans="1:12" s="27" customFormat="1" ht="21.75" customHeight="1" x14ac:dyDescent="0.2">
      <c r="A7" s="28" t="s">
        <v>404</v>
      </c>
      <c r="B7" s="28"/>
      <c r="C7" s="28" t="s">
        <v>458</v>
      </c>
      <c r="D7" s="28">
        <v>14000450</v>
      </c>
      <c r="E7" s="28" t="s">
        <v>10</v>
      </c>
      <c r="F7" s="28" t="s">
        <v>11</v>
      </c>
      <c r="G7" s="28" t="s">
        <v>12</v>
      </c>
      <c r="H7" s="28" t="s">
        <v>13</v>
      </c>
      <c r="I7" s="29">
        <v>1</v>
      </c>
      <c r="J7" s="28" t="s">
        <v>19</v>
      </c>
      <c r="K7" s="28" t="s">
        <v>15</v>
      </c>
      <c r="L7" s="30">
        <v>8</v>
      </c>
    </row>
    <row r="8" spans="1:12" s="27" customFormat="1" ht="21.75" customHeight="1" x14ac:dyDescent="0.2">
      <c r="A8" s="28" t="s">
        <v>408</v>
      </c>
      <c r="B8" s="28" t="s">
        <v>467</v>
      </c>
      <c r="C8" s="28" t="s">
        <v>459</v>
      </c>
      <c r="D8" s="28">
        <v>14000916</v>
      </c>
      <c r="E8" s="28" t="s">
        <v>16</v>
      </c>
      <c r="F8" s="28" t="s">
        <v>31</v>
      </c>
      <c r="G8" s="28" t="s">
        <v>32</v>
      </c>
      <c r="H8" s="28" t="s">
        <v>13</v>
      </c>
      <c r="I8" s="29">
        <v>1</v>
      </c>
      <c r="J8" s="28" t="s">
        <v>19</v>
      </c>
      <c r="K8" s="28" t="s">
        <v>33</v>
      </c>
      <c r="L8" s="30">
        <v>9</v>
      </c>
    </row>
    <row r="9" spans="1:12" s="27" customFormat="1" ht="21.75" customHeight="1" x14ac:dyDescent="0.2">
      <c r="A9" s="28" t="s">
        <v>407</v>
      </c>
      <c r="B9" s="28" t="s">
        <v>465</v>
      </c>
      <c r="C9" s="28" t="s">
        <v>459</v>
      </c>
      <c r="D9" s="28">
        <v>14000947</v>
      </c>
      <c r="E9" s="28" t="s">
        <v>26</v>
      </c>
      <c r="F9" s="28" t="s">
        <v>27</v>
      </c>
      <c r="G9" s="28" t="s">
        <v>28</v>
      </c>
      <c r="H9" s="28" t="s">
        <v>13</v>
      </c>
      <c r="I9" s="29">
        <v>1</v>
      </c>
      <c r="J9" s="28" t="s">
        <v>19</v>
      </c>
      <c r="K9" s="28" t="s">
        <v>30</v>
      </c>
      <c r="L9" s="30">
        <v>9.14</v>
      </c>
    </row>
    <row r="10" spans="1:12" s="27" customFormat="1" ht="21.75" customHeight="1" x14ac:dyDescent="0.2">
      <c r="A10" s="28" t="s">
        <v>407</v>
      </c>
      <c r="B10" s="28"/>
      <c r="C10" s="28" t="s">
        <v>459</v>
      </c>
      <c r="D10" s="28">
        <v>14000917</v>
      </c>
      <c r="E10" s="28" t="s">
        <v>10</v>
      </c>
      <c r="F10" s="28" t="s">
        <v>34</v>
      </c>
      <c r="G10" s="28" t="s">
        <v>35</v>
      </c>
      <c r="H10" s="28" t="s">
        <v>13</v>
      </c>
      <c r="I10" s="29">
        <v>1</v>
      </c>
      <c r="J10" s="28" t="s">
        <v>19</v>
      </c>
      <c r="K10" s="28" t="s">
        <v>36</v>
      </c>
      <c r="L10" s="30">
        <v>12.92</v>
      </c>
    </row>
    <row r="11" spans="1:12" s="27" customFormat="1" ht="21.75" customHeight="1" x14ac:dyDescent="0.2">
      <c r="A11" s="28" t="s">
        <v>409</v>
      </c>
      <c r="B11" s="28" t="s">
        <v>464</v>
      </c>
      <c r="C11" s="28" t="s">
        <v>458</v>
      </c>
      <c r="D11" s="28">
        <v>14000782</v>
      </c>
      <c r="E11" s="28" t="s">
        <v>37</v>
      </c>
      <c r="F11" s="28" t="s">
        <v>38</v>
      </c>
      <c r="G11" s="28" t="s">
        <v>39</v>
      </c>
      <c r="H11" s="28" t="s">
        <v>13</v>
      </c>
      <c r="I11" s="29">
        <v>1</v>
      </c>
      <c r="J11" s="28" t="s">
        <v>14</v>
      </c>
      <c r="K11" s="28" t="s">
        <v>40</v>
      </c>
      <c r="L11" s="30">
        <v>15.56</v>
      </c>
    </row>
    <row r="12" spans="1:12" s="27" customFormat="1" ht="21.75" customHeight="1" x14ac:dyDescent="0.2">
      <c r="A12" s="28" t="s">
        <v>409</v>
      </c>
      <c r="B12" s="28"/>
      <c r="C12" s="28" t="s">
        <v>458</v>
      </c>
      <c r="D12" s="28">
        <v>14000782</v>
      </c>
      <c r="E12" s="28" t="s">
        <v>10</v>
      </c>
      <c r="F12" s="28" t="s">
        <v>38</v>
      </c>
      <c r="G12" s="28" t="s">
        <v>39</v>
      </c>
      <c r="H12" s="28" t="s">
        <v>13</v>
      </c>
      <c r="I12" s="29">
        <v>1</v>
      </c>
      <c r="J12" s="28" t="s">
        <v>41</v>
      </c>
      <c r="K12" s="28" t="s">
        <v>40</v>
      </c>
      <c r="L12" s="30">
        <v>25.92</v>
      </c>
    </row>
    <row r="13" spans="1:12" s="27" customFormat="1" ht="21.75" customHeight="1" x14ac:dyDescent="0.2">
      <c r="A13" s="28" t="s">
        <v>406</v>
      </c>
      <c r="B13" s="28" t="s">
        <v>467</v>
      </c>
      <c r="C13" s="28" t="s">
        <v>458</v>
      </c>
      <c r="D13" s="28">
        <v>14000744</v>
      </c>
      <c r="E13" s="28" t="s">
        <v>16</v>
      </c>
      <c r="F13" s="28" t="s">
        <v>38</v>
      </c>
      <c r="G13" s="28" t="s">
        <v>39</v>
      </c>
      <c r="H13" s="28" t="s">
        <v>13</v>
      </c>
      <c r="I13" s="29">
        <v>1</v>
      </c>
      <c r="J13" s="28" t="s">
        <v>42</v>
      </c>
      <c r="K13" s="28" t="s">
        <v>43</v>
      </c>
      <c r="L13" s="30">
        <v>30.94</v>
      </c>
    </row>
    <row r="14" spans="1:12" s="27" customFormat="1" ht="21.75" customHeight="1" x14ac:dyDescent="0.2">
      <c r="A14" s="28" t="s">
        <v>407</v>
      </c>
      <c r="B14" s="28" t="s">
        <v>465</v>
      </c>
      <c r="C14" s="28" t="s">
        <v>459</v>
      </c>
      <c r="D14" s="28">
        <v>14000947</v>
      </c>
      <c r="E14" s="28" t="s">
        <v>26</v>
      </c>
      <c r="F14" s="28" t="s">
        <v>27</v>
      </c>
      <c r="G14" s="28" t="s">
        <v>28</v>
      </c>
      <c r="H14" s="28" t="s">
        <v>13</v>
      </c>
      <c r="I14" s="29">
        <v>1</v>
      </c>
      <c r="J14" s="28" t="s">
        <v>44</v>
      </c>
      <c r="K14" s="28" t="s">
        <v>30</v>
      </c>
      <c r="L14" s="30">
        <v>34.130000000000003</v>
      </c>
    </row>
    <row r="15" spans="1:12" s="27" customFormat="1" ht="21.75" customHeight="1" x14ac:dyDescent="0.2">
      <c r="A15" s="28" t="s">
        <v>408</v>
      </c>
      <c r="B15" s="28" t="s">
        <v>467</v>
      </c>
      <c r="C15" s="28" t="s">
        <v>459</v>
      </c>
      <c r="D15" s="28">
        <v>14000916</v>
      </c>
      <c r="E15" s="28" t="s">
        <v>16</v>
      </c>
      <c r="F15" s="28" t="s">
        <v>31</v>
      </c>
      <c r="G15" s="28" t="s">
        <v>32</v>
      </c>
      <c r="H15" s="28" t="s">
        <v>13</v>
      </c>
      <c r="I15" s="29">
        <v>1</v>
      </c>
      <c r="J15" s="28" t="s">
        <v>45</v>
      </c>
      <c r="K15" s="28" t="s">
        <v>33</v>
      </c>
      <c r="L15" s="30">
        <v>40.53</v>
      </c>
    </row>
    <row r="16" spans="1:12" s="27" customFormat="1" ht="21.75" customHeight="1" x14ac:dyDescent="0.2">
      <c r="A16" s="28" t="s">
        <v>408</v>
      </c>
      <c r="B16" s="28" t="s">
        <v>467</v>
      </c>
      <c r="C16" s="28" t="s">
        <v>459</v>
      </c>
      <c r="D16" s="28">
        <v>14000916</v>
      </c>
      <c r="E16" s="28" t="s">
        <v>16</v>
      </c>
      <c r="F16" s="28" t="s">
        <v>31</v>
      </c>
      <c r="G16" s="28" t="s">
        <v>32</v>
      </c>
      <c r="H16" s="28" t="s">
        <v>13</v>
      </c>
      <c r="I16" s="29">
        <v>1</v>
      </c>
      <c r="J16" s="28" t="s">
        <v>46</v>
      </c>
      <c r="K16" s="28" t="s">
        <v>33</v>
      </c>
      <c r="L16" s="30">
        <v>66.540000000000006</v>
      </c>
    </row>
    <row r="17" spans="1:12" s="27" customFormat="1" ht="21.75" customHeight="1" x14ac:dyDescent="0.2">
      <c r="A17" s="28" t="s">
        <v>407</v>
      </c>
      <c r="B17" s="28" t="s">
        <v>467</v>
      </c>
      <c r="C17" s="28" t="s">
        <v>459</v>
      </c>
      <c r="D17" s="28">
        <v>14000917</v>
      </c>
      <c r="E17" s="28" t="s">
        <v>10</v>
      </c>
      <c r="F17" s="28" t="s">
        <v>34</v>
      </c>
      <c r="G17" s="28" t="s">
        <v>35</v>
      </c>
      <c r="H17" s="28" t="s">
        <v>13</v>
      </c>
      <c r="I17" s="29">
        <v>1</v>
      </c>
      <c r="J17" s="28" t="s">
        <v>47</v>
      </c>
      <c r="K17" s="28" t="s">
        <v>36</v>
      </c>
      <c r="L17" s="30">
        <v>129</v>
      </c>
    </row>
    <row r="18" spans="1:12" s="27" customFormat="1" ht="21.75" customHeight="1" x14ac:dyDescent="0.2">
      <c r="A18" s="28" t="s">
        <v>404</v>
      </c>
      <c r="B18" s="28" t="s">
        <v>467</v>
      </c>
      <c r="C18" s="28" t="s">
        <v>458</v>
      </c>
      <c r="D18" s="28">
        <v>14000450</v>
      </c>
      <c r="E18" s="28" t="s">
        <v>10</v>
      </c>
      <c r="F18" s="28" t="s">
        <v>11</v>
      </c>
      <c r="G18" s="28" t="s">
        <v>12</v>
      </c>
      <c r="H18" s="28" t="s">
        <v>13</v>
      </c>
      <c r="I18" s="29">
        <v>1</v>
      </c>
      <c r="J18" s="28" t="s">
        <v>48</v>
      </c>
      <c r="K18" s="28" t="s">
        <v>15</v>
      </c>
      <c r="L18" s="30">
        <v>134.38</v>
      </c>
    </row>
    <row r="19" spans="1:12" s="27" customFormat="1" ht="21.75" customHeight="1" x14ac:dyDescent="0.2">
      <c r="A19" s="28" t="s">
        <v>410</v>
      </c>
      <c r="B19" s="28" t="s">
        <v>464</v>
      </c>
      <c r="C19" s="28" t="s">
        <v>463</v>
      </c>
      <c r="D19" s="28">
        <v>14000782</v>
      </c>
      <c r="E19" s="28" t="s">
        <v>37</v>
      </c>
      <c r="F19" s="28" t="s">
        <v>38</v>
      </c>
      <c r="G19" s="28" t="s">
        <v>39</v>
      </c>
      <c r="H19" s="28" t="s">
        <v>13</v>
      </c>
      <c r="I19" s="29">
        <v>1</v>
      </c>
      <c r="J19" s="28" t="s">
        <v>49</v>
      </c>
      <c r="K19" s="28" t="s">
        <v>40</v>
      </c>
      <c r="L19" s="30">
        <v>207.5</v>
      </c>
    </row>
    <row r="20" spans="1:12" s="27" customFormat="1" ht="21.75" customHeight="1" x14ac:dyDescent="0.2">
      <c r="A20" s="28" t="s">
        <v>411</v>
      </c>
      <c r="B20" s="28" t="s">
        <v>467</v>
      </c>
      <c r="C20" s="28"/>
      <c r="D20" s="28">
        <v>14000078</v>
      </c>
      <c r="E20" s="28" t="s">
        <v>50</v>
      </c>
      <c r="F20" s="28" t="s">
        <v>38</v>
      </c>
      <c r="G20" s="28" t="s">
        <v>51</v>
      </c>
      <c r="H20" s="28" t="s">
        <v>13</v>
      </c>
      <c r="I20" s="29">
        <v>1</v>
      </c>
      <c r="J20" s="28" t="s">
        <v>52</v>
      </c>
      <c r="K20" s="28" t="s">
        <v>53</v>
      </c>
      <c r="L20" s="30">
        <v>239.99</v>
      </c>
    </row>
    <row r="21" spans="1:12" s="27" customFormat="1" ht="21.75" customHeight="1" x14ac:dyDescent="0.2">
      <c r="A21" s="28" t="s">
        <v>411</v>
      </c>
      <c r="B21" s="28" t="s">
        <v>467</v>
      </c>
      <c r="C21" s="28"/>
      <c r="D21" s="28">
        <v>14000876</v>
      </c>
      <c r="E21" s="28" t="s">
        <v>50</v>
      </c>
      <c r="F21" s="28" t="s">
        <v>38</v>
      </c>
      <c r="G21" s="28" t="s">
        <v>51</v>
      </c>
      <c r="H21" s="28" t="s">
        <v>13</v>
      </c>
      <c r="I21" s="29">
        <v>1</v>
      </c>
      <c r="J21" s="28" t="s">
        <v>54</v>
      </c>
      <c r="K21" s="28" t="s">
        <v>55</v>
      </c>
      <c r="L21" s="30">
        <v>240.15</v>
      </c>
    </row>
    <row r="22" spans="1:12" s="27" customFormat="1" ht="21.75" customHeight="1" x14ac:dyDescent="0.2">
      <c r="A22" s="28" t="s">
        <v>412</v>
      </c>
      <c r="B22" s="28" t="s">
        <v>467</v>
      </c>
      <c r="C22" s="28" t="s">
        <v>458</v>
      </c>
      <c r="D22" s="28">
        <v>14000917</v>
      </c>
      <c r="E22" s="28" t="s">
        <v>10</v>
      </c>
      <c r="F22" s="28" t="s">
        <v>34</v>
      </c>
      <c r="G22" s="28" t="s">
        <v>35</v>
      </c>
      <c r="H22" s="28" t="s">
        <v>13</v>
      </c>
      <c r="I22" s="29">
        <v>1</v>
      </c>
      <c r="J22" s="28" t="s">
        <v>56</v>
      </c>
      <c r="K22" s="28" t="s">
        <v>36</v>
      </c>
      <c r="L22" s="30">
        <v>430</v>
      </c>
    </row>
    <row r="23" spans="1:12" s="27" customFormat="1" ht="21.75" customHeight="1" x14ac:dyDescent="0.2">
      <c r="A23" s="28" t="s">
        <v>406</v>
      </c>
      <c r="B23" s="28">
        <v>5360</v>
      </c>
      <c r="C23" s="28" t="s">
        <v>458</v>
      </c>
      <c r="D23" s="28">
        <v>14000416</v>
      </c>
      <c r="E23" s="28" t="s">
        <v>21</v>
      </c>
      <c r="F23" s="28" t="s">
        <v>24</v>
      </c>
      <c r="G23" s="28" t="s">
        <v>18</v>
      </c>
      <c r="H23" s="28" t="s">
        <v>13</v>
      </c>
      <c r="I23" s="29">
        <v>1</v>
      </c>
      <c r="J23" s="28" t="s">
        <v>57</v>
      </c>
      <c r="K23" s="28" t="s">
        <v>25</v>
      </c>
      <c r="L23" s="30">
        <v>442.99</v>
      </c>
    </row>
    <row r="24" spans="1:12" s="27" customFormat="1" ht="21.75" customHeight="1" x14ac:dyDescent="0.2">
      <c r="A24" s="28" t="s">
        <v>58</v>
      </c>
      <c r="C24" s="28" t="s">
        <v>460</v>
      </c>
      <c r="D24" s="28"/>
      <c r="E24" s="28" t="s">
        <v>58</v>
      </c>
      <c r="F24" s="28"/>
      <c r="G24" s="28" t="s">
        <v>38</v>
      </c>
      <c r="H24" s="28" t="s">
        <v>13</v>
      </c>
      <c r="I24" s="29">
        <v>1</v>
      </c>
      <c r="J24" s="28" t="s">
        <v>59</v>
      </c>
      <c r="K24" s="28"/>
      <c r="L24" s="30">
        <v>595</v>
      </c>
    </row>
    <row r="25" spans="1:12" s="27" customFormat="1" ht="21.75" customHeight="1" x14ac:dyDescent="0.2">
      <c r="A25" s="28" t="s">
        <v>58</v>
      </c>
      <c r="C25" s="28" t="s">
        <v>460</v>
      </c>
      <c r="D25" s="28"/>
      <c r="E25" s="28" t="s">
        <v>58</v>
      </c>
      <c r="F25" s="28"/>
      <c r="G25" s="28" t="s">
        <v>38</v>
      </c>
      <c r="H25" s="28" t="s">
        <v>13</v>
      </c>
      <c r="I25" s="29">
        <v>1</v>
      </c>
      <c r="J25" s="28" t="s">
        <v>60</v>
      </c>
      <c r="K25" s="28"/>
      <c r="L25" s="30">
        <v>595</v>
      </c>
    </row>
    <row r="26" spans="1:12" s="27" customFormat="1" ht="21.75" customHeight="1" x14ac:dyDescent="0.2">
      <c r="A26" s="28" t="s">
        <v>58</v>
      </c>
      <c r="C26" s="28" t="s">
        <v>460</v>
      </c>
      <c r="D26" s="28"/>
      <c r="E26" s="28" t="s">
        <v>58</v>
      </c>
      <c r="F26" s="28"/>
      <c r="G26" s="28" t="s">
        <v>38</v>
      </c>
      <c r="H26" s="28" t="s">
        <v>13</v>
      </c>
      <c r="I26" s="29">
        <v>1</v>
      </c>
      <c r="J26" s="28" t="s">
        <v>61</v>
      </c>
      <c r="K26" s="28"/>
      <c r="L26" s="30">
        <v>595</v>
      </c>
    </row>
    <row r="27" spans="1:12" s="27" customFormat="1" ht="21.75" customHeight="1" x14ac:dyDescent="0.2">
      <c r="A27" s="28" t="s">
        <v>408</v>
      </c>
      <c r="B27" s="28" t="s">
        <v>467</v>
      </c>
      <c r="C27" s="28" t="s">
        <v>459</v>
      </c>
      <c r="D27" s="28">
        <v>14000883</v>
      </c>
      <c r="E27" s="28" t="s">
        <v>16</v>
      </c>
      <c r="F27" s="28" t="s">
        <v>17</v>
      </c>
      <c r="G27" s="28" t="s">
        <v>18</v>
      </c>
      <c r="H27" s="28" t="s">
        <v>13</v>
      </c>
      <c r="I27" s="29">
        <v>1</v>
      </c>
      <c r="J27" s="28" t="s">
        <v>62</v>
      </c>
      <c r="K27" s="28" t="s">
        <v>20</v>
      </c>
      <c r="L27" s="30">
        <v>602</v>
      </c>
    </row>
    <row r="28" spans="1:12" s="27" customFormat="1" ht="21.75" customHeight="1" x14ac:dyDescent="0.2">
      <c r="A28" s="28" t="s">
        <v>413</v>
      </c>
      <c r="B28" s="28"/>
      <c r="C28" s="28"/>
      <c r="D28" s="28">
        <v>14000847</v>
      </c>
      <c r="E28" s="28" t="s">
        <v>63</v>
      </c>
      <c r="F28" s="28" t="s">
        <v>64</v>
      </c>
      <c r="G28" s="28" t="s">
        <v>65</v>
      </c>
      <c r="H28" s="28" t="s">
        <v>13</v>
      </c>
      <c r="I28" s="29">
        <v>1</v>
      </c>
      <c r="J28" s="28" t="s">
        <v>66</v>
      </c>
      <c r="K28" s="28" t="s">
        <v>67</v>
      </c>
      <c r="L28" s="30">
        <v>1200</v>
      </c>
    </row>
    <row r="29" spans="1:12" s="27" customFormat="1" ht="21.75" customHeight="1" x14ac:dyDescent="0.2">
      <c r="A29" s="28" t="s">
        <v>414</v>
      </c>
      <c r="B29" s="28" t="s">
        <v>458</v>
      </c>
      <c r="C29" s="28" t="s">
        <v>462</v>
      </c>
      <c r="D29" s="28">
        <v>14000474</v>
      </c>
      <c r="E29" s="28" t="s">
        <v>63</v>
      </c>
      <c r="F29" s="28" t="s">
        <v>68</v>
      </c>
      <c r="G29" s="28" t="s">
        <v>69</v>
      </c>
      <c r="H29" s="28" t="s">
        <v>13</v>
      </c>
      <c r="I29" s="29">
        <v>1</v>
      </c>
      <c r="J29" s="28" t="s">
        <v>70</v>
      </c>
      <c r="K29" s="28" t="s">
        <v>71</v>
      </c>
      <c r="L29" s="30">
        <v>1500</v>
      </c>
    </row>
    <row r="30" spans="1:12" s="27" customFormat="1" ht="21.75" customHeight="1" x14ac:dyDescent="0.2">
      <c r="A30" s="28" t="s">
        <v>408</v>
      </c>
      <c r="B30" s="28">
        <v>5360</v>
      </c>
      <c r="C30" s="28" t="s">
        <v>459</v>
      </c>
      <c r="D30" s="28">
        <v>14000378</v>
      </c>
      <c r="E30" s="28" t="s">
        <v>21</v>
      </c>
      <c r="F30" s="28" t="s">
        <v>22</v>
      </c>
      <c r="G30" s="28" t="s">
        <v>18</v>
      </c>
      <c r="H30" s="28" t="s">
        <v>13</v>
      </c>
      <c r="I30" s="29">
        <v>1</v>
      </c>
      <c r="J30" s="28" t="s">
        <v>72</v>
      </c>
      <c r="K30" s="28" t="s">
        <v>23</v>
      </c>
      <c r="L30" s="30">
        <v>3365.8</v>
      </c>
    </row>
    <row r="31" spans="1:12" s="27" customFormat="1" ht="21.75" customHeight="1" x14ac:dyDescent="0.2">
      <c r="A31" s="28" t="s">
        <v>409</v>
      </c>
      <c r="B31" s="28">
        <v>5360</v>
      </c>
      <c r="C31" s="28" t="s">
        <v>458</v>
      </c>
      <c r="D31" s="28">
        <v>14001489</v>
      </c>
      <c r="E31" s="28" t="s">
        <v>21</v>
      </c>
      <c r="F31" s="28" t="s">
        <v>38</v>
      </c>
      <c r="G31" s="28" t="s">
        <v>39</v>
      </c>
      <c r="H31" s="28" t="s">
        <v>13</v>
      </c>
      <c r="I31" s="29">
        <v>2</v>
      </c>
      <c r="J31" s="28" t="s">
        <v>14</v>
      </c>
      <c r="K31" s="28" t="s">
        <v>73</v>
      </c>
      <c r="L31" s="30">
        <v>1.93</v>
      </c>
    </row>
    <row r="32" spans="1:12" s="27" customFormat="1" ht="21.75" customHeight="1" x14ac:dyDescent="0.2">
      <c r="A32" s="28" t="s">
        <v>409</v>
      </c>
      <c r="B32" s="28" t="s">
        <v>465</v>
      </c>
      <c r="C32" s="28" t="s">
        <v>458</v>
      </c>
      <c r="D32" s="28">
        <v>14001489</v>
      </c>
      <c r="E32" s="28" t="s">
        <v>26</v>
      </c>
      <c r="F32" s="28" t="s">
        <v>38</v>
      </c>
      <c r="G32" s="28" t="s">
        <v>39</v>
      </c>
      <c r="H32" s="28" t="s">
        <v>13</v>
      </c>
      <c r="I32" s="29">
        <v>2</v>
      </c>
      <c r="J32" s="28" t="s">
        <v>14</v>
      </c>
      <c r="K32" s="28" t="s">
        <v>73</v>
      </c>
      <c r="L32" s="30">
        <v>2.09</v>
      </c>
    </row>
    <row r="33" spans="1:12" s="27" customFormat="1" ht="21.75" customHeight="1" x14ac:dyDescent="0.2">
      <c r="A33" s="28" t="s">
        <v>409</v>
      </c>
      <c r="B33" s="28" t="s">
        <v>465</v>
      </c>
      <c r="C33" s="28" t="s">
        <v>458</v>
      </c>
      <c r="D33" s="28">
        <v>14001381</v>
      </c>
      <c r="E33" s="28" t="s">
        <v>26</v>
      </c>
      <c r="F33" s="28" t="s">
        <v>38</v>
      </c>
      <c r="G33" s="28" t="s">
        <v>74</v>
      </c>
      <c r="H33" s="28" t="s">
        <v>13</v>
      </c>
      <c r="I33" s="29">
        <v>2</v>
      </c>
      <c r="J33" s="28" t="s">
        <v>75</v>
      </c>
      <c r="K33" s="28" t="s">
        <v>76</v>
      </c>
      <c r="L33" s="30">
        <v>2.15</v>
      </c>
    </row>
    <row r="34" spans="1:12" s="27" customFormat="1" ht="21.75" customHeight="1" x14ac:dyDescent="0.2">
      <c r="A34" s="28" t="s">
        <v>408</v>
      </c>
      <c r="B34" s="28" t="s">
        <v>467</v>
      </c>
      <c r="C34" s="28" t="s">
        <v>459</v>
      </c>
      <c r="D34" s="28">
        <v>14001391</v>
      </c>
      <c r="E34" s="28" t="s">
        <v>16</v>
      </c>
      <c r="F34" s="28" t="s">
        <v>77</v>
      </c>
      <c r="G34" s="28" t="s">
        <v>32</v>
      </c>
      <c r="H34" s="28" t="s">
        <v>13</v>
      </c>
      <c r="I34" s="29">
        <v>2</v>
      </c>
      <c r="J34" s="28" t="s">
        <v>19</v>
      </c>
      <c r="K34" s="28" t="s">
        <v>78</v>
      </c>
      <c r="L34" s="30">
        <v>6.65</v>
      </c>
    </row>
    <row r="35" spans="1:12" s="27" customFormat="1" ht="21.75" customHeight="1" x14ac:dyDescent="0.2">
      <c r="A35" s="28" t="s">
        <v>409</v>
      </c>
      <c r="B35" s="28" t="s">
        <v>465</v>
      </c>
      <c r="C35" s="28" t="s">
        <v>458</v>
      </c>
      <c r="D35" s="28">
        <v>14001381</v>
      </c>
      <c r="E35" s="28" t="s">
        <v>26</v>
      </c>
      <c r="F35" s="28" t="s">
        <v>38</v>
      </c>
      <c r="G35" s="28" t="s">
        <v>74</v>
      </c>
      <c r="H35" s="28" t="s">
        <v>13</v>
      </c>
      <c r="I35" s="29">
        <v>2</v>
      </c>
      <c r="J35" s="28" t="s">
        <v>79</v>
      </c>
      <c r="K35" s="28" t="s">
        <v>76</v>
      </c>
      <c r="L35" s="30">
        <v>10.7</v>
      </c>
    </row>
    <row r="36" spans="1:12" s="27" customFormat="1" ht="21.75" customHeight="1" x14ac:dyDescent="0.2">
      <c r="A36" s="28" t="s">
        <v>409</v>
      </c>
      <c r="B36" s="28">
        <v>5360</v>
      </c>
      <c r="C36" s="28" t="s">
        <v>458</v>
      </c>
      <c r="D36" s="28">
        <v>14001426</v>
      </c>
      <c r="E36" s="28" t="s">
        <v>21</v>
      </c>
      <c r="F36" s="28" t="s">
        <v>38</v>
      </c>
      <c r="G36" s="28" t="s">
        <v>39</v>
      </c>
      <c r="H36" s="28" t="s">
        <v>13</v>
      </c>
      <c r="I36" s="29">
        <v>2</v>
      </c>
      <c r="J36" s="28" t="s">
        <v>80</v>
      </c>
      <c r="K36" s="28" t="s">
        <v>81</v>
      </c>
      <c r="L36" s="30">
        <v>13.03</v>
      </c>
    </row>
    <row r="37" spans="1:12" s="27" customFormat="1" ht="21.75" customHeight="1" x14ac:dyDescent="0.2">
      <c r="A37" s="28" t="s">
        <v>409</v>
      </c>
      <c r="B37" s="28">
        <v>5360</v>
      </c>
      <c r="C37" s="28" t="s">
        <v>458</v>
      </c>
      <c r="D37" s="28">
        <v>14001489</v>
      </c>
      <c r="E37" s="28" t="s">
        <v>21</v>
      </c>
      <c r="F37" s="28" t="s">
        <v>38</v>
      </c>
      <c r="G37" s="28" t="s">
        <v>39</v>
      </c>
      <c r="H37" s="28" t="s">
        <v>13</v>
      </c>
      <c r="I37" s="29">
        <v>2</v>
      </c>
      <c r="J37" s="28" t="s">
        <v>82</v>
      </c>
      <c r="K37" s="28" t="s">
        <v>73</v>
      </c>
      <c r="L37" s="30">
        <v>20.420000000000002</v>
      </c>
    </row>
    <row r="38" spans="1:12" s="27" customFormat="1" ht="21.75" customHeight="1" x14ac:dyDescent="0.2">
      <c r="A38" s="28" t="s">
        <v>407</v>
      </c>
      <c r="B38" s="28" t="s">
        <v>465</v>
      </c>
      <c r="C38" s="28" t="s">
        <v>459</v>
      </c>
      <c r="D38" s="28">
        <v>14001194</v>
      </c>
      <c r="E38" s="28" t="s">
        <v>26</v>
      </c>
      <c r="F38" s="28" t="s">
        <v>83</v>
      </c>
      <c r="G38" s="28" t="s">
        <v>84</v>
      </c>
      <c r="H38" s="28" t="s">
        <v>13</v>
      </c>
      <c r="I38" s="29">
        <v>2</v>
      </c>
      <c r="J38" s="28" t="s">
        <v>19</v>
      </c>
      <c r="K38" s="28" t="s">
        <v>85</v>
      </c>
      <c r="L38" s="30">
        <v>25</v>
      </c>
    </row>
    <row r="39" spans="1:12" s="27" customFormat="1" ht="21.75" customHeight="1" x14ac:dyDescent="0.2">
      <c r="A39" s="28" t="s">
        <v>409</v>
      </c>
      <c r="B39" s="28">
        <v>5360</v>
      </c>
      <c r="C39" s="28" t="s">
        <v>458</v>
      </c>
      <c r="D39" s="28">
        <v>14001489</v>
      </c>
      <c r="E39" s="28" t="s">
        <v>21</v>
      </c>
      <c r="F39" s="28" t="s">
        <v>38</v>
      </c>
      <c r="G39" s="28" t="s">
        <v>39</v>
      </c>
      <c r="H39" s="28" t="s">
        <v>13</v>
      </c>
      <c r="I39" s="29">
        <v>2</v>
      </c>
      <c r="J39" s="28" t="s">
        <v>86</v>
      </c>
      <c r="K39" s="28" t="s">
        <v>73</v>
      </c>
      <c r="L39" s="30">
        <v>25.74</v>
      </c>
    </row>
    <row r="40" spans="1:12" s="27" customFormat="1" ht="21.75" customHeight="1" x14ac:dyDescent="0.2">
      <c r="A40" s="28" t="s">
        <v>409</v>
      </c>
      <c r="B40" s="28" t="s">
        <v>465</v>
      </c>
      <c r="C40" s="28" t="s">
        <v>458</v>
      </c>
      <c r="D40" s="28">
        <v>14001381</v>
      </c>
      <c r="E40" s="28" t="s">
        <v>26</v>
      </c>
      <c r="F40" s="28" t="s">
        <v>38</v>
      </c>
      <c r="G40" s="28" t="s">
        <v>74</v>
      </c>
      <c r="H40" s="28" t="s">
        <v>13</v>
      </c>
      <c r="I40" s="29">
        <v>2</v>
      </c>
      <c r="J40" s="28" t="s">
        <v>87</v>
      </c>
      <c r="K40" s="28" t="s">
        <v>76</v>
      </c>
      <c r="L40" s="30">
        <v>25.93</v>
      </c>
    </row>
    <row r="41" spans="1:12" s="27" customFormat="1" ht="21.75" customHeight="1" x14ac:dyDescent="0.2">
      <c r="A41" s="28" t="s">
        <v>410</v>
      </c>
      <c r="B41" s="28" t="s">
        <v>465</v>
      </c>
      <c r="C41" s="28" t="s">
        <v>463</v>
      </c>
      <c r="D41" s="28">
        <v>14001489</v>
      </c>
      <c r="E41" s="28" t="s">
        <v>26</v>
      </c>
      <c r="F41" s="28" t="s">
        <v>38</v>
      </c>
      <c r="G41" s="28" t="s">
        <v>39</v>
      </c>
      <c r="H41" s="28" t="s">
        <v>13</v>
      </c>
      <c r="I41" s="29">
        <v>2</v>
      </c>
      <c r="J41" s="28" t="s">
        <v>49</v>
      </c>
      <c r="K41" s="28" t="s">
        <v>73</v>
      </c>
      <c r="L41" s="30">
        <v>27.93</v>
      </c>
    </row>
    <row r="42" spans="1:12" s="27" customFormat="1" ht="21.75" customHeight="1" x14ac:dyDescent="0.2">
      <c r="A42" s="28" t="s">
        <v>409</v>
      </c>
      <c r="B42" s="28" t="s">
        <v>467</v>
      </c>
      <c r="C42" s="28" t="s">
        <v>458</v>
      </c>
      <c r="D42" s="28">
        <v>14001489</v>
      </c>
      <c r="E42" s="28" t="s">
        <v>10</v>
      </c>
      <c r="F42" s="28" t="s">
        <v>38</v>
      </c>
      <c r="G42" s="28" t="s">
        <v>39</v>
      </c>
      <c r="H42" s="28" t="s">
        <v>13</v>
      </c>
      <c r="I42" s="29">
        <v>2</v>
      </c>
      <c r="J42" s="28" t="s">
        <v>82</v>
      </c>
      <c r="K42" s="28" t="s">
        <v>73</v>
      </c>
      <c r="L42" s="30">
        <v>32.6</v>
      </c>
    </row>
    <row r="43" spans="1:12" s="27" customFormat="1" ht="21.75" customHeight="1" x14ac:dyDescent="0.2">
      <c r="A43" s="28" t="s">
        <v>409</v>
      </c>
      <c r="B43" s="28" t="s">
        <v>465</v>
      </c>
      <c r="C43" s="28" t="s">
        <v>458</v>
      </c>
      <c r="D43" s="28">
        <v>14001381</v>
      </c>
      <c r="E43" s="28" t="s">
        <v>26</v>
      </c>
      <c r="F43" s="28" t="s">
        <v>38</v>
      </c>
      <c r="G43" s="28" t="s">
        <v>74</v>
      </c>
      <c r="H43" s="28" t="s">
        <v>13</v>
      </c>
      <c r="I43" s="29">
        <v>2</v>
      </c>
      <c r="J43" s="28" t="s">
        <v>88</v>
      </c>
      <c r="K43" s="28" t="s">
        <v>76</v>
      </c>
      <c r="L43" s="30">
        <v>32.700000000000003</v>
      </c>
    </row>
    <row r="44" spans="1:12" s="27" customFormat="1" ht="21.75" customHeight="1" x14ac:dyDescent="0.2">
      <c r="A44" s="28" t="s">
        <v>421</v>
      </c>
      <c r="B44" s="28">
        <v>5360</v>
      </c>
      <c r="C44" s="28" t="s">
        <v>458</v>
      </c>
      <c r="D44" s="28">
        <v>14001550</v>
      </c>
      <c r="E44" s="28" t="s">
        <v>21</v>
      </c>
      <c r="F44" s="28" t="s">
        <v>89</v>
      </c>
      <c r="G44" s="28" t="s">
        <v>90</v>
      </c>
      <c r="H44" s="28" t="s">
        <v>13</v>
      </c>
      <c r="I44" s="29">
        <v>2</v>
      </c>
      <c r="J44" s="28" t="s">
        <v>14</v>
      </c>
      <c r="K44" s="28" t="s">
        <v>91</v>
      </c>
      <c r="L44" s="30">
        <v>33.6</v>
      </c>
    </row>
    <row r="45" spans="1:12" s="27" customFormat="1" ht="21.75" customHeight="1" x14ac:dyDescent="0.2">
      <c r="A45" s="28" t="s">
        <v>409</v>
      </c>
      <c r="B45" s="28" t="s">
        <v>465</v>
      </c>
      <c r="C45" s="28" t="s">
        <v>458</v>
      </c>
      <c r="D45" s="28">
        <v>14001381</v>
      </c>
      <c r="E45" s="28" t="s">
        <v>26</v>
      </c>
      <c r="F45" s="28" t="s">
        <v>38</v>
      </c>
      <c r="G45" s="28" t="s">
        <v>74</v>
      </c>
      <c r="H45" s="28" t="s">
        <v>13</v>
      </c>
      <c r="I45" s="29">
        <v>2</v>
      </c>
      <c r="J45" s="28" t="s">
        <v>92</v>
      </c>
      <c r="K45" s="28" t="s">
        <v>76</v>
      </c>
      <c r="L45" s="30">
        <v>41.39</v>
      </c>
    </row>
    <row r="46" spans="1:12" s="27" customFormat="1" ht="21.75" customHeight="1" x14ac:dyDescent="0.2">
      <c r="A46" s="28" t="s">
        <v>407</v>
      </c>
      <c r="B46" s="28" t="s">
        <v>465</v>
      </c>
      <c r="C46" s="28" t="s">
        <v>459</v>
      </c>
      <c r="D46" s="28">
        <v>14001194</v>
      </c>
      <c r="E46" s="28" t="s">
        <v>26</v>
      </c>
      <c r="F46" s="28" t="s">
        <v>83</v>
      </c>
      <c r="G46" s="28" t="s">
        <v>84</v>
      </c>
      <c r="H46" s="28" t="s">
        <v>13</v>
      </c>
      <c r="I46" s="29">
        <v>2</v>
      </c>
      <c r="J46" s="28" t="s">
        <v>93</v>
      </c>
      <c r="K46" s="28" t="s">
        <v>85</v>
      </c>
      <c r="L46" s="30">
        <v>45.15</v>
      </c>
    </row>
    <row r="47" spans="1:12" s="27" customFormat="1" ht="21.75" customHeight="1" x14ac:dyDescent="0.2">
      <c r="A47" s="28" t="s">
        <v>415</v>
      </c>
      <c r="B47" s="28" t="s">
        <v>458</v>
      </c>
      <c r="C47" s="28" t="s">
        <v>464</v>
      </c>
      <c r="D47" s="28">
        <v>14001251</v>
      </c>
      <c r="E47" s="28" t="s">
        <v>63</v>
      </c>
      <c r="F47" s="28" t="s">
        <v>94</v>
      </c>
      <c r="G47" s="28" t="s">
        <v>95</v>
      </c>
      <c r="H47" s="28" t="s">
        <v>13</v>
      </c>
      <c r="I47" s="29">
        <v>2</v>
      </c>
      <c r="J47" s="28" t="s">
        <v>96</v>
      </c>
      <c r="K47" s="28" t="s">
        <v>97</v>
      </c>
      <c r="L47" s="30">
        <v>49</v>
      </c>
    </row>
    <row r="48" spans="1:12" s="27" customFormat="1" ht="21.75" customHeight="1" x14ac:dyDescent="0.2">
      <c r="A48" s="28" t="s">
        <v>408</v>
      </c>
      <c r="B48" s="28" t="s">
        <v>467</v>
      </c>
      <c r="C48" s="28" t="s">
        <v>459</v>
      </c>
      <c r="D48" s="28">
        <v>14001391</v>
      </c>
      <c r="E48" s="28" t="s">
        <v>16</v>
      </c>
      <c r="F48" s="28" t="s">
        <v>77</v>
      </c>
      <c r="G48" s="28" t="s">
        <v>32</v>
      </c>
      <c r="H48" s="28" t="s">
        <v>13</v>
      </c>
      <c r="I48" s="29">
        <v>2</v>
      </c>
      <c r="J48" s="28" t="s">
        <v>98</v>
      </c>
      <c r="K48" s="28" t="s">
        <v>78</v>
      </c>
      <c r="L48" s="30">
        <v>55.9</v>
      </c>
    </row>
    <row r="49" spans="1:12" s="27" customFormat="1" ht="21.75" customHeight="1" x14ac:dyDescent="0.2">
      <c r="A49" s="28" t="s">
        <v>409</v>
      </c>
      <c r="B49" s="28" t="s">
        <v>465</v>
      </c>
      <c r="C49" s="28" t="s">
        <v>458</v>
      </c>
      <c r="D49" s="28">
        <v>14001381</v>
      </c>
      <c r="E49" s="28" t="s">
        <v>26</v>
      </c>
      <c r="F49" s="28" t="s">
        <v>38</v>
      </c>
      <c r="G49" s="28" t="s">
        <v>74</v>
      </c>
      <c r="H49" s="28" t="s">
        <v>13</v>
      </c>
      <c r="I49" s="29">
        <v>2</v>
      </c>
      <c r="J49" s="28" t="s">
        <v>99</v>
      </c>
      <c r="K49" s="28" t="s">
        <v>76</v>
      </c>
      <c r="L49" s="30">
        <v>58.83</v>
      </c>
    </row>
    <row r="50" spans="1:12" s="27" customFormat="1" ht="21.75" customHeight="1" x14ac:dyDescent="0.2">
      <c r="A50" s="28" t="s">
        <v>410</v>
      </c>
      <c r="B50" s="28" t="s">
        <v>465</v>
      </c>
      <c r="C50" s="28" t="s">
        <v>463</v>
      </c>
      <c r="D50" s="28">
        <v>14001489</v>
      </c>
      <c r="E50" s="28" t="s">
        <v>26</v>
      </c>
      <c r="F50" s="28" t="s">
        <v>38</v>
      </c>
      <c r="G50" s="28" t="s">
        <v>39</v>
      </c>
      <c r="H50" s="28" t="s">
        <v>13</v>
      </c>
      <c r="I50" s="29">
        <v>2</v>
      </c>
      <c r="J50" s="28" t="s">
        <v>100</v>
      </c>
      <c r="K50" s="28" t="s">
        <v>73</v>
      </c>
      <c r="L50" s="30">
        <v>81.59</v>
      </c>
    </row>
    <row r="51" spans="1:12" s="27" customFormat="1" ht="21.75" customHeight="1" x14ac:dyDescent="0.2">
      <c r="A51" s="28" t="s">
        <v>409</v>
      </c>
      <c r="B51" s="28">
        <v>5360</v>
      </c>
      <c r="C51" s="28" t="s">
        <v>458</v>
      </c>
      <c r="D51" s="28">
        <v>14001426</v>
      </c>
      <c r="E51" s="28" t="s">
        <v>21</v>
      </c>
      <c r="F51" s="28" t="s">
        <v>38</v>
      </c>
      <c r="G51" s="28" t="s">
        <v>39</v>
      </c>
      <c r="H51" s="28" t="s">
        <v>13</v>
      </c>
      <c r="I51" s="29">
        <v>2</v>
      </c>
      <c r="J51" s="28" t="s">
        <v>101</v>
      </c>
      <c r="K51" s="28" t="s">
        <v>81</v>
      </c>
      <c r="L51" s="30">
        <v>96.34</v>
      </c>
    </row>
    <row r="52" spans="1:12" s="27" customFormat="1" ht="21.75" customHeight="1" x14ac:dyDescent="0.2">
      <c r="A52" s="28" t="s">
        <v>421</v>
      </c>
      <c r="B52" s="28">
        <v>5360</v>
      </c>
      <c r="C52" s="28" t="s">
        <v>458</v>
      </c>
      <c r="D52" s="28">
        <v>14001550</v>
      </c>
      <c r="E52" s="28" t="s">
        <v>21</v>
      </c>
      <c r="F52" s="28" t="s">
        <v>89</v>
      </c>
      <c r="G52" s="28" t="s">
        <v>90</v>
      </c>
      <c r="H52" s="28" t="s">
        <v>13</v>
      </c>
      <c r="I52" s="29">
        <v>2</v>
      </c>
      <c r="J52" s="28" t="s">
        <v>19</v>
      </c>
      <c r="K52" s="28" t="s">
        <v>91</v>
      </c>
      <c r="L52" s="30">
        <v>107.88</v>
      </c>
    </row>
    <row r="53" spans="1:12" s="27" customFormat="1" ht="21.75" customHeight="1" x14ac:dyDescent="0.2">
      <c r="A53" s="28" t="s">
        <v>409</v>
      </c>
      <c r="B53" s="28">
        <v>5360</v>
      </c>
      <c r="C53" s="28" t="s">
        <v>458</v>
      </c>
      <c r="D53" s="28">
        <v>14001426</v>
      </c>
      <c r="E53" s="28" t="s">
        <v>21</v>
      </c>
      <c r="F53" s="28" t="s">
        <v>38</v>
      </c>
      <c r="G53" s="28" t="s">
        <v>39</v>
      </c>
      <c r="H53" s="28" t="s">
        <v>13</v>
      </c>
      <c r="I53" s="29">
        <v>2</v>
      </c>
      <c r="J53" s="28" t="s">
        <v>102</v>
      </c>
      <c r="K53" s="28" t="s">
        <v>81</v>
      </c>
      <c r="L53" s="30">
        <v>218.88</v>
      </c>
    </row>
    <row r="54" spans="1:12" s="27" customFormat="1" ht="21.75" customHeight="1" x14ac:dyDescent="0.2">
      <c r="A54" s="28" t="s">
        <v>421</v>
      </c>
      <c r="B54" s="28">
        <v>5360</v>
      </c>
      <c r="C54" s="28" t="s">
        <v>458</v>
      </c>
      <c r="D54" s="28">
        <v>14001550</v>
      </c>
      <c r="E54" s="28" t="s">
        <v>21</v>
      </c>
      <c r="F54" s="28" t="s">
        <v>89</v>
      </c>
      <c r="G54" s="28" t="s">
        <v>90</v>
      </c>
      <c r="H54" s="28" t="s">
        <v>13</v>
      </c>
      <c r="I54" s="29">
        <v>2</v>
      </c>
      <c r="J54" s="28" t="s">
        <v>14</v>
      </c>
      <c r="K54" s="28" t="s">
        <v>91</v>
      </c>
      <c r="L54" s="30">
        <v>273.38</v>
      </c>
    </row>
    <row r="55" spans="1:12" s="27" customFormat="1" ht="21.75" customHeight="1" x14ac:dyDescent="0.2">
      <c r="A55" s="28" t="s">
        <v>421</v>
      </c>
      <c r="B55" s="28">
        <v>5360</v>
      </c>
      <c r="C55" s="28" t="s">
        <v>458</v>
      </c>
      <c r="D55" s="28">
        <v>14001550</v>
      </c>
      <c r="E55" s="28" t="s">
        <v>21</v>
      </c>
      <c r="F55" s="28" t="s">
        <v>89</v>
      </c>
      <c r="G55" s="28" t="s">
        <v>90</v>
      </c>
      <c r="H55" s="28" t="s">
        <v>13</v>
      </c>
      <c r="I55" s="29">
        <v>2</v>
      </c>
      <c r="J55" s="28" t="s">
        <v>103</v>
      </c>
      <c r="K55" s="28" t="s">
        <v>91</v>
      </c>
      <c r="L55" s="30">
        <v>448</v>
      </c>
    </row>
    <row r="56" spans="1:12" s="27" customFormat="1" ht="21.75" customHeight="1" x14ac:dyDescent="0.2">
      <c r="A56" s="28" t="s">
        <v>421</v>
      </c>
      <c r="B56" s="28">
        <v>5360</v>
      </c>
      <c r="C56" s="28" t="s">
        <v>458</v>
      </c>
      <c r="D56" s="28">
        <v>14001550</v>
      </c>
      <c r="E56" s="28" t="s">
        <v>21</v>
      </c>
      <c r="F56" s="28" t="s">
        <v>89</v>
      </c>
      <c r="G56" s="28" t="s">
        <v>90</v>
      </c>
      <c r="H56" s="28" t="s">
        <v>13</v>
      </c>
      <c r="I56" s="29">
        <v>2</v>
      </c>
      <c r="J56" s="28" t="s">
        <v>104</v>
      </c>
      <c r="K56" s="28" t="s">
        <v>91</v>
      </c>
      <c r="L56" s="30">
        <v>3645</v>
      </c>
    </row>
    <row r="57" spans="1:12" s="27" customFormat="1" ht="21.75" customHeight="1" x14ac:dyDescent="0.2">
      <c r="A57" s="28" t="s">
        <v>58</v>
      </c>
      <c r="C57" s="28" t="s">
        <v>460</v>
      </c>
      <c r="D57" s="28">
        <v>14001950</v>
      </c>
      <c r="E57" s="28" t="s">
        <v>58</v>
      </c>
      <c r="F57" s="28" t="s">
        <v>38</v>
      </c>
      <c r="G57" s="28" t="s">
        <v>39</v>
      </c>
      <c r="H57" s="28" t="s">
        <v>13</v>
      </c>
      <c r="I57" s="29">
        <v>3</v>
      </c>
      <c r="J57" s="28" t="s">
        <v>105</v>
      </c>
      <c r="K57" s="28" t="s">
        <v>106</v>
      </c>
      <c r="L57" s="30">
        <v>-595</v>
      </c>
    </row>
    <row r="58" spans="1:12" s="27" customFormat="1" ht="21.75" customHeight="1" x14ac:dyDescent="0.2">
      <c r="A58" s="28" t="s">
        <v>58</v>
      </c>
      <c r="B58" s="31">
        <v>5500</v>
      </c>
      <c r="C58" s="28" t="s">
        <v>461</v>
      </c>
      <c r="D58" s="28">
        <v>14001930</v>
      </c>
      <c r="E58" s="28" t="s">
        <v>107</v>
      </c>
      <c r="F58" s="28" t="s">
        <v>38</v>
      </c>
      <c r="G58" s="28" t="s">
        <v>108</v>
      </c>
      <c r="H58" s="28" t="s">
        <v>13</v>
      </c>
      <c r="I58" s="29">
        <v>3</v>
      </c>
      <c r="J58" s="28" t="s">
        <v>109</v>
      </c>
      <c r="K58" s="28" t="s">
        <v>110</v>
      </c>
      <c r="L58" s="30">
        <v>-6.27</v>
      </c>
    </row>
    <row r="59" spans="1:12" s="27" customFormat="1" ht="21.75" customHeight="1" x14ac:dyDescent="0.2">
      <c r="A59" s="28" t="s">
        <v>58</v>
      </c>
      <c r="B59" s="31">
        <v>5500</v>
      </c>
      <c r="C59" s="28" t="s">
        <v>461</v>
      </c>
      <c r="D59" s="28">
        <v>14002148</v>
      </c>
      <c r="E59" s="28" t="s">
        <v>107</v>
      </c>
      <c r="F59" s="28" t="s">
        <v>38</v>
      </c>
      <c r="G59" s="28" t="s">
        <v>39</v>
      </c>
      <c r="H59" s="28" t="s">
        <v>13</v>
      </c>
      <c r="I59" s="29">
        <v>3</v>
      </c>
      <c r="J59" s="28" t="s">
        <v>111</v>
      </c>
      <c r="K59" s="28" t="s">
        <v>112</v>
      </c>
      <c r="L59" s="30">
        <v>4</v>
      </c>
    </row>
    <row r="60" spans="1:12" s="27" customFormat="1" ht="21.75" customHeight="1" x14ac:dyDescent="0.2">
      <c r="A60" s="28" t="s">
        <v>58</v>
      </c>
      <c r="B60" s="31">
        <v>5500</v>
      </c>
      <c r="C60" s="28" t="s">
        <v>461</v>
      </c>
      <c r="D60" s="28">
        <v>14002148</v>
      </c>
      <c r="E60" s="28" t="s">
        <v>107</v>
      </c>
      <c r="F60" s="28" t="s">
        <v>38</v>
      </c>
      <c r="G60" s="28" t="s">
        <v>39</v>
      </c>
      <c r="H60" s="28" t="s">
        <v>13</v>
      </c>
      <c r="I60" s="29">
        <v>3</v>
      </c>
      <c r="J60" s="28" t="s">
        <v>111</v>
      </c>
      <c r="K60" s="28" t="s">
        <v>112</v>
      </c>
      <c r="L60" s="30">
        <v>4</v>
      </c>
    </row>
    <row r="61" spans="1:12" s="27" customFormat="1" ht="21.75" customHeight="1" x14ac:dyDescent="0.2">
      <c r="A61" s="28" t="s">
        <v>58</v>
      </c>
      <c r="B61" s="31">
        <v>5500</v>
      </c>
      <c r="C61" s="28" t="s">
        <v>461</v>
      </c>
      <c r="D61" s="28">
        <v>14002185</v>
      </c>
      <c r="E61" s="28" t="s">
        <v>107</v>
      </c>
      <c r="F61" s="28" t="s">
        <v>38</v>
      </c>
      <c r="G61" s="28" t="s">
        <v>39</v>
      </c>
      <c r="H61" s="28" t="s">
        <v>13</v>
      </c>
      <c r="I61" s="29">
        <v>3</v>
      </c>
      <c r="J61" s="28" t="s">
        <v>113</v>
      </c>
      <c r="K61" s="28" t="s">
        <v>114</v>
      </c>
      <c r="L61" s="30">
        <v>4.18</v>
      </c>
    </row>
    <row r="62" spans="1:12" s="27" customFormat="1" ht="21.75" customHeight="1" x14ac:dyDescent="0.2">
      <c r="A62" s="28" t="s">
        <v>58</v>
      </c>
      <c r="B62" s="31">
        <v>5500</v>
      </c>
      <c r="C62" s="28" t="s">
        <v>461</v>
      </c>
      <c r="D62" s="28">
        <v>14002148</v>
      </c>
      <c r="E62" s="28" t="s">
        <v>107</v>
      </c>
      <c r="F62" s="28" t="s">
        <v>38</v>
      </c>
      <c r="G62" s="28" t="s">
        <v>39</v>
      </c>
      <c r="H62" s="28" t="s">
        <v>13</v>
      </c>
      <c r="I62" s="29">
        <v>3</v>
      </c>
      <c r="J62" s="28" t="s">
        <v>111</v>
      </c>
      <c r="K62" s="28" t="s">
        <v>112</v>
      </c>
      <c r="L62" s="30">
        <v>4.8499999999999996</v>
      </c>
    </row>
    <row r="63" spans="1:12" s="27" customFormat="1" ht="21.75" customHeight="1" x14ac:dyDescent="0.2">
      <c r="A63" s="28" t="s">
        <v>58</v>
      </c>
      <c r="B63" s="31">
        <v>5500</v>
      </c>
      <c r="C63" s="28" t="s">
        <v>461</v>
      </c>
      <c r="D63" s="28">
        <v>14002148</v>
      </c>
      <c r="E63" s="28" t="s">
        <v>107</v>
      </c>
      <c r="F63" s="28" t="s">
        <v>38</v>
      </c>
      <c r="G63" s="28" t="s">
        <v>39</v>
      </c>
      <c r="H63" s="28" t="s">
        <v>13</v>
      </c>
      <c r="I63" s="29">
        <v>3</v>
      </c>
      <c r="J63" s="28" t="s">
        <v>111</v>
      </c>
      <c r="K63" s="28" t="s">
        <v>112</v>
      </c>
      <c r="L63" s="30">
        <v>5</v>
      </c>
    </row>
    <row r="64" spans="1:12" s="27" customFormat="1" ht="21.75" customHeight="1" x14ac:dyDescent="0.2">
      <c r="A64" s="28" t="s">
        <v>58</v>
      </c>
      <c r="B64" s="31">
        <v>5500</v>
      </c>
      <c r="C64" s="28" t="s">
        <v>461</v>
      </c>
      <c r="D64" s="28">
        <v>14002185</v>
      </c>
      <c r="E64" s="28" t="s">
        <v>107</v>
      </c>
      <c r="F64" s="28" t="s">
        <v>38</v>
      </c>
      <c r="G64" s="28" t="s">
        <v>39</v>
      </c>
      <c r="H64" s="28" t="s">
        <v>13</v>
      </c>
      <c r="I64" s="29">
        <v>3</v>
      </c>
      <c r="J64" s="28" t="s">
        <v>113</v>
      </c>
      <c r="K64" s="28" t="s">
        <v>114</v>
      </c>
      <c r="L64" s="30">
        <v>6.54</v>
      </c>
    </row>
    <row r="65" spans="1:12" s="27" customFormat="1" ht="21.75" customHeight="1" x14ac:dyDescent="0.2">
      <c r="A65" s="28" t="s">
        <v>58</v>
      </c>
      <c r="B65" s="31">
        <v>5500</v>
      </c>
      <c r="C65" s="28" t="s">
        <v>461</v>
      </c>
      <c r="D65" s="28">
        <v>14002148</v>
      </c>
      <c r="E65" s="28" t="s">
        <v>107</v>
      </c>
      <c r="F65" s="28" t="s">
        <v>38</v>
      </c>
      <c r="G65" s="28" t="s">
        <v>39</v>
      </c>
      <c r="H65" s="28" t="s">
        <v>13</v>
      </c>
      <c r="I65" s="29">
        <v>3</v>
      </c>
      <c r="J65" s="28" t="s">
        <v>111</v>
      </c>
      <c r="K65" s="28" t="s">
        <v>112</v>
      </c>
      <c r="L65" s="30">
        <v>6.54</v>
      </c>
    </row>
    <row r="66" spans="1:12" s="27" customFormat="1" ht="21.75" customHeight="1" x14ac:dyDescent="0.2">
      <c r="A66" s="28" t="s">
        <v>58</v>
      </c>
      <c r="B66" s="31">
        <v>5500</v>
      </c>
      <c r="C66" s="28" t="s">
        <v>461</v>
      </c>
      <c r="D66" s="28">
        <v>14002185</v>
      </c>
      <c r="E66" s="28" t="s">
        <v>107</v>
      </c>
      <c r="F66" s="28" t="s">
        <v>38</v>
      </c>
      <c r="G66" s="28" t="s">
        <v>39</v>
      </c>
      <c r="H66" s="28" t="s">
        <v>13</v>
      </c>
      <c r="I66" s="29">
        <v>3</v>
      </c>
      <c r="J66" s="28" t="s">
        <v>113</v>
      </c>
      <c r="K66" s="28" t="s">
        <v>114</v>
      </c>
      <c r="L66" s="30">
        <v>6.54</v>
      </c>
    </row>
    <row r="67" spans="1:12" s="27" customFormat="1" ht="21.75" customHeight="1" x14ac:dyDescent="0.2">
      <c r="A67" s="28" t="s">
        <v>58</v>
      </c>
      <c r="B67" s="31">
        <v>5500</v>
      </c>
      <c r="C67" s="28" t="s">
        <v>461</v>
      </c>
      <c r="D67" s="28">
        <v>14002185</v>
      </c>
      <c r="E67" s="28" t="s">
        <v>107</v>
      </c>
      <c r="F67" s="28" t="s">
        <v>38</v>
      </c>
      <c r="G67" s="28" t="s">
        <v>39</v>
      </c>
      <c r="H67" s="28" t="s">
        <v>13</v>
      </c>
      <c r="I67" s="29">
        <v>3</v>
      </c>
      <c r="J67" s="28" t="s">
        <v>113</v>
      </c>
      <c r="K67" s="28" t="s">
        <v>114</v>
      </c>
      <c r="L67" s="30">
        <v>6.54</v>
      </c>
    </row>
    <row r="68" spans="1:12" s="27" customFormat="1" ht="21.75" customHeight="1" x14ac:dyDescent="0.2">
      <c r="A68" s="28" t="s">
        <v>58</v>
      </c>
      <c r="B68" s="31">
        <v>5500</v>
      </c>
      <c r="C68" s="28" t="s">
        <v>461</v>
      </c>
      <c r="D68" s="28">
        <v>14002185</v>
      </c>
      <c r="E68" s="28" t="s">
        <v>107</v>
      </c>
      <c r="F68" s="28" t="s">
        <v>38</v>
      </c>
      <c r="G68" s="28" t="s">
        <v>39</v>
      </c>
      <c r="H68" s="28" t="s">
        <v>13</v>
      </c>
      <c r="I68" s="29">
        <v>3</v>
      </c>
      <c r="J68" s="28" t="s">
        <v>113</v>
      </c>
      <c r="K68" s="28" t="s">
        <v>114</v>
      </c>
      <c r="L68" s="30">
        <v>7</v>
      </c>
    </row>
    <row r="69" spans="1:12" s="27" customFormat="1" ht="21.75" customHeight="1" x14ac:dyDescent="0.2">
      <c r="A69" s="28" t="s">
        <v>58</v>
      </c>
      <c r="B69" s="31">
        <v>5500</v>
      </c>
      <c r="C69" s="28" t="s">
        <v>461</v>
      </c>
      <c r="D69" s="28">
        <v>14002185</v>
      </c>
      <c r="E69" s="28" t="s">
        <v>107</v>
      </c>
      <c r="F69" s="28" t="s">
        <v>38</v>
      </c>
      <c r="G69" s="28" t="s">
        <v>39</v>
      </c>
      <c r="H69" s="28" t="s">
        <v>13</v>
      </c>
      <c r="I69" s="29">
        <v>3</v>
      </c>
      <c r="J69" s="28" t="s">
        <v>113</v>
      </c>
      <c r="K69" s="28" t="s">
        <v>114</v>
      </c>
      <c r="L69" s="30">
        <v>7</v>
      </c>
    </row>
    <row r="70" spans="1:12" s="27" customFormat="1" ht="21.75" customHeight="1" x14ac:dyDescent="0.2">
      <c r="A70" s="28" t="s">
        <v>58</v>
      </c>
      <c r="B70" s="31">
        <v>5500</v>
      </c>
      <c r="C70" s="28" t="s">
        <v>461</v>
      </c>
      <c r="D70" s="28">
        <v>14002185</v>
      </c>
      <c r="E70" s="28" t="s">
        <v>107</v>
      </c>
      <c r="F70" s="28" t="s">
        <v>38</v>
      </c>
      <c r="G70" s="28" t="s">
        <v>39</v>
      </c>
      <c r="H70" s="28" t="s">
        <v>13</v>
      </c>
      <c r="I70" s="29">
        <v>3</v>
      </c>
      <c r="J70" s="28" t="s">
        <v>113</v>
      </c>
      <c r="K70" s="28" t="s">
        <v>114</v>
      </c>
      <c r="L70" s="30">
        <v>8.36</v>
      </c>
    </row>
    <row r="71" spans="1:12" s="27" customFormat="1" ht="21.75" customHeight="1" x14ac:dyDescent="0.2">
      <c r="A71" s="28" t="s">
        <v>419</v>
      </c>
      <c r="B71" s="28" t="s">
        <v>465</v>
      </c>
      <c r="C71" s="28" t="s">
        <v>465</v>
      </c>
      <c r="D71" s="28">
        <v>14001607</v>
      </c>
      <c r="E71" s="28" t="s">
        <v>26</v>
      </c>
      <c r="F71" s="28" t="s">
        <v>115</v>
      </c>
      <c r="G71" s="28" t="s">
        <v>116</v>
      </c>
      <c r="H71" s="28" t="s">
        <v>13</v>
      </c>
      <c r="I71" s="29">
        <v>3</v>
      </c>
      <c r="J71" s="28" t="s">
        <v>19</v>
      </c>
      <c r="K71" s="28" t="s">
        <v>117</v>
      </c>
      <c r="L71" s="30">
        <v>9</v>
      </c>
    </row>
    <row r="72" spans="1:12" s="27" customFormat="1" ht="21.75" customHeight="1" x14ac:dyDescent="0.2">
      <c r="A72" s="28" t="s">
        <v>58</v>
      </c>
      <c r="B72" s="31">
        <v>5500</v>
      </c>
      <c r="C72" s="28" t="s">
        <v>461</v>
      </c>
      <c r="D72" s="28">
        <v>14002185</v>
      </c>
      <c r="E72" s="28" t="s">
        <v>107</v>
      </c>
      <c r="F72" s="28" t="s">
        <v>38</v>
      </c>
      <c r="G72" s="28" t="s">
        <v>39</v>
      </c>
      <c r="H72" s="28" t="s">
        <v>13</v>
      </c>
      <c r="I72" s="29">
        <v>3</v>
      </c>
      <c r="J72" s="28" t="s">
        <v>113</v>
      </c>
      <c r="K72" s="28" t="s">
        <v>114</v>
      </c>
      <c r="L72" s="30">
        <v>9.6</v>
      </c>
    </row>
    <row r="73" spans="1:12" s="27" customFormat="1" ht="21.75" customHeight="1" x14ac:dyDescent="0.2">
      <c r="A73" s="28" t="s">
        <v>58</v>
      </c>
      <c r="B73" s="31">
        <v>5500</v>
      </c>
      <c r="C73" s="28" t="s">
        <v>461</v>
      </c>
      <c r="D73" s="28">
        <v>14002148</v>
      </c>
      <c r="E73" s="28" t="s">
        <v>107</v>
      </c>
      <c r="F73" s="28" t="s">
        <v>38</v>
      </c>
      <c r="G73" s="28" t="s">
        <v>39</v>
      </c>
      <c r="H73" s="28" t="s">
        <v>13</v>
      </c>
      <c r="I73" s="29">
        <v>3</v>
      </c>
      <c r="J73" s="28" t="s">
        <v>111</v>
      </c>
      <c r="K73" s="28" t="s">
        <v>112</v>
      </c>
      <c r="L73" s="30">
        <v>9.7899999999999991</v>
      </c>
    </row>
    <row r="74" spans="1:12" s="27" customFormat="1" ht="21.75" customHeight="1" x14ac:dyDescent="0.2">
      <c r="A74" s="28" t="s">
        <v>58</v>
      </c>
      <c r="B74" s="31">
        <v>5500</v>
      </c>
      <c r="C74" s="28" t="s">
        <v>461</v>
      </c>
      <c r="D74" s="28">
        <v>14002148</v>
      </c>
      <c r="E74" s="28" t="s">
        <v>107</v>
      </c>
      <c r="F74" s="28" t="s">
        <v>38</v>
      </c>
      <c r="G74" s="28" t="s">
        <v>39</v>
      </c>
      <c r="H74" s="28" t="s">
        <v>13</v>
      </c>
      <c r="I74" s="29">
        <v>3</v>
      </c>
      <c r="J74" s="28" t="s">
        <v>111</v>
      </c>
      <c r="K74" s="28" t="s">
        <v>112</v>
      </c>
      <c r="L74" s="30">
        <v>10.210000000000001</v>
      </c>
    </row>
    <row r="75" spans="1:12" s="27" customFormat="1" ht="21.75" customHeight="1" x14ac:dyDescent="0.2">
      <c r="A75" s="28" t="s">
        <v>419</v>
      </c>
      <c r="B75" s="28" t="s">
        <v>467</v>
      </c>
      <c r="C75" s="28" t="s">
        <v>465</v>
      </c>
      <c r="D75" s="28">
        <v>14002148</v>
      </c>
      <c r="E75" s="28" t="s">
        <v>10</v>
      </c>
      <c r="F75" s="28" t="s">
        <v>38</v>
      </c>
      <c r="G75" s="28" t="s">
        <v>39</v>
      </c>
      <c r="H75" s="28" t="s">
        <v>13</v>
      </c>
      <c r="I75" s="29">
        <v>3</v>
      </c>
      <c r="J75" s="28" t="s">
        <v>118</v>
      </c>
      <c r="K75" s="28" t="s">
        <v>112</v>
      </c>
      <c r="L75" s="30">
        <v>10.72</v>
      </c>
    </row>
    <row r="76" spans="1:12" s="27" customFormat="1" ht="21.75" customHeight="1" x14ac:dyDescent="0.2">
      <c r="A76" s="28" t="s">
        <v>58</v>
      </c>
      <c r="B76" s="31">
        <v>5500</v>
      </c>
      <c r="C76" s="28" t="s">
        <v>461</v>
      </c>
      <c r="D76" s="28">
        <v>14002148</v>
      </c>
      <c r="E76" s="28" t="s">
        <v>107</v>
      </c>
      <c r="F76" s="28" t="s">
        <v>38</v>
      </c>
      <c r="G76" s="28" t="s">
        <v>39</v>
      </c>
      <c r="H76" s="28" t="s">
        <v>13</v>
      </c>
      <c r="I76" s="29">
        <v>3</v>
      </c>
      <c r="J76" s="28" t="s">
        <v>111</v>
      </c>
      <c r="K76" s="28" t="s">
        <v>112</v>
      </c>
      <c r="L76" s="30">
        <v>11.4</v>
      </c>
    </row>
    <row r="77" spans="1:12" s="27" customFormat="1" ht="21.75" customHeight="1" x14ac:dyDescent="0.2">
      <c r="A77" s="28" t="s">
        <v>58</v>
      </c>
      <c r="B77" s="31">
        <v>5500</v>
      </c>
      <c r="C77" s="28" t="s">
        <v>461</v>
      </c>
      <c r="D77" s="28">
        <v>14002148</v>
      </c>
      <c r="E77" s="28" t="s">
        <v>107</v>
      </c>
      <c r="F77" s="28" t="s">
        <v>38</v>
      </c>
      <c r="G77" s="28" t="s">
        <v>39</v>
      </c>
      <c r="H77" s="28" t="s">
        <v>13</v>
      </c>
      <c r="I77" s="29">
        <v>3</v>
      </c>
      <c r="J77" s="28" t="s">
        <v>111</v>
      </c>
      <c r="K77" s="28" t="s">
        <v>112</v>
      </c>
      <c r="L77" s="30">
        <v>12.04</v>
      </c>
    </row>
    <row r="78" spans="1:12" s="27" customFormat="1" ht="21.75" customHeight="1" x14ac:dyDescent="0.2">
      <c r="A78" s="28" t="s">
        <v>58</v>
      </c>
      <c r="B78" s="31">
        <v>5500</v>
      </c>
      <c r="C78" s="28" t="s">
        <v>461</v>
      </c>
      <c r="D78" s="28">
        <v>14002185</v>
      </c>
      <c r="E78" s="28" t="s">
        <v>107</v>
      </c>
      <c r="F78" s="28" t="s">
        <v>38</v>
      </c>
      <c r="G78" s="28" t="s">
        <v>39</v>
      </c>
      <c r="H78" s="28" t="s">
        <v>13</v>
      </c>
      <c r="I78" s="29">
        <v>3</v>
      </c>
      <c r="J78" s="28" t="s">
        <v>113</v>
      </c>
      <c r="K78" s="28" t="s">
        <v>114</v>
      </c>
      <c r="L78" s="30">
        <v>12.57</v>
      </c>
    </row>
    <row r="79" spans="1:12" s="27" customFormat="1" ht="21.75" customHeight="1" x14ac:dyDescent="0.2">
      <c r="A79" s="28" t="s">
        <v>58</v>
      </c>
      <c r="B79" s="31">
        <v>5500</v>
      </c>
      <c r="C79" s="28" t="s">
        <v>461</v>
      </c>
      <c r="D79" s="28">
        <v>14002185</v>
      </c>
      <c r="E79" s="28" t="s">
        <v>107</v>
      </c>
      <c r="F79" s="28" t="s">
        <v>38</v>
      </c>
      <c r="G79" s="28" t="s">
        <v>39</v>
      </c>
      <c r="H79" s="28" t="s">
        <v>13</v>
      </c>
      <c r="I79" s="29">
        <v>3</v>
      </c>
      <c r="J79" s="28" t="s">
        <v>113</v>
      </c>
      <c r="K79" s="28" t="s">
        <v>114</v>
      </c>
      <c r="L79" s="30">
        <v>12.57</v>
      </c>
    </row>
    <row r="80" spans="1:12" s="27" customFormat="1" ht="21.75" customHeight="1" x14ac:dyDescent="0.2">
      <c r="A80" s="28" t="s">
        <v>409</v>
      </c>
      <c r="B80" s="28" t="s">
        <v>467</v>
      </c>
      <c r="C80" s="28" t="s">
        <v>458</v>
      </c>
      <c r="D80" s="28">
        <v>14002092</v>
      </c>
      <c r="E80" s="28" t="s">
        <v>16</v>
      </c>
      <c r="F80" s="28" t="s">
        <v>38</v>
      </c>
      <c r="G80" s="28" t="s">
        <v>39</v>
      </c>
      <c r="H80" s="28" t="s">
        <v>13</v>
      </c>
      <c r="I80" s="29">
        <v>3</v>
      </c>
      <c r="J80" s="28" t="s">
        <v>14</v>
      </c>
      <c r="K80" s="28" t="s">
        <v>119</v>
      </c>
      <c r="L80" s="30">
        <v>13.13</v>
      </c>
    </row>
    <row r="81" spans="1:12" s="27" customFormat="1" ht="21.75" customHeight="1" x14ac:dyDescent="0.2">
      <c r="A81" s="28" t="s">
        <v>58</v>
      </c>
      <c r="B81" s="31">
        <v>5500</v>
      </c>
      <c r="C81" s="28" t="s">
        <v>461</v>
      </c>
      <c r="D81" s="28">
        <v>14002187</v>
      </c>
      <c r="E81" s="28" t="s">
        <v>107</v>
      </c>
      <c r="F81" s="28" t="s">
        <v>38</v>
      </c>
      <c r="G81" s="28" t="s">
        <v>39</v>
      </c>
      <c r="H81" s="28" t="s">
        <v>13</v>
      </c>
      <c r="I81" s="29">
        <v>3</v>
      </c>
      <c r="J81" s="28" t="s">
        <v>120</v>
      </c>
      <c r="K81" s="28" t="s">
        <v>121</v>
      </c>
      <c r="L81" s="30">
        <v>13.59</v>
      </c>
    </row>
    <row r="82" spans="1:12" s="27" customFormat="1" ht="21.75" customHeight="1" x14ac:dyDescent="0.2">
      <c r="A82" s="28" t="s">
        <v>58</v>
      </c>
      <c r="B82" s="31">
        <v>5500</v>
      </c>
      <c r="C82" s="28" t="s">
        <v>461</v>
      </c>
      <c r="D82" s="28">
        <v>14002187</v>
      </c>
      <c r="E82" s="28" t="s">
        <v>107</v>
      </c>
      <c r="F82" s="28" t="s">
        <v>38</v>
      </c>
      <c r="G82" s="28" t="s">
        <v>39</v>
      </c>
      <c r="H82" s="28" t="s">
        <v>13</v>
      </c>
      <c r="I82" s="29">
        <v>3</v>
      </c>
      <c r="J82" s="28" t="s">
        <v>120</v>
      </c>
      <c r="K82" s="28" t="s">
        <v>121</v>
      </c>
      <c r="L82" s="30">
        <v>15.01</v>
      </c>
    </row>
    <row r="83" spans="1:12" s="27" customFormat="1" ht="21.75" customHeight="1" x14ac:dyDescent="0.2">
      <c r="A83" s="28" t="s">
        <v>58</v>
      </c>
      <c r="B83" s="31">
        <v>5500</v>
      </c>
      <c r="C83" s="28" t="s">
        <v>461</v>
      </c>
      <c r="D83" s="28">
        <v>14002148</v>
      </c>
      <c r="E83" s="28" t="s">
        <v>107</v>
      </c>
      <c r="F83" s="28" t="s">
        <v>38</v>
      </c>
      <c r="G83" s="28" t="s">
        <v>39</v>
      </c>
      <c r="H83" s="28" t="s">
        <v>13</v>
      </c>
      <c r="I83" s="29">
        <v>3</v>
      </c>
      <c r="J83" s="28" t="s">
        <v>111</v>
      </c>
      <c r="K83" s="28" t="s">
        <v>112</v>
      </c>
      <c r="L83" s="30">
        <v>15.25</v>
      </c>
    </row>
    <row r="84" spans="1:12" s="27" customFormat="1" ht="21.75" customHeight="1" x14ac:dyDescent="0.2">
      <c r="A84" s="28" t="s">
        <v>58</v>
      </c>
      <c r="B84" s="31">
        <v>5500</v>
      </c>
      <c r="C84" s="28" t="s">
        <v>461</v>
      </c>
      <c r="D84" s="28">
        <v>14002148</v>
      </c>
      <c r="E84" s="28" t="s">
        <v>107</v>
      </c>
      <c r="F84" s="28" t="s">
        <v>38</v>
      </c>
      <c r="G84" s="28" t="s">
        <v>39</v>
      </c>
      <c r="H84" s="28" t="s">
        <v>13</v>
      </c>
      <c r="I84" s="29">
        <v>3</v>
      </c>
      <c r="J84" s="28" t="s">
        <v>111</v>
      </c>
      <c r="K84" s="28" t="s">
        <v>112</v>
      </c>
      <c r="L84" s="30">
        <v>16.34</v>
      </c>
    </row>
    <row r="85" spans="1:12" s="27" customFormat="1" ht="21.75" customHeight="1" x14ac:dyDescent="0.2">
      <c r="A85" s="28" t="s">
        <v>58</v>
      </c>
      <c r="B85" s="31">
        <v>5500</v>
      </c>
      <c r="C85" s="28" t="s">
        <v>461</v>
      </c>
      <c r="D85" s="28">
        <v>14002187</v>
      </c>
      <c r="E85" s="28" t="s">
        <v>107</v>
      </c>
      <c r="F85" s="28" t="s">
        <v>38</v>
      </c>
      <c r="G85" s="28" t="s">
        <v>39</v>
      </c>
      <c r="H85" s="28" t="s">
        <v>13</v>
      </c>
      <c r="I85" s="29">
        <v>3</v>
      </c>
      <c r="J85" s="28" t="s">
        <v>120</v>
      </c>
      <c r="K85" s="28" t="s">
        <v>121</v>
      </c>
      <c r="L85" s="30">
        <v>18.23</v>
      </c>
    </row>
    <row r="86" spans="1:12" s="27" customFormat="1" ht="21.75" customHeight="1" x14ac:dyDescent="0.2">
      <c r="A86" s="28" t="s">
        <v>58</v>
      </c>
      <c r="B86" s="31">
        <v>5500</v>
      </c>
      <c r="C86" s="28" t="s">
        <v>461</v>
      </c>
      <c r="D86" s="28">
        <v>14002187</v>
      </c>
      <c r="E86" s="28" t="s">
        <v>107</v>
      </c>
      <c r="F86" s="28" t="s">
        <v>38</v>
      </c>
      <c r="G86" s="28" t="s">
        <v>39</v>
      </c>
      <c r="H86" s="28" t="s">
        <v>13</v>
      </c>
      <c r="I86" s="29">
        <v>3</v>
      </c>
      <c r="J86" s="28" t="s">
        <v>120</v>
      </c>
      <c r="K86" s="28" t="s">
        <v>121</v>
      </c>
      <c r="L86" s="30">
        <v>20.29</v>
      </c>
    </row>
    <row r="87" spans="1:12" s="27" customFormat="1" ht="21.75" customHeight="1" x14ac:dyDescent="0.2">
      <c r="A87" s="28" t="s">
        <v>58</v>
      </c>
      <c r="B87" s="31">
        <v>5500</v>
      </c>
      <c r="C87" s="28" t="s">
        <v>461</v>
      </c>
      <c r="D87" s="28">
        <v>14002187</v>
      </c>
      <c r="E87" s="28" t="s">
        <v>107</v>
      </c>
      <c r="F87" s="28" t="s">
        <v>38</v>
      </c>
      <c r="G87" s="28" t="s">
        <v>39</v>
      </c>
      <c r="H87" s="28" t="s">
        <v>13</v>
      </c>
      <c r="I87" s="29">
        <v>3</v>
      </c>
      <c r="J87" s="28" t="s">
        <v>120</v>
      </c>
      <c r="K87" s="28" t="s">
        <v>121</v>
      </c>
      <c r="L87" s="30">
        <v>20.68</v>
      </c>
    </row>
    <row r="88" spans="1:12" s="27" customFormat="1" ht="21.75" customHeight="1" x14ac:dyDescent="0.2">
      <c r="A88" s="28" t="s">
        <v>58</v>
      </c>
      <c r="B88" s="31">
        <v>5500</v>
      </c>
      <c r="C88" s="28" t="s">
        <v>461</v>
      </c>
      <c r="D88" s="28">
        <v>14002185</v>
      </c>
      <c r="E88" s="28" t="s">
        <v>107</v>
      </c>
      <c r="F88" s="28" t="s">
        <v>38</v>
      </c>
      <c r="G88" s="28" t="s">
        <v>39</v>
      </c>
      <c r="H88" s="28" t="s">
        <v>13</v>
      </c>
      <c r="I88" s="29">
        <v>3</v>
      </c>
      <c r="J88" s="28" t="s">
        <v>113</v>
      </c>
      <c r="K88" s="28" t="s">
        <v>114</v>
      </c>
      <c r="L88" s="30">
        <v>20.7</v>
      </c>
    </row>
    <row r="89" spans="1:12" s="27" customFormat="1" ht="21.75" customHeight="1" x14ac:dyDescent="0.2">
      <c r="A89" s="28" t="s">
        <v>58</v>
      </c>
      <c r="B89" s="31">
        <v>5500</v>
      </c>
      <c r="C89" s="28" t="s">
        <v>461</v>
      </c>
      <c r="D89" s="28">
        <v>14001925</v>
      </c>
      <c r="E89" s="28" t="s">
        <v>107</v>
      </c>
      <c r="F89" s="28" t="s">
        <v>38</v>
      </c>
      <c r="G89" s="28" t="s">
        <v>122</v>
      </c>
      <c r="H89" s="28" t="s">
        <v>13</v>
      </c>
      <c r="I89" s="29">
        <v>3</v>
      </c>
      <c r="J89" s="28" t="s">
        <v>123</v>
      </c>
      <c r="K89" s="28" t="s">
        <v>124</v>
      </c>
      <c r="L89" s="30">
        <v>21.5</v>
      </c>
    </row>
    <row r="90" spans="1:12" s="27" customFormat="1" ht="21.75" customHeight="1" x14ac:dyDescent="0.2">
      <c r="A90" s="28" t="s">
        <v>58</v>
      </c>
      <c r="B90" s="31">
        <v>5500</v>
      </c>
      <c r="C90" s="28" t="s">
        <v>461</v>
      </c>
      <c r="D90" s="28">
        <v>14002185</v>
      </c>
      <c r="E90" s="28" t="s">
        <v>107</v>
      </c>
      <c r="F90" s="28" t="s">
        <v>38</v>
      </c>
      <c r="G90" s="28" t="s">
        <v>39</v>
      </c>
      <c r="H90" s="28" t="s">
        <v>13</v>
      </c>
      <c r="I90" s="29">
        <v>3</v>
      </c>
      <c r="J90" s="28" t="s">
        <v>113</v>
      </c>
      <c r="K90" s="28" t="s">
        <v>114</v>
      </c>
      <c r="L90" s="30">
        <v>21.71</v>
      </c>
    </row>
    <row r="91" spans="1:12" s="27" customFormat="1" ht="21.75" customHeight="1" x14ac:dyDescent="0.2">
      <c r="A91" s="28" t="s">
        <v>409</v>
      </c>
      <c r="B91" s="28">
        <v>5360</v>
      </c>
      <c r="C91" s="28" t="s">
        <v>458</v>
      </c>
      <c r="D91" s="28">
        <v>14002092</v>
      </c>
      <c r="E91" s="28" t="s">
        <v>21</v>
      </c>
      <c r="F91" s="28" t="s">
        <v>38</v>
      </c>
      <c r="G91" s="28" t="s">
        <v>39</v>
      </c>
      <c r="H91" s="28" t="s">
        <v>13</v>
      </c>
      <c r="I91" s="29">
        <v>3</v>
      </c>
      <c r="J91" s="28" t="s">
        <v>125</v>
      </c>
      <c r="K91" s="28" t="s">
        <v>119</v>
      </c>
      <c r="L91" s="30">
        <v>21.92</v>
      </c>
    </row>
    <row r="92" spans="1:12" s="27" customFormat="1" ht="21.75" customHeight="1" x14ac:dyDescent="0.2">
      <c r="A92" s="28" t="s">
        <v>58</v>
      </c>
      <c r="B92" s="31">
        <v>5500</v>
      </c>
      <c r="C92" s="28" t="s">
        <v>461</v>
      </c>
      <c r="D92" s="28">
        <v>14002148</v>
      </c>
      <c r="E92" s="28" t="s">
        <v>107</v>
      </c>
      <c r="F92" s="28" t="s">
        <v>38</v>
      </c>
      <c r="G92" s="28" t="s">
        <v>39</v>
      </c>
      <c r="H92" s="28" t="s">
        <v>13</v>
      </c>
      <c r="I92" s="29">
        <v>3</v>
      </c>
      <c r="J92" s="28" t="s">
        <v>111</v>
      </c>
      <c r="K92" s="28" t="s">
        <v>112</v>
      </c>
      <c r="L92" s="30">
        <v>23.51</v>
      </c>
    </row>
    <row r="93" spans="1:12" s="27" customFormat="1" ht="21.75" customHeight="1" x14ac:dyDescent="0.2">
      <c r="A93" s="28" t="s">
        <v>58</v>
      </c>
      <c r="B93" s="31">
        <v>5500</v>
      </c>
      <c r="C93" s="28" t="s">
        <v>461</v>
      </c>
      <c r="D93" s="28">
        <v>14002148</v>
      </c>
      <c r="E93" s="28" t="s">
        <v>107</v>
      </c>
      <c r="F93" s="28" t="s">
        <v>38</v>
      </c>
      <c r="G93" s="28" t="s">
        <v>39</v>
      </c>
      <c r="H93" s="28" t="s">
        <v>13</v>
      </c>
      <c r="I93" s="29">
        <v>3</v>
      </c>
      <c r="J93" s="28" t="s">
        <v>111</v>
      </c>
      <c r="K93" s="28" t="s">
        <v>112</v>
      </c>
      <c r="L93" s="30">
        <v>24.08</v>
      </c>
    </row>
    <row r="94" spans="1:12" s="27" customFormat="1" ht="21.75" customHeight="1" x14ac:dyDescent="0.2">
      <c r="A94" s="28" t="s">
        <v>58</v>
      </c>
      <c r="B94" s="31">
        <v>5500</v>
      </c>
      <c r="C94" s="28" t="s">
        <v>461</v>
      </c>
      <c r="D94" s="28">
        <v>14002148</v>
      </c>
      <c r="E94" s="28" t="s">
        <v>107</v>
      </c>
      <c r="F94" s="28" t="s">
        <v>38</v>
      </c>
      <c r="G94" s="28" t="s">
        <v>39</v>
      </c>
      <c r="H94" s="28" t="s">
        <v>13</v>
      </c>
      <c r="I94" s="29">
        <v>3</v>
      </c>
      <c r="J94" s="28" t="s">
        <v>111</v>
      </c>
      <c r="K94" s="28" t="s">
        <v>112</v>
      </c>
      <c r="L94" s="30">
        <v>24.08</v>
      </c>
    </row>
    <row r="95" spans="1:12" s="27" customFormat="1" ht="21.75" customHeight="1" x14ac:dyDescent="0.2">
      <c r="A95" s="28" t="s">
        <v>419</v>
      </c>
      <c r="B95" s="28" t="s">
        <v>458</v>
      </c>
      <c r="C95" s="28" t="s">
        <v>465</v>
      </c>
      <c r="D95" s="28">
        <v>14001720</v>
      </c>
      <c r="E95" s="28" t="s">
        <v>63</v>
      </c>
      <c r="F95" s="28" t="s">
        <v>126</v>
      </c>
      <c r="G95" s="28" t="s">
        <v>127</v>
      </c>
      <c r="H95" s="28" t="s">
        <v>13</v>
      </c>
      <c r="I95" s="29">
        <v>3</v>
      </c>
      <c r="J95" s="28" t="s">
        <v>128</v>
      </c>
      <c r="K95" s="28" t="s">
        <v>129</v>
      </c>
      <c r="L95" s="30">
        <v>24.8</v>
      </c>
    </row>
    <row r="96" spans="1:12" s="27" customFormat="1" ht="21.75" customHeight="1" x14ac:dyDescent="0.2">
      <c r="A96" s="28" t="s">
        <v>58</v>
      </c>
      <c r="B96" s="31">
        <v>5500</v>
      </c>
      <c r="C96" s="28" t="s">
        <v>461</v>
      </c>
      <c r="D96" s="28">
        <v>14002185</v>
      </c>
      <c r="E96" s="28" t="s">
        <v>107</v>
      </c>
      <c r="F96" s="28" t="s">
        <v>38</v>
      </c>
      <c r="G96" s="28" t="s">
        <v>39</v>
      </c>
      <c r="H96" s="28" t="s">
        <v>13</v>
      </c>
      <c r="I96" s="29">
        <v>3</v>
      </c>
      <c r="J96" s="28" t="s">
        <v>113</v>
      </c>
      <c r="K96" s="28" t="s">
        <v>114</v>
      </c>
      <c r="L96" s="30">
        <v>25</v>
      </c>
    </row>
    <row r="97" spans="1:12" s="27" customFormat="1" ht="21.75" customHeight="1" x14ac:dyDescent="0.2">
      <c r="A97" s="28" t="s">
        <v>58</v>
      </c>
      <c r="B97" s="31">
        <v>5500</v>
      </c>
      <c r="C97" s="28" t="s">
        <v>461</v>
      </c>
      <c r="D97" s="28">
        <v>14002185</v>
      </c>
      <c r="E97" s="28" t="s">
        <v>107</v>
      </c>
      <c r="F97" s="28" t="s">
        <v>38</v>
      </c>
      <c r="G97" s="28" t="s">
        <v>39</v>
      </c>
      <c r="H97" s="28" t="s">
        <v>13</v>
      </c>
      <c r="I97" s="29">
        <v>3</v>
      </c>
      <c r="J97" s="28" t="s">
        <v>113</v>
      </c>
      <c r="K97" s="28" t="s">
        <v>114</v>
      </c>
      <c r="L97" s="30">
        <v>25</v>
      </c>
    </row>
    <row r="98" spans="1:12" s="27" customFormat="1" ht="21.75" customHeight="1" x14ac:dyDescent="0.2">
      <c r="A98" s="28" t="s">
        <v>58</v>
      </c>
      <c r="B98" s="31">
        <v>5500</v>
      </c>
      <c r="C98" s="28" t="s">
        <v>461</v>
      </c>
      <c r="D98" s="28">
        <v>14002148</v>
      </c>
      <c r="E98" s="28" t="s">
        <v>107</v>
      </c>
      <c r="F98" s="28" t="s">
        <v>38</v>
      </c>
      <c r="G98" s="28" t="s">
        <v>39</v>
      </c>
      <c r="H98" s="28" t="s">
        <v>13</v>
      </c>
      <c r="I98" s="29">
        <v>3</v>
      </c>
      <c r="J98" s="28" t="s">
        <v>111</v>
      </c>
      <c r="K98" s="28" t="s">
        <v>112</v>
      </c>
      <c r="L98" s="30">
        <v>26.03</v>
      </c>
    </row>
    <row r="99" spans="1:12" s="27" customFormat="1" ht="21.75" customHeight="1" x14ac:dyDescent="0.2">
      <c r="A99" s="28" t="s">
        <v>58</v>
      </c>
      <c r="B99" s="31">
        <v>5500</v>
      </c>
      <c r="C99" s="28" t="s">
        <v>461</v>
      </c>
      <c r="D99" s="28">
        <v>14002185</v>
      </c>
      <c r="E99" s="28" t="s">
        <v>107</v>
      </c>
      <c r="F99" s="28" t="s">
        <v>38</v>
      </c>
      <c r="G99" s="28" t="s">
        <v>39</v>
      </c>
      <c r="H99" s="28" t="s">
        <v>13</v>
      </c>
      <c r="I99" s="29">
        <v>3</v>
      </c>
      <c r="J99" s="28" t="s">
        <v>113</v>
      </c>
      <c r="K99" s="28" t="s">
        <v>114</v>
      </c>
      <c r="L99" s="30">
        <v>26.66</v>
      </c>
    </row>
    <row r="100" spans="1:12" s="27" customFormat="1" ht="21.75" customHeight="1" x14ac:dyDescent="0.2">
      <c r="A100" s="28" t="s">
        <v>58</v>
      </c>
      <c r="B100" s="31">
        <v>5500</v>
      </c>
      <c r="C100" s="28" t="s">
        <v>461</v>
      </c>
      <c r="D100" s="28">
        <v>14002185</v>
      </c>
      <c r="E100" s="28" t="s">
        <v>107</v>
      </c>
      <c r="F100" s="28" t="s">
        <v>38</v>
      </c>
      <c r="G100" s="28" t="s">
        <v>39</v>
      </c>
      <c r="H100" s="28" t="s">
        <v>13</v>
      </c>
      <c r="I100" s="29">
        <v>3</v>
      </c>
      <c r="J100" s="28" t="s">
        <v>113</v>
      </c>
      <c r="K100" s="28" t="s">
        <v>114</v>
      </c>
      <c r="L100" s="30">
        <v>28.15</v>
      </c>
    </row>
    <row r="101" spans="1:12" s="27" customFormat="1" ht="21.75" customHeight="1" x14ac:dyDescent="0.2">
      <c r="A101" s="28" t="s">
        <v>58</v>
      </c>
      <c r="B101" s="31">
        <v>5500</v>
      </c>
      <c r="C101" s="28" t="s">
        <v>461</v>
      </c>
      <c r="D101" s="28">
        <v>14002187</v>
      </c>
      <c r="E101" s="28" t="s">
        <v>107</v>
      </c>
      <c r="F101" s="28" t="s">
        <v>38</v>
      </c>
      <c r="G101" s="28" t="s">
        <v>39</v>
      </c>
      <c r="H101" s="28" t="s">
        <v>13</v>
      </c>
      <c r="I101" s="29">
        <v>3</v>
      </c>
      <c r="J101" s="28" t="s">
        <v>120</v>
      </c>
      <c r="K101" s="28" t="s">
        <v>121</v>
      </c>
      <c r="L101" s="30">
        <v>28.6</v>
      </c>
    </row>
    <row r="102" spans="1:12" s="27" customFormat="1" ht="21.75" customHeight="1" x14ac:dyDescent="0.2">
      <c r="A102" s="28" t="s">
        <v>417</v>
      </c>
      <c r="B102" s="28" t="s">
        <v>465</v>
      </c>
      <c r="C102" s="28" t="s">
        <v>458</v>
      </c>
      <c r="D102" s="28">
        <v>14002148</v>
      </c>
      <c r="E102" s="28" t="s">
        <v>26</v>
      </c>
      <c r="F102" s="28" t="s">
        <v>38</v>
      </c>
      <c r="G102" s="28" t="s">
        <v>39</v>
      </c>
      <c r="H102" s="28" t="s">
        <v>13</v>
      </c>
      <c r="I102" s="29">
        <v>3</v>
      </c>
      <c r="J102" s="28" t="s">
        <v>118</v>
      </c>
      <c r="K102" s="28" t="s">
        <v>112</v>
      </c>
      <c r="L102" s="30">
        <v>36.81</v>
      </c>
    </row>
    <row r="103" spans="1:12" s="27" customFormat="1" ht="21.75" customHeight="1" x14ac:dyDescent="0.2">
      <c r="A103" s="28" t="s">
        <v>409</v>
      </c>
      <c r="B103" s="28" t="s">
        <v>467</v>
      </c>
      <c r="C103" s="28" t="s">
        <v>458</v>
      </c>
      <c r="D103" s="28">
        <v>14002185</v>
      </c>
      <c r="E103" s="28" t="s">
        <v>130</v>
      </c>
      <c r="F103" s="28" t="s">
        <v>38</v>
      </c>
      <c r="G103" s="28" t="s">
        <v>39</v>
      </c>
      <c r="H103" s="28" t="s">
        <v>13</v>
      </c>
      <c r="I103" s="29">
        <v>3</v>
      </c>
      <c r="J103" s="28" t="s">
        <v>131</v>
      </c>
      <c r="K103" s="28" t="s">
        <v>114</v>
      </c>
      <c r="L103" s="30">
        <v>41.21</v>
      </c>
    </row>
    <row r="104" spans="1:12" s="27" customFormat="1" ht="21.75" customHeight="1" x14ac:dyDescent="0.2">
      <c r="A104" s="28" t="s">
        <v>409</v>
      </c>
      <c r="B104" s="28" t="s">
        <v>465</v>
      </c>
      <c r="C104" s="28" t="s">
        <v>458</v>
      </c>
      <c r="D104" s="28">
        <v>14002148</v>
      </c>
      <c r="E104" s="28" t="s">
        <v>26</v>
      </c>
      <c r="F104" s="28" t="s">
        <v>38</v>
      </c>
      <c r="G104" s="28" t="s">
        <v>39</v>
      </c>
      <c r="H104" s="28" t="s">
        <v>13</v>
      </c>
      <c r="I104" s="29">
        <v>3</v>
      </c>
      <c r="J104" s="28" t="s">
        <v>132</v>
      </c>
      <c r="K104" s="28" t="s">
        <v>112</v>
      </c>
      <c r="L104" s="30">
        <v>44.64</v>
      </c>
    </row>
    <row r="105" spans="1:12" s="27" customFormat="1" ht="21.75" customHeight="1" x14ac:dyDescent="0.2">
      <c r="A105" s="28" t="s">
        <v>58</v>
      </c>
      <c r="B105" s="31">
        <v>5500</v>
      </c>
      <c r="C105" s="28" t="s">
        <v>461</v>
      </c>
      <c r="D105" s="28">
        <v>14002187</v>
      </c>
      <c r="E105" s="28" t="s">
        <v>107</v>
      </c>
      <c r="F105" s="28" t="s">
        <v>38</v>
      </c>
      <c r="G105" s="28" t="s">
        <v>39</v>
      </c>
      <c r="H105" s="28" t="s">
        <v>13</v>
      </c>
      <c r="I105" s="29">
        <v>3</v>
      </c>
      <c r="J105" s="28" t="s">
        <v>120</v>
      </c>
      <c r="K105" s="28" t="s">
        <v>121</v>
      </c>
      <c r="L105" s="30">
        <v>45.62</v>
      </c>
    </row>
    <row r="106" spans="1:12" s="27" customFormat="1" ht="21.75" customHeight="1" x14ac:dyDescent="0.2">
      <c r="A106" s="28" t="s">
        <v>409</v>
      </c>
      <c r="B106" s="28">
        <v>5360</v>
      </c>
      <c r="C106" s="28" t="s">
        <v>458</v>
      </c>
      <c r="D106" s="28">
        <v>14002151</v>
      </c>
      <c r="E106" s="28" t="s">
        <v>21</v>
      </c>
      <c r="F106" s="28" t="s">
        <v>38</v>
      </c>
      <c r="G106" s="28" t="s">
        <v>39</v>
      </c>
      <c r="H106" s="28" t="s">
        <v>13</v>
      </c>
      <c r="I106" s="29">
        <v>3</v>
      </c>
      <c r="J106" s="28" t="s">
        <v>133</v>
      </c>
      <c r="K106" s="28" t="s">
        <v>134</v>
      </c>
      <c r="L106" s="30">
        <v>48.11</v>
      </c>
    </row>
    <row r="107" spans="1:12" s="27" customFormat="1" ht="21.75" customHeight="1" x14ac:dyDescent="0.2">
      <c r="A107" s="28" t="s">
        <v>415</v>
      </c>
      <c r="B107" s="28" t="s">
        <v>458</v>
      </c>
      <c r="C107" s="28" t="s">
        <v>464</v>
      </c>
      <c r="D107" s="28">
        <v>14001731</v>
      </c>
      <c r="E107" s="28" t="s">
        <v>63</v>
      </c>
      <c r="F107" s="28" t="s">
        <v>94</v>
      </c>
      <c r="G107" s="28" t="s">
        <v>95</v>
      </c>
      <c r="H107" s="28" t="s">
        <v>13</v>
      </c>
      <c r="I107" s="29">
        <v>3</v>
      </c>
      <c r="J107" s="28" t="s">
        <v>96</v>
      </c>
      <c r="K107" s="28" t="s">
        <v>135</v>
      </c>
      <c r="L107" s="30">
        <v>49</v>
      </c>
    </row>
    <row r="108" spans="1:12" s="27" customFormat="1" ht="21.75" customHeight="1" x14ac:dyDescent="0.2">
      <c r="A108" s="28" t="s">
        <v>58</v>
      </c>
      <c r="B108" s="31">
        <v>5500</v>
      </c>
      <c r="C108" s="28" t="s">
        <v>461</v>
      </c>
      <c r="D108" s="28">
        <v>14002187</v>
      </c>
      <c r="E108" s="28" t="s">
        <v>107</v>
      </c>
      <c r="F108" s="28" t="s">
        <v>38</v>
      </c>
      <c r="G108" s="28" t="s">
        <v>39</v>
      </c>
      <c r="H108" s="28" t="s">
        <v>13</v>
      </c>
      <c r="I108" s="29">
        <v>3</v>
      </c>
      <c r="J108" s="28" t="s">
        <v>120</v>
      </c>
      <c r="K108" s="28" t="s">
        <v>121</v>
      </c>
      <c r="L108" s="30">
        <v>49.57</v>
      </c>
    </row>
    <row r="109" spans="1:12" s="27" customFormat="1" ht="21.75" customHeight="1" x14ac:dyDescent="0.2">
      <c r="A109" s="28" t="s">
        <v>58</v>
      </c>
      <c r="B109" s="31">
        <v>5500</v>
      </c>
      <c r="C109" s="28" t="s">
        <v>461</v>
      </c>
      <c r="D109" s="28">
        <v>14002185</v>
      </c>
      <c r="E109" s="28" t="s">
        <v>107</v>
      </c>
      <c r="F109" s="28" t="s">
        <v>38</v>
      </c>
      <c r="G109" s="28" t="s">
        <v>39</v>
      </c>
      <c r="H109" s="28" t="s">
        <v>13</v>
      </c>
      <c r="I109" s="29">
        <v>3</v>
      </c>
      <c r="J109" s="28" t="s">
        <v>113</v>
      </c>
      <c r="K109" s="28" t="s">
        <v>114</v>
      </c>
      <c r="L109" s="30">
        <v>57.91</v>
      </c>
    </row>
    <row r="110" spans="1:12" s="27" customFormat="1" ht="21.75" customHeight="1" x14ac:dyDescent="0.2">
      <c r="A110" s="28" t="s">
        <v>417</v>
      </c>
      <c r="B110" s="28" t="s">
        <v>467</v>
      </c>
      <c r="C110" s="28" t="s">
        <v>458</v>
      </c>
      <c r="D110" s="28">
        <v>14002148</v>
      </c>
      <c r="E110" s="28" t="s">
        <v>10</v>
      </c>
      <c r="F110" s="28" t="s">
        <v>38</v>
      </c>
      <c r="G110" s="28" t="s">
        <v>39</v>
      </c>
      <c r="H110" s="28" t="s">
        <v>13</v>
      </c>
      <c r="I110" s="29">
        <v>3</v>
      </c>
      <c r="J110" s="28" t="s">
        <v>118</v>
      </c>
      <c r="K110" s="28" t="s">
        <v>112</v>
      </c>
      <c r="L110" s="30">
        <v>63.27</v>
      </c>
    </row>
    <row r="111" spans="1:12" s="27" customFormat="1" ht="21.75" customHeight="1" x14ac:dyDescent="0.2">
      <c r="A111" s="28" t="s">
        <v>406</v>
      </c>
      <c r="B111" s="28" t="s">
        <v>467</v>
      </c>
      <c r="C111" s="28" t="s">
        <v>458</v>
      </c>
      <c r="D111" s="28">
        <v>14002092</v>
      </c>
      <c r="E111" s="28" t="s">
        <v>16</v>
      </c>
      <c r="F111" s="28" t="s">
        <v>38</v>
      </c>
      <c r="G111" s="28" t="s">
        <v>39</v>
      </c>
      <c r="H111" s="28" t="s">
        <v>13</v>
      </c>
      <c r="I111" s="29">
        <v>3</v>
      </c>
      <c r="J111" s="28" t="s">
        <v>136</v>
      </c>
      <c r="K111" s="28" t="s">
        <v>119</v>
      </c>
      <c r="L111" s="30">
        <v>175</v>
      </c>
    </row>
    <row r="112" spans="1:12" s="27" customFormat="1" ht="21.75" customHeight="1" x14ac:dyDescent="0.2">
      <c r="A112" s="28" t="s">
        <v>409</v>
      </c>
      <c r="B112" s="28" t="s">
        <v>465</v>
      </c>
      <c r="C112" s="28" t="s">
        <v>458</v>
      </c>
      <c r="D112" s="28">
        <v>14002148</v>
      </c>
      <c r="E112" s="28" t="s">
        <v>26</v>
      </c>
      <c r="F112" s="28" t="s">
        <v>38</v>
      </c>
      <c r="G112" s="28" t="s">
        <v>39</v>
      </c>
      <c r="H112" s="28" t="s">
        <v>13</v>
      </c>
      <c r="I112" s="29">
        <v>3</v>
      </c>
      <c r="J112" s="28" t="s">
        <v>137</v>
      </c>
      <c r="K112" s="28" t="s">
        <v>112</v>
      </c>
      <c r="L112" s="30">
        <v>352.41</v>
      </c>
    </row>
    <row r="113" spans="1:12" s="27" customFormat="1" ht="21.75" customHeight="1" x14ac:dyDescent="0.2">
      <c r="A113" s="28" t="s">
        <v>406</v>
      </c>
      <c r="B113" s="28" t="s">
        <v>465</v>
      </c>
      <c r="C113" s="28" t="s">
        <v>458</v>
      </c>
      <c r="D113" s="28">
        <v>14001607</v>
      </c>
      <c r="E113" s="28" t="s">
        <v>26</v>
      </c>
      <c r="F113" s="28" t="s">
        <v>115</v>
      </c>
      <c r="G113" s="28" t="s">
        <v>116</v>
      </c>
      <c r="H113" s="28" t="s">
        <v>13</v>
      </c>
      <c r="I113" s="29">
        <v>3</v>
      </c>
      <c r="J113" s="28" t="s">
        <v>138</v>
      </c>
      <c r="K113" s="28" t="s">
        <v>117</v>
      </c>
      <c r="L113" s="30">
        <v>413.88</v>
      </c>
    </row>
    <row r="114" spans="1:12" s="27" customFormat="1" ht="21.75" customHeight="1" x14ac:dyDescent="0.2">
      <c r="A114" s="28" t="s">
        <v>406</v>
      </c>
      <c r="B114" s="28" t="s">
        <v>465</v>
      </c>
      <c r="C114" s="28" t="s">
        <v>458</v>
      </c>
      <c r="D114" s="28">
        <v>14001607</v>
      </c>
      <c r="E114" s="28" t="s">
        <v>26</v>
      </c>
      <c r="F114" s="28" t="s">
        <v>115</v>
      </c>
      <c r="G114" s="28" t="s">
        <v>116</v>
      </c>
      <c r="H114" s="28" t="s">
        <v>13</v>
      </c>
      <c r="I114" s="29">
        <v>3</v>
      </c>
      <c r="J114" s="28" t="s">
        <v>139</v>
      </c>
      <c r="K114" s="28" t="s">
        <v>117</v>
      </c>
      <c r="L114" s="30">
        <v>485.9</v>
      </c>
    </row>
    <row r="115" spans="1:12" s="27" customFormat="1" ht="21.75" customHeight="1" x14ac:dyDescent="0.2">
      <c r="A115" s="28" t="s">
        <v>58</v>
      </c>
      <c r="C115" s="28" t="s">
        <v>461</v>
      </c>
      <c r="D115" s="28">
        <v>14001950</v>
      </c>
      <c r="E115" s="28" t="s">
        <v>58</v>
      </c>
      <c r="F115" s="28" t="s">
        <v>38</v>
      </c>
      <c r="G115" s="28" t="s">
        <v>39</v>
      </c>
      <c r="H115" s="28" t="s">
        <v>13</v>
      </c>
      <c r="I115" s="29">
        <v>3</v>
      </c>
      <c r="J115" s="28" t="s">
        <v>113</v>
      </c>
      <c r="K115" s="28" t="s">
        <v>106</v>
      </c>
      <c r="L115" s="30">
        <v>595</v>
      </c>
    </row>
    <row r="116" spans="1:12" s="27" customFormat="1" ht="21.75" customHeight="1" x14ac:dyDescent="0.2">
      <c r="A116" s="28" t="s">
        <v>58</v>
      </c>
      <c r="B116" s="31">
        <v>5500</v>
      </c>
      <c r="C116" s="28" t="s">
        <v>461</v>
      </c>
      <c r="D116" s="28">
        <v>14001930</v>
      </c>
      <c r="E116" s="28" t="s">
        <v>107</v>
      </c>
      <c r="F116" s="28" t="s">
        <v>38</v>
      </c>
      <c r="G116" s="28" t="s">
        <v>108</v>
      </c>
      <c r="H116" s="28" t="s">
        <v>13</v>
      </c>
      <c r="I116" s="29">
        <v>3</v>
      </c>
      <c r="J116" s="28" t="s">
        <v>109</v>
      </c>
      <c r="K116" s="28" t="s">
        <v>110</v>
      </c>
      <c r="L116" s="30">
        <v>615.25</v>
      </c>
    </row>
    <row r="117" spans="1:12" s="27" customFormat="1" ht="21.75" customHeight="1" x14ac:dyDescent="0.2">
      <c r="A117" s="28" t="s">
        <v>58</v>
      </c>
      <c r="B117" s="31">
        <v>5500</v>
      </c>
      <c r="C117" s="28" t="s">
        <v>461</v>
      </c>
      <c r="D117" s="28">
        <v>14002148</v>
      </c>
      <c r="E117" s="28" t="s">
        <v>107</v>
      </c>
      <c r="F117" s="28" t="s">
        <v>38</v>
      </c>
      <c r="G117" s="28" t="s">
        <v>39</v>
      </c>
      <c r="H117" s="28" t="s">
        <v>13</v>
      </c>
      <c r="I117" s="29">
        <v>3</v>
      </c>
      <c r="J117" s="28" t="s">
        <v>111</v>
      </c>
      <c r="K117" s="28" t="s">
        <v>112</v>
      </c>
      <c r="L117" s="30">
        <v>868.04</v>
      </c>
    </row>
    <row r="118" spans="1:12" s="27" customFormat="1" ht="21.75" customHeight="1" x14ac:dyDescent="0.2">
      <c r="A118" s="28" t="s">
        <v>58</v>
      </c>
      <c r="B118" s="31">
        <v>5500</v>
      </c>
      <c r="C118" s="28" t="s">
        <v>461</v>
      </c>
      <c r="D118" s="28">
        <v>14002187</v>
      </c>
      <c r="E118" s="28" t="s">
        <v>107</v>
      </c>
      <c r="F118" s="28" t="s">
        <v>38</v>
      </c>
      <c r="G118" s="28" t="s">
        <v>39</v>
      </c>
      <c r="H118" s="28" t="s">
        <v>13</v>
      </c>
      <c r="I118" s="29">
        <v>3</v>
      </c>
      <c r="J118" s="28" t="s">
        <v>120</v>
      </c>
      <c r="K118" s="28" t="s">
        <v>121</v>
      </c>
      <c r="L118" s="30">
        <v>1513.12</v>
      </c>
    </row>
    <row r="119" spans="1:12" s="27" customFormat="1" ht="21.75" customHeight="1" x14ac:dyDescent="0.2">
      <c r="A119" s="28" t="s">
        <v>58</v>
      </c>
      <c r="B119" s="31">
        <v>5500</v>
      </c>
      <c r="C119" s="28" t="s">
        <v>461</v>
      </c>
      <c r="D119" s="28">
        <v>14002185</v>
      </c>
      <c r="E119" s="28" t="s">
        <v>107</v>
      </c>
      <c r="F119" s="28" t="s">
        <v>38</v>
      </c>
      <c r="G119" s="28" t="s">
        <v>39</v>
      </c>
      <c r="H119" s="28" t="s">
        <v>13</v>
      </c>
      <c r="I119" s="29">
        <v>3</v>
      </c>
      <c r="J119" s="28" t="s">
        <v>113</v>
      </c>
      <c r="K119" s="28" t="s">
        <v>114</v>
      </c>
      <c r="L119" s="30">
        <v>1812</v>
      </c>
    </row>
    <row r="120" spans="1:12" s="27" customFormat="1" ht="21.75" customHeight="1" x14ac:dyDescent="0.2">
      <c r="A120" s="28" t="s">
        <v>409</v>
      </c>
      <c r="B120" s="28"/>
      <c r="C120" s="28" t="s">
        <v>458</v>
      </c>
      <c r="D120" s="28">
        <v>14003107</v>
      </c>
      <c r="E120" s="28" t="s">
        <v>140</v>
      </c>
      <c r="F120" s="28" t="s">
        <v>38</v>
      </c>
      <c r="G120" s="28" t="s">
        <v>39</v>
      </c>
      <c r="H120" s="28" t="s">
        <v>13</v>
      </c>
      <c r="I120" s="29">
        <v>4</v>
      </c>
      <c r="J120" s="28" t="s">
        <v>141</v>
      </c>
      <c r="K120" s="28" t="s">
        <v>142</v>
      </c>
      <c r="L120" s="30">
        <v>-247.19</v>
      </c>
    </row>
    <row r="121" spans="1:12" s="27" customFormat="1" ht="21.75" customHeight="1" x14ac:dyDescent="0.2">
      <c r="A121" s="28" t="s">
        <v>409</v>
      </c>
      <c r="B121" s="28"/>
      <c r="C121" s="28" t="s">
        <v>458</v>
      </c>
      <c r="D121" s="28">
        <v>14003107</v>
      </c>
      <c r="E121" s="28" t="s">
        <v>140</v>
      </c>
      <c r="F121" s="28" t="s">
        <v>38</v>
      </c>
      <c r="G121" s="28" t="s">
        <v>39</v>
      </c>
      <c r="H121" s="28" t="s">
        <v>13</v>
      </c>
      <c r="I121" s="29">
        <v>4</v>
      </c>
      <c r="J121" s="28" t="s">
        <v>14</v>
      </c>
      <c r="K121" s="28" t="s">
        <v>142</v>
      </c>
      <c r="L121" s="30">
        <v>-18.54</v>
      </c>
    </row>
    <row r="122" spans="1:12" s="27" customFormat="1" ht="21.75" customHeight="1" x14ac:dyDescent="0.2">
      <c r="A122" s="28" t="s">
        <v>407</v>
      </c>
      <c r="B122" s="28" t="s">
        <v>465</v>
      </c>
      <c r="C122" s="28" t="s">
        <v>459</v>
      </c>
      <c r="D122" s="28">
        <v>14003173</v>
      </c>
      <c r="E122" s="28" t="s">
        <v>26</v>
      </c>
      <c r="F122" s="28" t="s">
        <v>143</v>
      </c>
      <c r="G122" s="28" t="s">
        <v>144</v>
      </c>
      <c r="H122" s="28" t="s">
        <v>13</v>
      </c>
      <c r="I122" s="29">
        <v>4</v>
      </c>
      <c r="J122" s="28" t="s">
        <v>14</v>
      </c>
      <c r="K122" s="28" t="s">
        <v>145</v>
      </c>
      <c r="L122" s="30">
        <v>2.63</v>
      </c>
    </row>
    <row r="123" spans="1:12" s="27" customFormat="1" ht="21.75" customHeight="1" x14ac:dyDescent="0.2">
      <c r="A123" s="28" t="s">
        <v>407</v>
      </c>
      <c r="B123" s="28" t="s">
        <v>465</v>
      </c>
      <c r="C123" s="28" t="s">
        <v>459</v>
      </c>
      <c r="D123" s="28">
        <v>14003173</v>
      </c>
      <c r="E123" s="28" t="s">
        <v>26</v>
      </c>
      <c r="F123" s="28" t="s">
        <v>143</v>
      </c>
      <c r="G123" s="28" t="s">
        <v>144</v>
      </c>
      <c r="H123" s="28" t="s">
        <v>13</v>
      </c>
      <c r="I123" s="29">
        <v>4</v>
      </c>
      <c r="J123" s="28" t="s">
        <v>14</v>
      </c>
      <c r="K123" s="28" t="s">
        <v>145</v>
      </c>
      <c r="L123" s="30">
        <v>4.5</v>
      </c>
    </row>
    <row r="124" spans="1:12" s="27" customFormat="1" ht="21.75" customHeight="1" x14ac:dyDescent="0.2">
      <c r="A124" s="28" t="s">
        <v>409</v>
      </c>
      <c r="B124" s="28" t="s">
        <v>465</v>
      </c>
      <c r="C124" s="28" t="s">
        <v>458</v>
      </c>
      <c r="D124" s="28">
        <v>14003073</v>
      </c>
      <c r="E124" s="28" t="s">
        <v>26</v>
      </c>
      <c r="F124" s="28" t="s">
        <v>38</v>
      </c>
      <c r="G124" s="28" t="s">
        <v>39</v>
      </c>
      <c r="H124" s="28" t="s">
        <v>13</v>
      </c>
      <c r="I124" s="29">
        <v>4</v>
      </c>
      <c r="J124" s="28" t="s">
        <v>14</v>
      </c>
      <c r="K124" s="28" t="s">
        <v>146</v>
      </c>
      <c r="L124" s="30">
        <v>5.08</v>
      </c>
    </row>
    <row r="125" spans="1:12" s="27" customFormat="1" ht="21.75" customHeight="1" x14ac:dyDescent="0.2">
      <c r="A125" s="28" t="s">
        <v>406</v>
      </c>
      <c r="B125" s="28">
        <v>5360</v>
      </c>
      <c r="C125" s="28" t="s">
        <v>458</v>
      </c>
      <c r="D125" s="28">
        <v>14002785</v>
      </c>
      <c r="E125" s="28" t="s">
        <v>21</v>
      </c>
      <c r="F125" s="28" t="s">
        <v>147</v>
      </c>
      <c r="G125" s="28" t="s">
        <v>148</v>
      </c>
      <c r="H125" s="28" t="s">
        <v>13</v>
      </c>
      <c r="I125" s="29">
        <v>4</v>
      </c>
      <c r="J125" s="28" t="s">
        <v>14</v>
      </c>
      <c r="K125" s="28" t="s">
        <v>149</v>
      </c>
      <c r="L125" s="30">
        <v>12.48</v>
      </c>
    </row>
    <row r="126" spans="1:12" s="27" customFormat="1" ht="21.75" customHeight="1" x14ac:dyDescent="0.2">
      <c r="A126" s="28" t="s">
        <v>409</v>
      </c>
      <c r="B126" s="28">
        <v>5360</v>
      </c>
      <c r="C126" s="28" t="s">
        <v>458</v>
      </c>
      <c r="D126" s="28">
        <v>14003073</v>
      </c>
      <c r="E126" s="28" t="s">
        <v>21</v>
      </c>
      <c r="F126" s="28" t="s">
        <v>38</v>
      </c>
      <c r="G126" s="28" t="s">
        <v>39</v>
      </c>
      <c r="H126" s="28" t="s">
        <v>13</v>
      </c>
      <c r="I126" s="29">
        <v>4</v>
      </c>
      <c r="J126" s="28" t="s">
        <v>42</v>
      </c>
      <c r="K126" s="28" t="s">
        <v>146</v>
      </c>
      <c r="L126" s="30">
        <v>14.62</v>
      </c>
    </row>
    <row r="127" spans="1:12" s="27" customFormat="1" ht="21.75" customHeight="1" x14ac:dyDescent="0.2">
      <c r="A127" s="28" t="s">
        <v>409</v>
      </c>
      <c r="B127" s="28">
        <v>5360</v>
      </c>
      <c r="C127" s="28" t="s">
        <v>458</v>
      </c>
      <c r="D127" s="28">
        <v>14003073</v>
      </c>
      <c r="E127" s="28" t="s">
        <v>21</v>
      </c>
      <c r="F127" s="28" t="s">
        <v>38</v>
      </c>
      <c r="G127" s="28" t="s">
        <v>39</v>
      </c>
      <c r="H127" s="28" t="s">
        <v>13</v>
      </c>
      <c r="I127" s="29">
        <v>4</v>
      </c>
      <c r="J127" s="28" t="s">
        <v>150</v>
      </c>
      <c r="K127" s="28" t="s">
        <v>146</v>
      </c>
      <c r="L127" s="30">
        <v>17.670000000000002</v>
      </c>
    </row>
    <row r="128" spans="1:12" s="27" customFormat="1" ht="21.75" customHeight="1" x14ac:dyDescent="0.2">
      <c r="A128" s="28" t="s">
        <v>406</v>
      </c>
      <c r="B128" s="28">
        <v>5360</v>
      </c>
      <c r="C128" s="28" t="s">
        <v>458</v>
      </c>
      <c r="D128" s="28">
        <v>14002785</v>
      </c>
      <c r="E128" s="28" t="s">
        <v>21</v>
      </c>
      <c r="F128" s="28" t="s">
        <v>147</v>
      </c>
      <c r="G128" s="28" t="s">
        <v>148</v>
      </c>
      <c r="H128" s="28" t="s">
        <v>13</v>
      </c>
      <c r="I128" s="29">
        <v>4</v>
      </c>
      <c r="J128" s="28" t="s">
        <v>19</v>
      </c>
      <c r="K128" s="28" t="s">
        <v>149</v>
      </c>
      <c r="L128" s="30">
        <v>22.96</v>
      </c>
    </row>
    <row r="129" spans="1:13" s="27" customFormat="1" ht="21.75" customHeight="1" x14ac:dyDescent="0.2">
      <c r="A129" s="28" t="s">
        <v>407</v>
      </c>
      <c r="B129" s="28" t="s">
        <v>465</v>
      </c>
      <c r="C129" s="28" t="s">
        <v>459</v>
      </c>
      <c r="D129" s="28">
        <v>14003173</v>
      </c>
      <c r="E129" s="28" t="s">
        <v>26</v>
      </c>
      <c r="F129" s="28" t="s">
        <v>143</v>
      </c>
      <c r="G129" s="28" t="s">
        <v>144</v>
      </c>
      <c r="H129" s="28" t="s">
        <v>13</v>
      </c>
      <c r="I129" s="29">
        <v>4</v>
      </c>
      <c r="J129" s="28" t="s">
        <v>151</v>
      </c>
      <c r="K129" s="28" t="s">
        <v>145</v>
      </c>
      <c r="L129" s="30">
        <v>35</v>
      </c>
    </row>
    <row r="130" spans="1:13" s="27" customFormat="1" ht="21.75" customHeight="1" x14ac:dyDescent="0.2">
      <c r="A130" s="28" t="s">
        <v>407</v>
      </c>
      <c r="B130" s="28" t="s">
        <v>465</v>
      </c>
      <c r="C130" s="28" t="s">
        <v>459</v>
      </c>
      <c r="D130" s="28">
        <v>14003173</v>
      </c>
      <c r="E130" s="28" t="s">
        <v>26</v>
      </c>
      <c r="F130" s="28" t="s">
        <v>143</v>
      </c>
      <c r="G130" s="28" t="s">
        <v>144</v>
      </c>
      <c r="H130" s="28" t="s">
        <v>13</v>
      </c>
      <c r="I130" s="29">
        <v>4</v>
      </c>
      <c r="J130" s="28" t="s">
        <v>19</v>
      </c>
      <c r="K130" s="28" t="s">
        <v>145</v>
      </c>
      <c r="L130" s="30">
        <v>40</v>
      </c>
    </row>
    <row r="131" spans="1:13" s="27" customFormat="1" ht="21.75" customHeight="1" x14ac:dyDescent="0.2">
      <c r="A131" s="28" t="s">
        <v>415</v>
      </c>
      <c r="B131" s="28" t="s">
        <v>458</v>
      </c>
      <c r="C131" s="28" t="s">
        <v>464</v>
      </c>
      <c r="D131" s="28">
        <v>14002540</v>
      </c>
      <c r="E131" s="28" t="s">
        <v>63</v>
      </c>
      <c r="F131" s="28" t="s">
        <v>94</v>
      </c>
      <c r="G131" s="28" t="s">
        <v>95</v>
      </c>
      <c r="H131" s="28" t="s">
        <v>13</v>
      </c>
      <c r="I131" s="29">
        <v>4</v>
      </c>
      <c r="J131" s="28" t="s">
        <v>96</v>
      </c>
      <c r="K131" s="28" t="s">
        <v>152</v>
      </c>
      <c r="L131" s="30">
        <v>49</v>
      </c>
    </row>
    <row r="132" spans="1:13" s="27" customFormat="1" ht="21.75" customHeight="1" x14ac:dyDescent="0.2">
      <c r="A132" s="28" t="s">
        <v>409</v>
      </c>
      <c r="B132" s="28">
        <v>5360</v>
      </c>
      <c r="C132" s="28" t="s">
        <v>458</v>
      </c>
      <c r="D132" s="28">
        <v>14003001</v>
      </c>
      <c r="E132" s="28" t="s">
        <v>21</v>
      </c>
      <c r="F132" s="28" t="s">
        <v>38</v>
      </c>
      <c r="G132" s="28" t="s">
        <v>39</v>
      </c>
      <c r="H132" s="28" t="s">
        <v>13</v>
      </c>
      <c r="I132" s="29">
        <v>4</v>
      </c>
      <c r="J132" s="28" t="s">
        <v>131</v>
      </c>
      <c r="K132" s="28" t="s">
        <v>153</v>
      </c>
      <c r="L132" s="30">
        <v>54.23</v>
      </c>
    </row>
    <row r="133" spans="1:13" s="27" customFormat="1" ht="21.75" customHeight="1" x14ac:dyDescent="0.2">
      <c r="A133" s="28" t="s">
        <v>407</v>
      </c>
      <c r="B133" s="28" t="s">
        <v>465</v>
      </c>
      <c r="C133" s="28" t="s">
        <v>459</v>
      </c>
      <c r="D133" s="28">
        <v>14003173</v>
      </c>
      <c r="E133" s="28" t="s">
        <v>26</v>
      </c>
      <c r="F133" s="28" t="s">
        <v>143</v>
      </c>
      <c r="G133" s="28" t="s">
        <v>144</v>
      </c>
      <c r="H133" s="28" t="s">
        <v>13</v>
      </c>
      <c r="I133" s="29">
        <v>4</v>
      </c>
      <c r="J133" s="28" t="s">
        <v>154</v>
      </c>
      <c r="K133" s="28" t="s">
        <v>145</v>
      </c>
      <c r="L133" s="30">
        <v>60</v>
      </c>
    </row>
    <row r="134" spans="1:13" s="27" customFormat="1" ht="21.75" customHeight="1" x14ac:dyDescent="0.2">
      <c r="A134" s="28" t="s">
        <v>409</v>
      </c>
      <c r="B134" s="28" t="s">
        <v>465</v>
      </c>
      <c r="C134" s="28" t="s">
        <v>458</v>
      </c>
      <c r="D134" s="28">
        <v>14003073</v>
      </c>
      <c r="E134" s="28" t="s">
        <v>26</v>
      </c>
      <c r="F134" s="28" t="s">
        <v>38</v>
      </c>
      <c r="G134" s="28" t="s">
        <v>39</v>
      </c>
      <c r="H134" s="28" t="s">
        <v>13</v>
      </c>
      <c r="I134" s="29">
        <v>4</v>
      </c>
      <c r="J134" s="28" t="s">
        <v>155</v>
      </c>
      <c r="K134" s="28" t="s">
        <v>146</v>
      </c>
      <c r="L134" s="30">
        <v>67.680000000000007</v>
      </c>
    </row>
    <row r="135" spans="1:13" s="27" customFormat="1" ht="21.75" customHeight="1" x14ac:dyDescent="0.2">
      <c r="A135" s="28" t="s">
        <v>58</v>
      </c>
      <c r="B135" s="31">
        <v>5500</v>
      </c>
      <c r="C135" s="28" t="s">
        <v>461</v>
      </c>
      <c r="D135" s="28">
        <v>14002301</v>
      </c>
      <c r="E135" s="28" t="s">
        <v>107</v>
      </c>
      <c r="F135" s="28" t="s">
        <v>38</v>
      </c>
      <c r="G135" s="28" t="s">
        <v>156</v>
      </c>
      <c r="H135" s="28" t="s">
        <v>13</v>
      </c>
      <c r="I135" s="29">
        <v>4</v>
      </c>
      <c r="J135" s="28" t="s">
        <v>157</v>
      </c>
      <c r="K135" s="28" t="s">
        <v>158</v>
      </c>
      <c r="L135" s="30">
        <v>79.23</v>
      </c>
    </row>
    <row r="136" spans="1:13" s="27" customFormat="1" ht="21.75" customHeight="1" x14ac:dyDescent="0.2">
      <c r="A136" s="28" t="s">
        <v>409</v>
      </c>
      <c r="B136" s="28">
        <v>5360</v>
      </c>
      <c r="C136" s="28" t="s">
        <v>458</v>
      </c>
      <c r="D136" s="28">
        <v>14003073</v>
      </c>
      <c r="E136" s="28" t="s">
        <v>21</v>
      </c>
      <c r="F136" s="28" t="s">
        <v>38</v>
      </c>
      <c r="G136" s="28" t="s">
        <v>39</v>
      </c>
      <c r="H136" s="28" t="s">
        <v>13</v>
      </c>
      <c r="I136" s="29">
        <v>4</v>
      </c>
      <c r="J136" s="28" t="s">
        <v>41</v>
      </c>
      <c r="K136" s="28" t="s">
        <v>146</v>
      </c>
      <c r="L136" s="30">
        <v>81.33</v>
      </c>
    </row>
    <row r="137" spans="1:13" s="27" customFormat="1" ht="21.75" customHeight="1" x14ac:dyDescent="0.2">
      <c r="A137" s="28" t="s">
        <v>406</v>
      </c>
      <c r="B137" s="28">
        <v>5360</v>
      </c>
      <c r="C137" s="28" t="s">
        <v>458</v>
      </c>
      <c r="D137" s="28">
        <v>14002785</v>
      </c>
      <c r="E137" s="28" t="s">
        <v>21</v>
      </c>
      <c r="F137" s="28" t="s">
        <v>147</v>
      </c>
      <c r="G137" s="28" t="s">
        <v>148</v>
      </c>
      <c r="H137" s="28" t="s">
        <v>13</v>
      </c>
      <c r="I137" s="29">
        <v>4</v>
      </c>
      <c r="J137" s="28" t="s">
        <v>159</v>
      </c>
      <c r="K137" s="28" t="s">
        <v>149</v>
      </c>
      <c r="L137" s="30">
        <v>166.4</v>
      </c>
    </row>
    <row r="138" spans="1:13" s="27" customFormat="1" ht="21.75" customHeight="1" x14ac:dyDescent="0.2">
      <c r="A138" s="28" t="s">
        <v>418</v>
      </c>
      <c r="B138" s="28"/>
      <c r="C138" s="28"/>
      <c r="D138" s="28"/>
      <c r="E138" s="28" t="s">
        <v>160</v>
      </c>
      <c r="F138" s="28"/>
      <c r="G138" s="28" t="s">
        <v>38</v>
      </c>
      <c r="H138" s="28" t="s">
        <v>13</v>
      </c>
      <c r="I138" s="29">
        <v>4</v>
      </c>
      <c r="J138" s="28" t="s">
        <v>161</v>
      </c>
      <c r="K138" s="28"/>
      <c r="M138" s="30">
        <v>231000</v>
      </c>
    </row>
    <row r="139" spans="1:13" s="27" customFormat="1" ht="21.75" customHeight="1" x14ac:dyDescent="0.2">
      <c r="A139" s="28" t="s">
        <v>408</v>
      </c>
      <c r="B139" s="28" t="s">
        <v>467</v>
      </c>
      <c r="C139" s="28" t="s">
        <v>459</v>
      </c>
      <c r="D139" s="28">
        <v>14003472</v>
      </c>
      <c r="E139" s="28" t="s">
        <v>16</v>
      </c>
      <c r="F139" s="28" t="s">
        <v>162</v>
      </c>
      <c r="G139" s="28" t="s">
        <v>18</v>
      </c>
      <c r="H139" s="28" t="s">
        <v>13</v>
      </c>
      <c r="I139" s="29">
        <v>5</v>
      </c>
      <c r="J139" s="28" t="s">
        <v>19</v>
      </c>
      <c r="K139" s="28" t="s">
        <v>163</v>
      </c>
      <c r="L139" s="30">
        <v>7.39</v>
      </c>
    </row>
    <row r="140" spans="1:13" s="27" customFormat="1" ht="21.75" customHeight="1" x14ac:dyDescent="0.2">
      <c r="A140" s="28" t="s">
        <v>406</v>
      </c>
      <c r="B140" s="28">
        <v>5360</v>
      </c>
      <c r="C140" s="28" t="s">
        <v>458</v>
      </c>
      <c r="D140" s="28">
        <v>14003263</v>
      </c>
      <c r="E140" s="28" t="s">
        <v>21</v>
      </c>
      <c r="F140" s="28" t="s">
        <v>164</v>
      </c>
      <c r="G140" s="28" t="s">
        <v>18</v>
      </c>
      <c r="H140" s="28" t="s">
        <v>13</v>
      </c>
      <c r="I140" s="29">
        <v>5</v>
      </c>
      <c r="J140" s="28" t="s">
        <v>19</v>
      </c>
      <c r="K140" s="28" t="s">
        <v>165</v>
      </c>
      <c r="L140" s="30">
        <v>7.39</v>
      </c>
    </row>
    <row r="141" spans="1:13" s="27" customFormat="1" ht="21.75" customHeight="1" x14ac:dyDescent="0.2">
      <c r="A141" s="28" t="s">
        <v>408</v>
      </c>
      <c r="B141" s="28">
        <v>5360</v>
      </c>
      <c r="C141" s="28" t="s">
        <v>459</v>
      </c>
      <c r="D141" s="28">
        <v>14003452</v>
      </c>
      <c r="E141" s="28" t="s">
        <v>21</v>
      </c>
      <c r="F141" s="28" t="s">
        <v>164</v>
      </c>
      <c r="G141" s="28" t="s">
        <v>18</v>
      </c>
      <c r="H141" s="28" t="s">
        <v>13</v>
      </c>
      <c r="I141" s="29">
        <v>5</v>
      </c>
      <c r="J141" s="28" t="s">
        <v>19</v>
      </c>
      <c r="K141" s="28" t="s">
        <v>166</v>
      </c>
      <c r="L141" s="30">
        <v>7.39</v>
      </c>
    </row>
    <row r="142" spans="1:13" s="27" customFormat="1" ht="21.75" customHeight="1" x14ac:dyDescent="0.2">
      <c r="A142" s="28" t="s">
        <v>406</v>
      </c>
      <c r="B142" s="28">
        <v>5360</v>
      </c>
      <c r="C142" s="28" t="s">
        <v>458</v>
      </c>
      <c r="D142" s="28">
        <v>14003808</v>
      </c>
      <c r="E142" s="28" t="s">
        <v>21</v>
      </c>
      <c r="F142" s="28" t="s">
        <v>167</v>
      </c>
      <c r="G142" s="28" t="s">
        <v>18</v>
      </c>
      <c r="H142" s="28" t="s">
        <v>13</v>
      </c>
      <c r="I142" s="29">
        <v>5</v>
      </c>
      <c r="J142" s="28" t="s">
        <v>19</v>
      </c>
      <c r="K142" s="28" t="s">
        <v>168</v>
      </c>
      <c r="L142" s="30">
        <v>7.39</v>
      </c>
    </row>
    <row r="143" spans="1:13" s="27" customFormat="1" ht="21.75" customHeight="1" x14ac:dyDescent="0.2">
      <c r="A143" s="28" t="s">
        <v>406</v>
      </c>
      <c r="B143" s="28" t="s">
        <v>467</v>
      </c>
      <c r="C143" s="28" t="s">
        <v>458</v>
      </c>
      <c r="D143" s="28">
        <v>14003343</v>
      </c>
      <c r="E143" s="28" t="s">
        <v>50</v>
      </c>
      <c r="F143" s="28" t="s">
        <v>38</v>
      </c>
      <c r="G143" s="28" t="s">
        <v>169</v>
      </c>
      <c r="H143" s="28" t="s">
        <v>13</v>
      </c>
      <c r="I143" s="29">
        <v>5</v>
      </c>
      <c r="J143" s="28" t="s">
        <v>170</v>
      </c>
      <c r="K143" s="28" t="s">
        <v>171</v>
      </c>
      <c r="L143" s="30">
        <v>7.45</v>
      </c>
    </row>
    <row r="144" spans="1:13" s="27" customFormat="1" ht="21.75" customHeight="1" x14ac:dyDescent="0.2">
      <c r="A144" s="28" t="s">
        <v>408</v>
      </c>
      <c r="B144" s="28" t="s">
        <v>467</v>
      </c>
      <c r="C144" s="28" t="s">
        <v>459</v>
      </c>
      <c r="D144" s="28">
        <v>14003369</v>
      </c>
      <c r="E144" s="28" t="s">
        <v>16</v>
      </c>
      <c r="F144" s="28" t="s">
        <v>172</v>
      </c>
      <c r="G144" s="28" t="s">
        <v>116</v>
      </c>
      <c r="H144" s="28" t="s">
        <v>13</v>
      </c>
      <c r="I144" s="29">
        <v>5</v>
      </c>
      <c r="J144" s="28" t="s">
        <v>19</v>
      </c>
      <c r="K144" s="28" t="s">
        <v>173</v>
      </c>
      <c r="L144" s="30">
        <v>7.9</v>
      </c>
    </row>
    <row r="145" spans="1:12" s="27" customFormat="1" ht="21.75" customHeight="1" x14ac:dyDescent="0.2">
      <c r="A145" s="28" t="s">
        <v>407</v>
      </c>
      <c r="B145" s="28" t="s">
        <v>465</v>
      </c>
      <c r="C145" s="28" t="s">
        <v>459</v>
      </c>
      <c r="D145" s="28">
        <v>14003484</v>
      </c>
      <c r="E145" s="28" t="s">
        <v>26</v>
      </c>
      <c r="F145" s="28" t="s">
        <v>174</v>
      </c>
      <c r="G145" s="28" t="s">
        <v>84</v>
      </c>
      <c r="H145" s="28" t="s">
        <v>13</v>
      </c>
      <c r="I145" s="29">
        <v>5</v>
      </c>
      <c r="J145" s="28" t="s">
        <v>19</v>
      </c>
      <c r="K145" s="28" t="s">
        <v>175</v>
      </c>
      <c r="L145" s="30">
        <v>20.5</v>
      </c>
    </row>
    <row r="146" spans="1:12" s="27" customFormat="1" ht="21.75" customHeight="1" x14ac:dyDescent="0.2">
      <c r="A146" s="28" t="s">
        <v>415</v>
      </c>
      <c r="B146" s="28" t="s">
        <v>458</v>
      </c>
      <c r="C146" s="28" t="s">
        <v>464</v>
      </c>
      <c r="D146" s="28">
        <v>14003509</v>
      </c>
      <c r="E146" s="28" t="s">
        <v>63</v>
      </c>
      <c r="F146" s="28" t="s">
        <v>126</v>
      </c>
      <c r="G146" s="28" t="s">
        <v>127</v>
      </c>
      <c r="H146" s="28" t="s">
        <v>13</v>
      </c>
      <c r="I146" s="29">
        <v>5</v>
      </c>
      <c r="J146" s="28" t="s">
        <v>128</v>
      </c>
      <c r="K146" s="28" t="s">
        <v>176</v>
      </c>
      <c r="L146" s="30">
        <v>24.8</v>
      </c>
    </row>
    <row r="147" spans="1:12" s="27" customFormat="1" ht="21.75" customHeight="1" x14ac:dyDescent="0.2">
      <c r="A147" s="28" t="s">
        <v>407</v>
      </c>
      <c r="B147" s="28" t="s">
        <v>465</v>
      </c>
      <c r="C147" s="28" t="s">
        <v>459</v>
      </c>
      <c r="D147" s="28">
        <v>14003484</v>
      </c>
      <c r="E147" s="28" t="s">
        <v>26</v>
      </c>
      <c r="F147" s="28" t="s">
        <v>174</v>
      </c>
      <c r="G147" s="28" t="s">
        <v>84</v>
      </c>
      <c r="H147" s="28" t="s">
        <v>13</v>
      </c>
      <c r="I147" s="29">
        <v>5</v>
      </c>
      <c r="J147" s="28" t="s">
        <v>14</v>
      </c>
      <c r="K147" s="28" t="s">
        <v>175</v>
      </c>
      <c r="L147" s="30">
        <v>26.74</v>
      </c>
    </row>
    <row r="148" spans="1:12" s="27" customFormat="1" ht="21.75" customHeight="1" x14ac:dyDescent="0.2">
      <c r="A148" s="28" t="s">
        <v>415</v>
      </c>
      <c r="B148" s="28" t="s">
        <v>458</v>
      </c>
      <c r="C148" s="28" t="s">
        <v>464</v>
      </c>
      <c r="D148" s="28">
        <v>14003286</v>
      </c>
      <c r="E148" s="28" t="s">
        <v>63</v>
      </c>
      <c r="F148" s="28" t="s">
        <v>94</v>
      </c>
      <c r="G148" s="28" t="s">
        <v>95</v>
      </c>
      <c r="H148" s="28" t="s">
        <v>13</v>
      </c>
      <c r="I148" s="29">
        <v>5</v>
      </c>
      <c r="J148" s="28" t="s">
        <v>96</v>
      </c>
      <c r="K148" s="28" t="s">
        <v>177</v>
      </c>
      <c r="L148" s="30">
        <v>49.19</v>
      </c>
    </row>
    <row r="149" spans="1:12" s="27" customFormat="1" ht="21.75" customHeight="1" x14ac:dyDescent="0.2">
      <c r="A149" s="28" t="s">
        <v>408</v>
      </c>
      <c r="B149" s="28" t="s">
        <v>467</v>
      </c>
      <c r="C149" s="28" t="s">
        <v>459</v>
      </c>
      <c r="D149" s="28">
        <v>14003369</v>
      </c>
      <c r="E149" s="28" t="s">
        <v>16</v>
      </c>
      <c r="F149" s="28" t="s">
        <v>172</v>
      </c>
      <c r="G149" s="28" t="s">
        <v>116</v>
      </c>
      <c r="H149" s="28" t="s">
        <v>13</v>
      </c>
      <c r="I149" s="29">
        <v>5</v>
      </c>
      <c r="J149" s="28" t="s">
        <v>178</v>
      </c>
      <c r="K149" s="28" t="s">
        <v>173</v>
      </c>
      <c r="L149" s="30">
        <v>95.14</v>
      </c>
    </row>
    <row r="150" spans="1:12" s="27" customFormat="1" ht="21.75" customHeight="1" x14ac:dyDescent="0.2">
      <c r="A150" s="28" t="s">
        <v>406</v>
      </c>
      <c r="B150" s="28">
        <v>5360</v>
      </c>
      <c r="C150" s="28" t="s">
        <v>458</v>
      </c>
      <c r="D150" s="28">
        <v>14003773</v>
      </c>
      <c r="E150" s="28" t="s">
        <v>21</v>
      </c>
      <c r="F150" s="28" t="s">
        <v>38</v>
      </c>
      <c r="G150" s="28" t="s">
        <v>39</v>
      </c>
      <c r="H150" s="28" t="s">
        <v>13</v>
      </c>
      <c r="I150" s="29">
        <v>5</v>
      </c>
      <c r="J150" s="28" t="s">
        <v>179</v>
      </c>
      <c r="K150" s="28" t="s">
        <v>180</v>
      </c>
      <c r="L150" s="30">
        <v>115.89</v>
      </c>
    </row>
    <row r="151" spans="1:12" s="27" customFormat="1" ht="21.75" customHeight="1" x14ac:dyDescent="0.2">
      <c r="A151" s="28" t="s">
        <v>410</v>
      </c>
      <c r="B151" s="28" t="s">
        <v>464</v>
      </c>
      <c r="C151" s="28" t="s">
        <v>463</v>
      </c>
      <c r="D151" s="28">
        <v>14003774</v>
      </c>
      <c r="E151" s="28" t="s">
        <v>37</v>
      </c>
      <c r="F151" s="28" t="s">
        <v>38</v>
      </c>
      <c r="G151" s="28" t="s">
        <v>39</v>
      </c>
      <c r="H151" s="28" t="s">
        <v>13</v>
      </c>
      <c r="I151" s="29">
        <v>5</v>
      </c>
      <c r="J151" s="28" t="s">
        <v>181</v>
      </c>
      <c r="K151" s="28" t="s">
        <v>182</v>
      </c>
      <c r="L151" s="30">
        <v>129.88999999999999</v>
      </c>
    </row>
    <row r="152" spans="1:12" s="27" customFormat="1" ht="21.75" customHeight="1" x14ac:dyDescent="0.2">
      <c r="A152" s="28" t="s">
        <v>407</v>
      </c>
      <c r="B152" s="28" t="s">
        <v>467</v>
      </c>
      <c r="C152" s="28" t="s">
        <v>459</v>
      </c>
      <c r="D152" s="28">
        <v>14003791</v>
      </c>
      <c r="E152" s="28" t="s">
        <v>50</v>
      </c>
      <c r="F152" s="28" t="s">
        <v>38</v>
      </c>
      <c r="G152" s="28" t="s">
        <v>183</v>
      </c>
      <c r="H152" s="28" t="s">
        <v>13</v>
      </c>
      <c r="I152" s="29">
        <v>5</v>
      </c>
      <c r="J152" s="28" t="s">
        <v>184</v>
      </c>
      <c r="K152" s="28" t="s">
        <v>185</v>
      </c>
      <c r="L152" s="30">
        <v>131.69</v>
      </c>
    </row>
    <row r="153" spans="1:12" s="27" customFormat="1" ht="21.75" customHeight="1" x14ac:dyDescent="0.2">
      <c r="A153" s="28" t="s">
        <v>408</v>
      </c>
      <c r="B153" s="28" t="s">
        <v>467</v>
      </c>
      <c r="C153" s="28" t="s">
        <v>459</v>
      </c>
      <c r="D153" s="28">
        <v>14003472</v>
      </c>
      <c r="E153" s="28" t="s">
        <v>16</v>
      </c>
      <c r="F153" s="28" t="s">
        <v>162</v>
      </c>
      <c r="G153" s="28" t="s">
        <v>18</v>
      </c>
      <c r="H153" s="28" t="s">
        <v>13</v>
      </c>
      <c r="I153" s="29">
        <v>5</v>
      </c>
      <c r="J153" s="28" t="s">
        <v>186</v>
      </c>
      <c r="K153" s="28" t="s">
        <v>163</v>
      </c>
      <c r="L153" s="30">
        <v>190.53</v>
      </c>
    </row>
    <row r="154" spans="1:12" s="27" customFormat="1" ht="21.75" customHeight="1" x14ac:dyDescent="0.2">
      <c r="A154" s="28" t="s">
        <v>406</v>
      </c>
      <c r="B154" s="28">
        <v>5360</v>
      </c>
      <c r="C154" s="28" t="s">
        <v>458</v>
      </c>
      <c r="D154" s="28">
        <v>14003808</v>
      </c>
      <c r="E154" s="28" t="s">
        <v>21</v>
      </c>
      <c r="F154" s="28" t="s">
        <v>167</v>
      </c>
      <c r="G154" s="28" t="s">
        <v>18</v>
      </c>
      <c r="H154" s="28" t="s">
        <v>13</v>
      </c>
      <c r="I154" s="29">
        <v>5</v>
      </c>
      <c r="J154" s="28" t="s">
        <v>187</v>
      </c>
      <c r="K154" s="28" t="s">
        <v>168</v>
      </c>
      <c r="L154" s="30">
        <v>229.77</v>
      </c>
    </row>
    <row r="155" spans="1:12" s="27" customFormat="1" ht="21.75" customHeight="1" x14ac:dyDescent="0.2">
      <c r="A155" s="28" t="s">
        <v>406</v>
      </c>
      <c r="B155" s="28">
        <v>5360</v>
      </c>
      <c r="C155" s="28" t="s">
        <v>458</v>
      </c>
      <c r="D155" s="28">
        <v>14003263</v>
      </c>
      <c r="E155" s="28" t="s">
        <v>21</v>
      </c>
      <c r="F155" s="28" t="s">
        <v>164</v>
      </c>
      <c r="G155" s="28" t="s">
        <v>18</v>
      </c>
      <c r="H155" s="28" t="s">
        <v>13</v>
      </c>
      <c r="I155" s="29">
        <v>5</v>
      </c>
      <c r="J155" s="28" t="s">
        <v>188</v>
      </c>
      <c r="K155" s="28" t="s">
        <v>165</v>
      </c>
      <c r="L155" s="30">
        <v>304.57</v>
      </c>
    </row>
    <row r="156" spans="1:12" s="27" customFormat="1" ht="21.75" customHeight="1" x14ac:dyDescent="0.2">
      <c r="A156" s="28" t="s">
        <v>419</v>
      </c>
      <c r="B156" s="28" t="s">
        <v>465</v>
      </c>
      <c r="C156" s="28" t="s">
        <v>465</v>
      </c>
      <c r="D156" s="28">
        <v>14003484</v>
      </c>
      <c r="E156" s="28" t="s">
        <v>26</v>
      </c>
      <c r="F156" s="28" t="s">
        <v>174</v>
      </c>
      <c r="G156" s="28" t="s">
        <v>84</v>
      </c>
      <c r="H156" s="28" t="s">
        <v>13</v>
      </c>
      <c r="I156" s="29">
        <v>5</v>
      </c>
      <c r="J156" s="28" t="s">
        <v>189</v>
      </c>
      <c r="K156" s="28" t="s">
        <v>175</v>
      </c>
      <c r="L156" s="30">
        <v>356.5</v>
      </c>
    </row>
    <row r="157" spans="1:12" s="27" customFormat="1" ht="21.75" customHeight="1" x14ac:dyDescent="0.2">
      <c r="A157" s="28" t="s">
        <v>410</v>
      </c>
      <c r="B157" s="28" t="s">
        <v>464</v>
      </c>
      <c r="C157" s="28" t="s">
        <v>463</v>
      </c>
      <c r="D157" s="28">
        <v>14003774</v>
      </c>
      <c r="E157" s="28" t="s">
        <v>37</v>
      </c>
      <c r="F157" s="28" t="s">
        <v>38</v>
      </c>
      <c r="G157" s="28" t="s">
        <v>39</v>
      </c>
      <c r="H157" s="28" t="s">
        <v>13</v>
      </c>
      <c r="I157" s="29">
        <v>5</v>
      </c>
      <c r="J157" s="28" t="s">
        <v>190</v>
      </c>
      <c r="K157" s="28" t="s">
        <v>182</v>
      </c>
      <c r="L157" s="30">
        <v>897.32</v>
      </c>
    </row>
    <row r="158" spans="1:12" s="27" customFormat="1" ht="21.75" customHeight="1" x14ac:dyDescent="0.2">
      <c r="A158" s="28" t="s">
        <v>406</v>
      </c>
      <c r="B158" s="28">
        <v>5360</v>
      </c>
      <c r="C158" s="28" t="s">
        <v>458</v>
      </c>
      <c r="D158" s="28">
        <v>14003452</v>
      </c>
      <c r="E158" s="28" t="s">
        <v>21</v>
      </c>
      <c r="F158" s="28" t="s">
        <v>164</v>
      </c>
      <c r="G158" s="28" t="s">
        <v>18</v>
      </c>
      <c r="H158" s="28" t="s">
        <v>13</v>
      </c>
      <c r="I158" s="29">
        <v>5</v>
      </c>
      <c r="J158" s="28" t="s">
        <v>191</v>
      </c>
      <c r="K158" s="28" t="s">
        <v>166</v>
      </c>
      <c r="L158" s="30">
        <v>1230.21</v>
      </c>
    </row>
    <row r="159" spans="1:12" s="27" customFormat="1" ht="21.75" customHeight="1" x14ac:dyDescent="0.2">
      <c r="A159" s="28" t="s">
        <v>420</v>
      </c>
      <c r="B159" s="28">
        <v>5360</v>
      </c>
      <c r="C159" s="28" t="s">
        <v>459</v>
      </c>
      <c r="D159" s="28">
        <v>14004283</v>
      </c>
      <c r="E159" s="28" t="s">
        <v>21</v>
      </c>
      <c r="F159" s="28" t="s">
        <v>192</v>
      </c>
      <c r="G159" s="28" t="s">
        <v>193</v>
      </c>
      <c r="H159" s="28" t="s">
        <v>13</v>
      </c>
      <c r="I159" s="29">
        <v>6</v>
      </c>
      <c r="J159" s="28" t="s">
        <v>14</v>
      </c>
      <c r="K159" s="28" t="s">
        <v>194</v>
      </c>
      <c r="L159" s="30">
        <v>0.73</v>
      </c>
    </row>
    <row r="160" spans="1:12" s="27" customFormat="1" ht="21.75" customHeight="1" x14ac:dyDescent="0.2">
      <c r="A160" s="28" t="s">
        <v>409</v>
      </c>
      <c r="B160" s="28">
        <v>5360</v>
      </c>
      <c r="C160" s="28" t="s">
        <v>458</v>
      </c>
      <c r="D160" s="28">
        <v>14004331</v>
      </c>
      <c r="E160" s="28" t="s">
        <v>21</v>
      </c>
      <c r="F160" s="28" t="s">
        <v>38</v>
      </c>
      <c r="G160" s="28" t="s">
        <v>39</v>
      </c>
      <c r="H160" s="28" t="s">
        <v>13</v>
      </c>
      <c r="I160" s="29">
        <v>6</v>
      </c>
      <c r="J160" s="28" t="s">
        <v>14</v>
      </c>
      <c r="K160" s="28" t="s">
        <v>195</v>
      </c>
      <c r="L160" s="30">
        <v>1.43</v>
      </c>
    </row>
    <row r="161" spans="1:12" s="27" customFormat="1" ht="21.75" customHeight="1" x14ac:dyDescent="0.2">
      <c r="A161" s="28" t="s">
        <v>409</v>
      </c>
      <c r="B161" s="28">
        <v>5360</v>
      </c>
      <c r="C161" s="28" t="s">
        <v>458</v>
      </c>
      <c r="D161" s="28">
        <v>14004444</v>
      </c>
      <c r="E161" s="28" t="s">
        <v>21</v>
      </c>
      <c r="F161" s="28" t="s">
        <v>38</v>
      </c>
      <c r="G161" s="28" t="s">
        <v>39</v>
      </c>
      <c r="H161" s="28" t="s">
        <v>13</v>
      </c>
      <c r="I161" s="29">
        <v>6</v>
      </c>
      <c r="J161" s="28" t="s">
        <v>14</v>
      </c>
      <c r="K161" s="28" t="s">
        <v>196</v>
      </c>
      <c r="L161" s="30">
        <v>1.88</v>
      </c>
    </row>
    <row r="162" spans="1:12" s="27" customFormat="1" ht="21.75" customHeight="1" x14ac:dyDescent="0.2">
      <c r="A162" s="28" t="s">
        <v>409</v>
      </c>
      <c r="B162" s="28" t="s">
        <v>464</v>
      </c>
      <c r="C162" s="28" t="s">
        <v>458</v>
      </c>
      <c r="D162" s="28">
        <v>14004411</v>
      </c>
      <c r="E162" s="28" t="s">
        <v>37</v>
      </c>
      <c r="F162" s="28" t="s">
        <v>38</v>
      </c>
      <c r="G162" s="28" t="s">
        <v>39</v>
      </c>
      <c r="H162" s="28" t="s">
        <v>13</v>
      </c>
      <c r="I162" s="29">
        <v>6</v>
      </c>
      <c r="J162" s="28" t="s">
        <v>14</v>
      </c>
      <c r="K162" s="28" t="s">
        <v>197</v>
      </c>
      <c r="L162" s="30">
        <v>3.94</v>
      </c>
    </row>
    <row r="163" spans="1:12" s="27" customFormat="1" ht="21.75" customHeight="1" x14ac:dyDescent="0.2">
      <c r="A163" s="28" t="s">
        <v>409</v>
      </c>
      <c r="B163" s="28">
        <v>5360</v>
      </c>
      <c r="C163" s="28" t="s">
        <v>458</v>
      </c>
      <c r="D163" s="28">
        <v>14004347</v>
      </c>
      <c r="E163" s="28" t="s">
        <v>21</v>
      </c>
      <c r="F163" s="28" t="s">
        <v>38</v>
      </c>
      <c r="G163" s="28" t="s">
        <v>39</v>
      </c>
      <c r="H163" s="28" t="s">
        <v>13</v>
      </c>
      <c r="I163" s="29">
        <v>6</v>
      </c>
      <c r="J163" s="28" t="s">
        <v>14</v>
      </c>
      <c r="K163" s="28" t="s">
        <v>198</v>
      </c>
      <c r="L163" s="30">
        <v>5.22</v>
      </c>
    </row>
    <row r="164" spans="1:12" s="27" customFormat="1" ht="21.75" customHeight="1" x14ac:dyDescent="0.2">
      <c r="A164" s="28" t="s">
        <v>419</v>
      </c>
      <c r="B164" s="28" t="s">
        <v>465</v>
      </c>
      <c r="C164" s="28" t="s">
        <v>465</v>
      </c>
      <c r="D164" s="28">
        <v>14004267</v>
      </c>
      <c r="E164" s="28" t="s">
        <v>26</v>
      </c>
      <c r="F164" s="28" t="s">
        <v>199</v>
      </c>
      <c r="G164" s="28" t="s">
        <v>200</v>
      </c>
      <c r="H164" s="28" t="s">
        <v>13</v>
      </c>
      <c r="I164" s="29">
        <v>6</v>
      </c>
      <c r="J164" s="28" t="s">
        <v>19</v>
      </c>
      <c r="K164" s="28" t="s">
        <v>201</v>
      </c>
      <c r="L164" s="30">
        <v>5.5</v>
      </c>
    </row>
    <row r="165" spans="1:12" s="27" customFormat="1" ht="21.75" customHeight="1" x14ac:dyDescent="0.2">
      <c r="A165" s="28" t="s">
        <v>406</v>
      </c>
      <c r="B165" s="28">
        <v>5360</v>
      </c>
      <c r="C165" s="28" t="s">
        <v>458</v>
      </c>
      <c r="D165" s="28">
        <v>14004119</v>
      </c>
      <c r="E165" s="28" t="s">
        <v>21</v>
      </c>
      <c r="F165" s="28" t="s">
        <v>202</v>
      </c>
      <c r="G165" s="28" t="s">
        <v>32</v>
      </c>
      <c r="H165" s="28" t="s">
        <v>13</v>
      </c>
      <c r="I165" s="29">
        <v>6</v>
      </c>
      <c r="J165" s="28" t="s">
        <v>19</v>
      </c>
      <c r="K165" s="28" t="s">
        <v>203</v>
      </c>
      <c r="L165" s="30">
        <v>6.68</v>
      </c>
    </row>
    <row r="166" spans="1:12" s="27" customFormat="1" ht="21.75" customHeight="1" x14ac:dyDescent="0.2">
      <c r="A166" s="28" t="s">
        <v>406</v>
      </c>
      <c r="B166" s="28">
        <v>5360</v>
      </c>
      <c r="C166" s="28" t="s">
        <v>458</v>
      </c>
      <c r="D166" s="28">
        <v>14004088</v>
      </c>
      <c r="E166" s="28" t="s">
        <v>21</v>
      </c>
      <c r="F166" s="28" t="s">
        <v>164</v>
      </c>
      <c r="G166" s="28" t="s">
        <v>18</v>
      </c>
      <c r="H166" s="28" t="s">
        <v>13</v>
      </c>
      <c r="I166" s="29">
        <v>6</v>
      </c>
      <c r="J166" s="28" t="s">
        <v>19</v>
      </c>
      <c r="K166" s="28" t="s">
        <v>204</v>
      </c>
      <c r="L166" s="30">
        <v>7.39</v>
      </c>
    </row>
    <row r="167" spans="1:12" s="27" customFormat="1" ht="21.75" customHeight="1" x14ac:dyDescent="0.2">
      <c r="A167" s="28" t="s">
        <v>406</v>
      </c>
      <c r="B167" s="28">
        <v>5360</v>
      </c>
      <c r="C167" s="28" t="s">
        <v>458</v>
      </c>
      <c r="D167" s="28">
        <v>14003986</v>
      </c>
      <c r="E167" s="28" t="s">
        <v>21</v>
      </c>
      <c r="F167" s="28" t="s">
        <v>205</v>
      </c>
      <c r="G167" s="28" t="s">
        <v>18</v>
      </c>
      <c r="H167" s="28" t="s">
        <v>13</v>
      </c>
      <c r="I167" s="29">
        <v>6</v>
      </c>
      <c r="J167" s="28" t="s">
        <v>19</v>
      </c>
      <c r="K167" s="28" t="s">
        <v>206</v>
      </c>
      <c r="L167" s="30">
        <v>7.39</v>
      </c>
    </row>
    <row r="168" spans="1:12" s="27" customFormat="1" ht="21.75" customHeight="1" x14ac:dyDescent="0.2">
      <c r="A168" s="28" t="s">
        <v>408</v>
      </c>
      <c r="B168" s="28" t="s">
        <v>467</v>
      </c>
      <c r="C168" s="28" t="s">
        <v>459</v>
      </c>
      <c r="D168" s="28">
        <v>14004156</v>
      </c>
      <c r="E168" s="28" t="s">
        <v>16</v>
      </c>
      <c r="F168" s="28" t="s">
        <v>207</v>
      </c>
      <c r="G168" s="28" t="s">
        <v>116</v>
      </c>
      <c r="H168" s="28" t="s">
        <v>13</v>
      </c>
      <c r="I168" s="29">
        <v>6</v>
      </c>
      <c r="J168" s="28" t="s">
        <v>19</v>
      </c>
      <c r="K168" s="28" t="s">
        <v>208</v>
      </c>
      <c r="L168" s="30">
        <v>7.89</v>
      </c>
    </row>
    <row r="169" spans="1:12" s="27" customFormat="1" ht="21.75" customHeight="1" x14ac:dyDescent="0.2">
      <c r="A169" s="28" t="s">
        <v>409</v>
      </c>
      <c r="B169" s="28" t="s">
        <v>465</v>
      </c>
      <c r="C169" s="28" t="s">
        <v>458</v>
      </c>
      <c r="D169" s="28">
        <v>14004411</v>
      </c>
      <c r="E169" s="28" t="s">
        <v>26</v>
      </c>
      <c r="F169" s="28" t="s">
        <v>38</v>
      </c>
      <c r="G169" s="28" t="s">
        <v>39</v>
      </c>
      <c r="H169" s="28" t="s">
        <v>13</v>
      </c>
      <c r="I169" s="29">
        <v>6</v>
      </c>
      <c r="J169" s="28" t="s">
        <v>14</v>
      </c>
      <c r="K169" s="28" t="s">
        <v>197</v>
      </c>
      <c r="L169" s="30">
        <v>8.42</v>
      </c>
    </row>
    <row r="170" spans="1:12" s="27" customFormat="1" ht="21.75" customHeight="1" x14ac:dyDescent="0.2">
      <c r="A170" s="28" t="s">
        <v>420</v>
      </c>
      <c r="B170" s="28">
        <v>5360</v>
      </c>
      <c r="C170" s="28" t="s">
        <v>459</v>
      </c>
      <c r="D170" s="28">
        <v>14004283</v>
      </c>
      <c r="E170" s="28" t="s">
        <v>21</v>
      </c>
      <c r="F170" s="28" t="s">
        <v>192</v>
      </c>
      <c r="G170" s="28" t="s">
        <v>193</v>
      </c>
      <c r="H170" s="28" t="s">
        <v>13</v>
      </c>
      <c r="I170" s="29">
        <v>6</v>
      </c>
      <c r="J170" s="28" t="s">
        <v>19</v>
      </c>
      <c r="K170" s="28" t="s">
        <v>194</v>
      </c>
      <c r="L170" s="30">
        <v>9.77</v>
      </c>
    </row>
    <row r="171" spans="1:12" s="27" customFormat="1" ht="21.75" customHeight="1" x14ac:dyDescent="0.2">
      <c r="A171" s="28" t="s">
        <v>408</v>
      </c>
      <c r="B171" s="28" t="s">
        <v>467</v>
      </c>
      <c r="C171" s="28" t="s">
        <v>459</v>
      </c>
      <c r="D171" s="28">
        <v>14004156</v>
      </c>
      <c r="E171" s="28" t="s">
        <v>16</v>
      </c>
      <c r="F171" s="28" t="s">
        <v>207</v>
      </c>
      <c r="G171" s="28" t="s">
        <v>116</v>
      </c>
      <c r="H171" s="28" t="s">
        <v>13</v>
      </c>
      <c r="I171" s="29">
        <v>6</v>
      </c>
      <c r="J171" s="28" t="s">
        <v>209</v>
      </c>
      <c r="K171" s="28" t="s">
        <v>208</v>
      </c>
      <c r="L171" s="30">
        <v>13.98</v>
      </c>
    </row>
    <row r="172" spans="1:12" s="27" customFormat="1" ht="21.75" customHeight="1" x14ac:dyDescent="0.2">
      <c r="A172" s="28" t="s">
        <v>419</v>
      </c>
      <c r="B172" s="28" t="s">
        <v>465</v>
      </c>
      <c r="C172" s="28" t="s">
        <v>465</v>
      </c>
      <c r="D172" s="28">
        <v>14004141</v>
      </c>
      <c r="E172" s="28" t="s">
        <v>26</v>
      </c>
      <c r="F172" s="28" t="s">
        <v>210</v>
      </c>
      <c r="G172" s="28" t="s">
        <v>200</v>
      </c>
      <c r="H172" s="28" t="s">
        <v>13</v>
      </c>
      <c r="I172" s="29">
        <v>6</v>
      </c>
      <c r="J172" s="28" t="s">
        <v>19</v>
      </c>
      <c r="K172" s="28" t="s">
        <v>211</v>
      </c>
      <c r="L172" s="30">
        <v>14</v>
      </c>
    </row>
    <row r="173" spans="1:12" s="27" customFormat="1" ht="21.75" customHeight="1" x14ac:dyDescent="0.2">
      <c r="A173" s="28" t="s">
        <v>415</v>
      </c>
      <c r="B173" s="28" t="s">
        <v>458</v>
      </c>
      <c r="C173" s="28" t="s">
        <v>464</v>
      </c>
      <c r="D173" s="28">
        <v>14004139</v>
      </c>
      <c r="E173" s="28" t="s">
        <v>63</v>
      </c>
      <c r="F173" s="28" t="s">
        <v>126</v>
      </c>
      <c r="G173" s="28" t="s">
        <v>127</v>
      </c>
      <c r="H173" s="28" t="s">
        <v>13</v>
      </c>
      <c r="I173" s="29">
        <v>6</v>
      </c>
      <c r="J173" s="28" t="s">
        <v>128</v>
      </c>
      <c r="K173" s="28" t="s">
        <v>212</v>
      </c>
      <c r="L173" s="30">
        <v>16.34</v>
      </c>
    </row>
    <row r="174" spans="1:12" s="27" customFormat="1" ht="21.75" customHeight="1" x14ac:dyDescent="0.2">
      <c r="A174" s="28" t="s">
        <v>409</v>
      </c>
      <c r="B174" s="28">
        <v>5360</v>
      </c>
      <c r="C174" s="28" t="s">
        <v>458</v>
      </c>
      <c r="D174" s="28">
        <v>14004331</v>
      </c>
      <c r="E174" s="28" t="s">
        <v>21</v>
      </c>
      <c r="F174" s="28" t="s">
        <v>38</v>
      </c>
      <c r="G174" s="28" t="s">
        <v>39</v>
      </c>
      <c r="H174" s="28" t="s">
        <v>13</v>
      </c>
      <c r="I174" s="29">
        <v>6</v>
      </c>
      <c r="J174" s="28" t="s">
        <v>213</v>
      </c>
      <c r="K174" s="28" t="s">
        <v>195</v>
      </c>
      <c r="L174" s="30">
        <v>19.09</v>
      </c>
    </row>
    <row r="175" spans="1:12" s="27" customFormat="1" ht="21.75" customHeight="1" x14ac:dyDescent="0.2">
      <c r="A175" s="28" t="s">
        <v>419</v>
      </c>
      <c r="B175" s="28" t="s">
        <v>465</v>
      </c>
      <c r="C175" s="28" t="s">
        <v>465</v>
      </c>
      <c r="D175" s="28">
        <v>14004141</v>
      </c>
      <c r="E175" s="28" t="s">
        <v>26</v>
      </c>
      <c r="F175" s="28" t="s">
        <v>210</v>
      </c>
      <c r="G175" s="28" t="s">
        <v>200</v>
      </c>
      <c r="H175" s="28" t="s">
        <v>13</v>
      </c>
      <c r="I175" s="29">
        <v>6</v>
      </c>
      <c r="J175" s="28" t="s">
        <v>214</v>
      </c>
      <c r="K175" s="28" t="s">
        <v>211</v>
      </c>
      <c r="L175" s="30">
        <v>19.739999999999998</v>
      </c>
    </row>
    <row r="176" spans="1:12" s="27" customFormat="1" ht="21.75" customHeight="1" x14ac:dyDescent="0.2">
      <c r="A176" s="28" t="s">
        <v>419</v>
      </c>
      <c r="B176" s="28" t="s">
        <v>465</v>
      </c>
      <c r="C176" s="28" t="s">
        <v>465</v>
      </c>
      <c r="D176" s="28">
        <v>14003874</v>
      </c>
      <c r="E176" s="28" t="s">
        <v>26</v>
      </c>
      <c r="F176" s="28" t="s">
        <v>210</v>
      </c>
      <c r="G176" s="28" t="s">
        <v>200</v>
      </c>
      <c r="H176" s="28" t="s">
        <v>13</v>
      </c>
      <c r="I176" s="29">
        <v>6</v>
      </c>
      <c r="J176" s="28" t="s">
        <v>19</v>
      </c>
      <c r="K176" s="28" t="s">
        <v>215</v>
      </c>
      <c r="L176" s="30">
        <v>20.05</v>
      </c>
    </row>
    <row r="177" spans="1:12" s="27" customFormat="1" ht="21.75" customHeight="1" x14ac:dyDescent="0.2">
      <c r="A177" s="28" t="s">
        <v>409</v>
      </c>
      <c r="B177" s="28" t="s">
        <v>467</v>
      </c>
      <c r="C177" s="28" t="s">
        <v>458</v>
      </c>
      <c r="D177" s="28">
        <v>14004361</v>
      </c>
      <c r="E177" s="28" t="s">
        <v>16</v>
      </c>
      <c r="F177" s="28" t="s">
        <v>38</v>
      </c>
      <c r="G177" s="28" t="s">
        <v>39</v>
      </c>
      <c r="H177" s="28" t="s">
        <v>13</v>
      </c>
      <c r="I177" s="29">
        <v>6</v>
      </c>
      <c r="J177" s="28" t="s">
        <v>216</v>
      </c>
      <c r="K177" s="28" t="s">
        <v>217</v>
      </c>
      <c r="L177" s="30">
        <v>20.190000000000001</v>
      </c>
    </row>
    <row r="178" spans="1:12" s="27" customFormat="1" ht="21.75" customHeight="1" x14ac:dyDescent="0.2">
      <c r="A178" s="28" t="s">
        <v>409</v>
      </c>
      <c r="B178" s="28">
        <v>5360</v>
      </c>
      <c r="C178" s="28" t="s">
        <v>458</v>
      </c>
      <c r="D178" s="28">
        <v>14004444</v>
      </c>
      <c r="E178" s="28" t="s">
        <v>21</v>
      </c>
      <c r="F178" s="28" t="s">
        <v>38</v>
      </c>
      <c r="G178" s="28" t="s">
        <v>39</v>
      </c>
      <c r="H178" s="28" t="s">
        <v>13</v>
      </c>
      <c r="I178" s="29">
        <v>6</v>
      </c>
      <c r="J178" s="28" t="s">
        <v>218</v>
      </c>
      <c r="K178" s="28" t="s">
        <v>196</v>
      </c>
      <c r="L178" s="30">
        <v>25</v>
      </c>
    </row>
    <row r="179" spans="1:12" s="27" customFormat="1" ht="21.75" customHeight="1" x14ac:dyDescent="0.2">
      <c r="A179" s="28" t="s">
        <v>406</v>
      </c>
      <c r="B179" s="28">
        <v>5360</v>
      </c>
      <c r="C179" s="28" t="s">
        <v>458</v>
      </c>
      <c r="D179" s="28">
        <v>14003968</v>
      </c>
      <c r="E179" s="28" t="s">
        <v>21</v>
      </c>
      <c r="F179" s="28" t="s">
        <v>219</v>
      </c>
      <c r="G179" s="28" t="s">
        <v>32</v>
      </c>
      <c r="H179" s="28" t="s">
        <v>13</v>
      </c>
      <c r="I179" s="29">
        <v>6</v>
      </c>
      <c r="J179" s="28" t="s">
        <v>19</v>
      </c>
      <c r="K179" s="28" t="s">
        <v>220</v>
      </c>
      <c r="L179" s="30">
        <v>25</v>
      </c>
    </row>
    <row r="180" spans="1:12" s="27" customFormat="1" ht="21.75" customHeight="1" x14ac:dyDescent="0.2">
      <c r="A180" s="28" t="s">
        <v>406</v>
      </c>
      <c r="B180" s="28" t="s">
        <v>467</v>
      </c>
      <c r="C180" s="28" t="s">
        <v>458</v>
      </c>
      <c r="D180" s="28">
        <v>14004039</v>
      </c>
      <c r="E180" s="28" t="s">
        <v>16</v>
      </c>
      <c r="F180" s="28" t="s">
        <v>221</v>
      </c>
      <c r="G180" s="28" t="s">
        <v>32</v>
      </c>
      <c r="H180" s="28" t="s">
        <v>13</v>
      </c>
      <c r="I180" s="29">
        <v>6</v>
      </c>
      <c r="J180" s="28" t="s">
        <v>19</v>
      </c>
      <c r="K180" s="28" t="s">
        <v>222</v>
      </c>
      <c r="L180" s="30">
        <v>25.11</v>
      </c>
    </row>
    <row r="181" spans="1:12" s="27" customFormat="1" ht="21.75" customHeight="1" x14ac:dyDescent="0.2">
      <c r="A181" s="28" t="s">
        <v>419</v>
      </c>
      <c r="B181" s="28" t="s">
        <v>465</v>
      </c>
      <c r="C181" s="28" t="s">
        <v>465</v>
      </c>
      <c r="D181" s="28">
        <v>14003874</v>
      </c>
      <c r="E181" s="28" t="s">
        <v>26</v>
      </c>
      <c r="F181" s="28" t="s">
        <v>210</v>
      </c>
      <c r="G181" s="28" t="s">
        <v>200</v>
      </c>
      <c r="H181" s="28" t="s">
        <v>13</v>
      </c>
      <c r="I181" s="29">
        <v>6</v>
      </c>
      <c r="J181" s="28" t="s">
        <v>223</v>
      </c>
      <c r="K181" s="28" t="s">
        <v>215</v>
      </c>
      <c r="L181" s="30">
        <v>33.46</v>
      </c>
    </row>
    <row r="182" spans="1:12" s="27" customFormat="1" ht="21.75" customHeight="1" x14ac:dyDescent="0.2">
      <c r="A182" s="28" t="s">
        <v>419</v>
      </c>
      <c r="B182" s="28" t="s">
        <v>465</v>
      </c>
      <c r="C182" s="28" t="s">
        <v>465</v>
      </c>
      <c r="D182" s="28">
        <v>14003874</v>
      </c>
      <c r="E182" s="28" t="s">
        <v>26</v>
      </c>
      <c r="F182" s="28" t="s">
        <v>210</v>
      </c>
      <c r="G182" s="28" t="s">
        <v>200</v>
      </c>
      <c r="H182" s="28" t="s">
        <v>13</v>
      </c>
      <c r="I182" s="29">
        <v>6</v>
      </c>
      <c r="J182" s="28" t="s">
        <v>224</v>
      </c>
      <c r="K182" s="28" t="s">
        <v>215</v>
      </c>
      <c r="L182" s="30">
        <v>35.1</v>
      </c>
    </row>
    <row r="183" spans="1:12" s="27" customFormat="1" ht="21.75" customHeight="1" x14ac:dyDescent="0.2">
      <c r="A183" s="28" t="s">
        <v>415</v>
      </c>
      <c r="B183" s="28" t="s">
        <v>458</v>
      </c>
      <c r="C183" s="28" t="s">
        <v>464</v>
      </c>
      <c r="D183" s="28">
        <v>14004099</v>
      </c>
      <c r="E183" s="28" t="s">
        <v>63</v>
      </c>
      <c r="F183" s="28" t="s">
        <v>94</v>
      </c>
      <c r="G183" s="28" t="s">
        <v>95</v>
      </c>
      <c r="H183" s="28" t="s">
        <v>13</v>
      </c>
      <c r="I183" s="29">
        <v>6</v>
      </c>
      <c r="J183" s="28" t="s">
        <v>96</v>
      </c>
      <c r="K183" s="28" t="s">
        <v>225</v>
      </c>
      <c r="L183" s="30">
        <v>49</v>
      </c>
    </row>
    <row r="184" spans="1:12" s="27" customFormat="1" ht="21.75" customHeight="1" x14ac:dyDescent="0.2">
      <c r="A184" s="28" t="s">
        <v>417</v>
      </c>
      <c r="B184" s="28" t="s">
        <v>467</v>
      </c>
      <c r="C184" s="28" t="s">
        <v>458</v>
      </c>
      <c r="D184" s="28">
        <v>14004361</v>
      </c>
      <c r="E184" s="28" t="s">
        <v>16</v>
      </c>
      <c r="F184" s="28" t="s">
        <v>38</v>
      </c>
      <c r="G184" s="28" t="s">
        <v>39</v>
      </c>
      <c r="H184" s="28" t="s">
        <v>13</v>
      </c>
      <c r="I184" s="29">
        <v>6</v>
      </c>
      <c r="J184" s="28" t="s">
        <v>102</v>
      </c>
      <c r="K184" s="28" t="s">
        <v>217</v>
      </c>
      <c r="L184" s="30">
        <v>51.46</v>
      </c>
    </row>
    <row r="185" spans="1:12" s="27" customFormat="1" ht="21.75" customHeight="1" x14ac:dyDescent="0.2">
      <c r="A185" s="28" t="s">
        <v>410</v>
      </c>
      <c r="B185" s="28" t="s">
        <v>464</v>
      </c>
      <c r="C185" s="28" t="s">
        <v>463</v>
      </c>
      <c r="D185" s="28">
        <v>14004411</v>
      </c>
      <c r="E185" s="28" t="s">
        <v>37</v>
      </c>
      <c r="F185" s="28" t="s">
        <v>38</v>
      </c>
      <c r="G185" s="28" t="s">
        <v>39</v>
      </c>
      <c r="H185" s="28" t="s">
        <v>13</v>
      </c>
      <c r="I185" s="29">
        <v>6</v>
      </c>
      <c r="J185" s="28" t="s">
        <v>49</v>
      </c>
      <c r="K185" s="28" t="s">
        <v>197</v>
      </c>
      <c r="L185" s="30">
        <v>52.59</v>
      </c>
    </row>
    <row r="186" spans="1:12" s="27" customFormat="1" ht="21.75" customHeight="1" x14ac:dyDescent="0.2">
      <c r="A186" s="28" t="s">
        <v>409</v>
      </c>
      <c r="B186" s="28">
        <v>5360</v>
      </c>
      <c r="C186" s="28" t="s">
        <v>458</v>
      </c>
      <c r="D186" s="28">
        <v>14004347</v>
      </c>
      <c r="E186" s="28" t="s">
        <v>21</v>
      </c>
      <c r="F186" s="28" t="s">
        <v>38</v>
      </c>
      <c r="G186" s="28" t="s">
        <v>39</v>
      </c>
      <c r="H186" s="28" t="s">
        <v>13</v>
      </c>
      <c r="I186" s="29">
        <v>6</v>
      </c>
      <c r="J186" s="28" t="s">
        <v>226</v>
      </c>
      <c r="K186" s="28" t="s">
        <v>198</v>
      </c>
      <c r="L186" s="30">
        <v>69.599999999999994</v>
      </c>
    </row>
    <row r="187" spans="1:12" s="27" customFormat="1" ht="21.75" customHeight="1" x14ac:dyDescent="0.2">
      <c r="A187" s="28" t="s">
        <v>406</v>
      </c>
      <c r="B187" s="28">
        <v>5360</v>
      </c>
      <c r="C187" s="28" t="s">
        <v>458</v>
      </c>
      <c r="D187" s="28">
        <v>14004119</v>
      </c>
      <c r="E187" s="28" t="s">
        <v>21</v>
      </c>
      <c r="F187" s="28" t="s">
        <v>202</v>
      </c>
      <c r="G187" s="28" t="s">
        <v>32</v>
      </c>
      <c r="H187" s="28" t="s">
        <v>13</v>
      </c>
      <c r="I187" s="29">
        <v>6</v>
      </c>
      <c r="J187" s="28" t="s">
        <v>227</v>
      </c>
      <c r="K187" s="28" t="s">
        <v>203</v>
      </c>
      <c r="L187" s="30">
        <v>69.88</v>
      </c>
    </row>
    <row r="188" spans="1:12" s="27" customFormat="1" ht="21.75" customHeight="1" x14ac:dyDescent="0.2">
      <c r="A188" s="28" t="s">
        <v>409</v>
      </c>
      <c r="B188" s="28">
        <v>5360</v>
      </c>
      <c r="C188" s="28" t="s">
        <v>458</v>
      </c>
      <c r="D188" s="28">
        <v>14004347</v>
      </c>
      <c r="E188" s="28" t="s">
        <v>21</v>
      </c>
      <c r="F188" s="28" t="s">
        <v>38</v>
      </c>
      <c r="G188" s="28" t="s">
        <v>39</v>
      </c>
      <c r="H188" s="28" t="s">
        <v>13</v>
      </c>
      <c r="I188" s="29">
        <v>6</v>
      </c>
      <c r="J188" s="28" t="s">
        <v>101</v>
      </c>
      <c r="K188" s="28" t="s">
        <v>198</v>
      </c>
      <c r="L188" s="30">
        <v>69.930000000000007</v>
      </c>
    </row>
    <row r="189" spans="1:12" s="27" customFormat="1" ht="21.75" customHeight="1" x14ac:dyDescent="0.2">
      <c r="A189" s="28" t="s">
        <v>408</v>
      </c>
      <c r="B189" s="28" t="s">
        <v>467</v>
      </c>
      <c r="C189" s="28" t="s">
        <v>459</v>
      </c>
      <c r="D189" s="28">
        <v>14004156</v>
      </c>
      <c r="E189" s="28" t="s">
        <v>16</v>
      </c>
      <c r="F189" s="28" t="s">
        <v>207</v>
      </c>
      <c r="G189" s="28" t="s">
        <v>116</v>
      </c>
      <c r="H189" s="28" t="s">
        <v>13</v>
      </c>
      <c r="I189" s="29">
        <v>6</v>
      </c>
      <c r="J189" s="28" t="s">
        <v>228</v>
      </c>
      <c r="K189" s="28" t="s">
        <v>208</v>
      </c>
      <c r="L189" s="30">
        <v>81.7</v>
      </c>
    </row>
    <row r="190" spans="1:12" s="27" customFormat="1" ht="21.75" customHeight="1" x14ac:dyDescent="0.2">
      <c r="A190" s="28" t="s">
        <v>419</v>
      </c>
      <c r="B190" s="28">
        <v>5360</v>
      </c>
      <c r="C190" s="28" t="s">
        <v>465</v>
      </c>
      <c r="D190" s="28">
        <v>14004331</v>
      </c>
      <c r="E190" s="28" t="s">
        <v>21</v>
      </c>
      <c r="F190" s="28" t="s">
        <v>38</v>
      </c>
      <c r="G190" s="28" t="s">
        <v>39</v>
      </c>
      <c r="H190" s="28" t="s">
        <v>13</v>
      </c>
      <c r="I190" s="29">
        <v>6</v>
      </c>
      <c r="J190" s="28" t="s">
        <v>229</v>
      </c>
      <c r="K190" s="28" t="s">
        <v>195</v>
      </c>
      <c r="L190" s="30">
        <v>86.46</v>
      </c>
    </row>
    <row r="191" spans="1:12" s="27" customFormat="1" ht="21.75" customHeight="1" x14ac:dyDescent="0.2">
      <c r="A191" s="28" t="s">
        <v>407</v>
      </c>
      <c r="B191" s="28" t="s">
        <v>465</v>
      </c>
      <c r="C191" s="28" t="s">
        <v>459</v>
      </c>
      <c r="D191" s="28">
        <v>14004411</v>
      </c>
      <c r="E191" s="28" t="s">
        <v>26</v>
      </c>
      <c r="F191" s="28" t="s">
        <v>38</v>
      </c>
      <c r="G191" s="28" t="s">
        <v>39</v>
      </c>
      <c r="H191" s="28" t="s">
        <v>13</v>
      </c>
      <c r="I191" s="29">
        <v>6</v>
      </c>
      <c r="J191" s="28" t="s">
        <v>230</v>
      </c>
      <c r="K191" s="28" t="s">
        <v>197</v>
      </c>
      <c r="L191" s="30">
        <v>112.21</v>
      </c>
    </row>
    <row r="192" spans="1:12" s="27" customFormat="1" ht="21.75" customHeight="1" x14ac:dyDescent="0.2">
      <c r="A192" s="28" t="s">
        <v>419</v>
      </c>
      <c r="B192" s="28" t="s">
        <v>465</v>
      </c>
      <c r="C192" s="28" t="s">
        <v>465</v>
      </c>
      <c r="D192" s="28">
        <v>14004267</v>
      </c>
      <c r="E192" s="28" t="s">
        <v>26</v>
      </c>
      <c r="F192" s="28" t="s">
        <v>199</v>
      </c>
      <c r="G192" s="28" t="s">
        <v>200</v>
      </c>
      <c r="H192" s="28" t="s">
        <v>13</v>
      </c>
      <c r="I192" s="29">
        <v>6</v>
      </c>
      <c r="J192" s="28" t="s">
        <v>231</v>
      </c>
      <c r="K192" s="28" t="s">
        <v>201</v>
      </c>
      <c r="L192" s="30">
        <v>134.4</v>
      </c>
    </row>
    <row r="193" spans="1:13" s="27" customFormat="1" ht="21.75" customHeight="1" x14ac:dyDescent="0.2">
      <c r="A193" s="28" t="s">
        <v>406</v>
      </c>
      <c r="B193" s="28">
        <v>5360</v>
      </c>
      <c r="C193" s="28" t="s">
        <v>458</v>
      </c>
      <c r="D193" s="28">
        <v>14003986</v>
      </c>
      <c r="E193" s="28" t="s">
        <v>21</v>
      </c>
      <c r="F193" s="28" t="s">
        <v>205</v>
      </c>
      <c r="G193" s="28" t="s">
        <v>18</v>
      </c>
      <c r="H193" s="28" t="s">
        <v>13</v>
      </c>
      <c r="I193" s="29">
        <v>6</v>
      </c>
      <c r="J193" s="28" t="s">
        <v>232</v>
      </c>
      <c r="K193" s="28" t="s">
        <v>206</v>
      </c>
      <c r="L193" s="30">
        <v>225.49</v>
      </c>
    </row>
    <row r="194" spans="1:13" s="27" customFormat="1" ht="21.75" customHeight="1" x14ac:dyDescent="0.2">
      <c r="A194" s="28" t="s">
        <v>407</v>
      </c>
      <c r="B194" s="28" t="s">
        <v>465</v>
      </c>
      <c r="C194" s="28" t="s">
        <v>459</v>
      </c>
      <c r="D194" s="28">
        <v>14004267</v>
      </c>
      <c r="E194" s="28" t="s">
        <v>26</v>
      </c>
      <c r="F194" s="28" t="s">
        <v>199</v>
      </c>
      <c r="G194" s="28" t="s">
        <v>200</v>
      </c>
      <c r="H194" s="28" t="s">
        <v>13</v>
      </c>
      <c r="I194" s="29">
        <v>6</v>
      </c>
      <c r="J194" s="28" t="s">
        <v>233</v>
      </c>
      <c r="K194" s="28" t="s">
        <v>201</v>
      </c>
      <c r="L194" s="30">
        <v>349.9</v>
      </c>
    </row>
    <row r="195" spans="1:13" s="27" customFormat="1" ht="21.75" customHeight="1" x14ac:dyDescent="0.2">
      <c r="A195" s="28" t="s">
        <v>406</v>
      </c>
      <c r="B195" s="28" t="s">
        <v>467</v>
      </c>
      <c r="C195" s="28" t="s">
        <v>458</v>
      </c>
      <c r="D195" s="28">
        <v>14004367</v>
      </c>
      <c r="E195" s="28" t="s">
        <v>16</v>
      </c>
      <c r="F195" s="28" t="s">
        <v>38</v>
      </c>
      <c r="G195" s="28" t="s">
        <v>39</v>
      </c>
      <c r="H195" s="28" t="s">
        <v>13</v>
      </c>
      <c r="I195" s="29">
        <v>6</v>
      </c>
      <c r="J195" s="28" t="s">
        <v>234</v>
      </c>
      <c r="K195" s="28" t="s">
        <v>235</v>
      </c>
      <c r="L195" s="30">
        <v>356.51</v>
      </c>
    </row>
    <row r="196" spans="1:13" s="27" customFormat="1" ht="21.75" customHeight="1" x14ac:dyDescent="0.2">
      <c r="A196" s="28" t="s">
        <v>406</v>
      </c>
      <c r="B196" s="28">
        <v>5360</v>
      </c>
      <c r="C196" s="28" t="s">
        <v>458</v>
      </c>
      <c r="D196" s="28">
        <v>14004088</v>
      </c>
      <c r="E196" s="28" t="s">
        <v>21</v>
      </c>
      <c r="F196" s="28" t="s">
        <v>164</v>
      </c>
      <c r="G196" s="28" t="s">
        <v>18</v>
      </c>
      <c r="H196" s="28" t="s">
        <v>13</v>
      </c>
      <c r="I196" s="29">
        <v>6</v>
      </c>
      <c r="J196" s="28" t="s">
        <v>236</v>
      </c>
      <c r="K196" s="28" t="s">
        <v>204</v>
      </c>
      <c r="L196" s="30">
        <v>551.21</v>
      </c>
    </row>
    <row r="197" spans="1:13" s="27" customFormat="1" ht="21.75" customHeight="1" x14ac:dyDescent="0.2">
      <c r="A197" s="28" t="s">
        <v>406</v>
      </c>
      <c r="B197" s="28">
        <v>5360</v>
      </c>
      <c r="C197" s="28" t="s">
        <v>458</v>
      </c>
      <c r="D197" s="28">
        <v>14003968</v>
      </c>
      <c r="E197" s="28" t="s">
        <v>21</v>
      </c>
      <c r="F197" s="28" t="s">
        <v>219</v>
      </c>
      <c r="G197" s="28" t="s">
        <v>32</v>
      </c>
      <c r="H197" s="28" t="s">
        <v>13</v>
      </c>
      <c r="I197" s="29">
        <v>6</v>
      </c>
      <c r="J197" s="28" t="s">
        <v>237</v>
      </c>
      <c r="K197" s="28" t="s">
        <v>220</v>
      </c>
      <c r="L197" s="30">
        <v>806.25</v>
      </c>
    </row>
    <row r="198" spans="1:13" s="27" customFormat="1" ht="21.75" customHeight="1" x14ac:dyDescent="0.2">
      <c r="A198" s="28" t="s">
        <v>420</v>
      </c>
      <c r="B198" s="28">
        <v>5360</v>
      </c>
      <c r="C198" s="28" t="s">
        <v>459</v>
      </c>
      <c r="D198" s="28">
        <v>14004283</v>
      </c>
      <c r="E198" s="28" t="s">
        <v>21</v>
      </c>
      <c r="F198" s="28" t="s">
        <v>192</v>
      </c>
      <c r="G198" s="28" t="s">
        <v>193</v>
      </c>
      <c r="H198" s="28" t="s">
        <v>13</v>
      </c>
      <c r="I198" s="29">
        <v>6</v>
      </c>
      <c r="J198" s="28" t="s">
        <v>238</v>
      </c>
      <c r="K198" s="28" t="s">
        <v>194</v>
      </c>
      <c r="L198" s="30">
        <v>1324.03</v>
      </c>
    </row>
    <row r="199" spans="1:13" s="27" customFormat="1" ht="21.75" customHeight="1" x14ac:dyDescent="0.2">
      <c r="A199" s="28" t="s">
        <v>420</v>
      </c>
      <c r="B199" s="28">
        <v>5360</v>
      </c>
      <c r="C199" s="28" t="s">
        <v>459</v>
      </c>
      <c r="D199" s="28">
        <v>14004283</v>
      </c>
      <c r="E199" s="28" t="s">
        <v>21</v>
      </c>
      <c r="F199" s="28" t="s">
        <v>192</v>
      </c>
      <c r="G199" s="28" t="s">
        <v>193</v>
      </c>
      <c r="H199" s="28" t="s">
        <v>13</v>
      </c>
      <c r="I199" s="29">
        <v>6</v>
      </c>
      <c r="J199" s="28" t="s">
        <v>239</v>
      </c>
      <c r="K199" s="28" t="s">
        <v>194</v>
      </c>
      <c r="L199" s="30">
        <v>1324.03</v>
      </c>
    </row>
    <row r="200" spans="1:13" s="27" customFormat="1" ht="21.75" customHeight="1" x14ac:dyDescent="0.2">
      <c r="A200" s="28" t="s">
        <v>406</v>
      </c>
      <c r="B200" s="28" t="s">
        <v>467</v>
      </c>
      <c r="C200" s="28" t="s">
        <v>458</v>
      </c>
      <c r="D200" s="28">
        <v>14004039</v>
      </c>
      <c r="E200" s="28" t="s">
        <v>16</v>
      </c>
      <c r="F200" s="28" t="s">
        <v>221</v>
      </c>
      <c r="G200" s="28" t="s">
        <v>32</v>
      </c>
      <c r="H200" s="28" t="s">
        <v>13</v>
      </c>
      <c r="I200" s="29">
        <v>6</v>
      </c>
      <c r="J200" s="28" t="s">
        <v>240</v>
      </c>
      <c r="K200" s="28" t="s">
        <v>222</v>
      </c>
      <c r="L200" s="30">
        <v>1489.95</v>
      </c>
    </row>
    <row r="201" spans="1:13" s="27" customFormat="1" ht="21.75" customHeight="1" x14ac:dyDescent="0.2">
      <c r="A201" s="28" t="s">
        <v>418</v>
      </c>
      <c r="B201" s="28"/>
      <c r="C201" s="28"/>
      <c r="D201" s="28"/>
      <c r="E201" s="28" t="s">
        <v>241</v>
      </c>
      <c r="F201" s="28"/>
      <c r="G201" s="28" t="s">
        <v>38</v>
      </c>
      <c r="H201" s="28" t="s">
        <v>13</v>
      </c>
      <c r="I201" s="29">
        <v>6</v>
      </c>
      <c r="J201" s="28" t="s">
        <v>242</v>
      </c>
      <c r="K201" s="28"/>
      <c r="M201" s="30">
        <v>6400</v>
      </c>
    </row>
    <row r="202" spans="1:13" s="27" customFormat="1" ht="21.75" customHeight="1" x14ac:dyDescent="0.2">
      <c r="A202" s="28" t="s">
        <v>418</v>
      </c>
      <c r="B202" s="28"/>
      <c r="C202" s="28"/>
      <c r="D202" s="28"/>
      <c r="E202" s="28" t="s">
        <v>243</v>
      </c>
      <c r="F202" s="28"/>
      <c r="G202" s="28" t="s">
        <v>38</v>
      </c>
      <c r="H202" s="28" t="s">
        <v>13</v>
      </c>
      <c r="I202" s="29">
        <v>6</v>
      </c>
      <c r="J202" s="28" t="s">
        <v>242</v>
      </c>
      <c r="K202" s="28"/>
      <c r="M202" s="30">
        <v>7900</v>
      </c>
    </row>
    <row r="203" spans="1:13" s="27" customFormat="1" ht="21.75" customHeight="1" x14ac:dyDescent="0.2">
      <c r="A203" s="28" t="s">
        <v>408</v>
      </c>
      <c r="B203" s="28" t="s">
        <v>467</v>
      </c>
      <c r="C203" s="28" t="s">
        <v>459</v>
      </c>
      <c r="D203" s="28">
        <v>14005198</v>
      </c>
      <c r="E203" s="28" t="s">
        <v>16</v>
      </c>
      <c r="F203" s="28" t="s">
        <v>207</v>
      </c>
      <c r="G203" s="28" t="s">
        <v>116</v>
      </c>
      <c r="H203" s="28" t="s">
        <v>13</v>
      </c>
      <c r="I203" s="29">
        <v>7</v>
      </c>
      <c r="J203" s="28" t="s">
        <v>19</v>
      </c>
      <c r="K203" s="28" t="s">
        <v>244</v>
      </c>
      <c r="L203" s="30">
        <v>9.07</v>
      </c>
    </row>
    <row r="204" spans="1:13" s="27" customFormat="1" ht="21.75" customHeight="1" x14ac:dyDescent="0.2">
      <c r="A204" s="28" t="s">
        <v>415</v>
      </c>
      <c r="B204" s="28" t="s">
        <v>458</v>
      </c>
      <c r="C204" s="28" t="s">
        <v>464</v>
      </c>
      <c r="D204" s="28">
        <v>14004761</v>
      </c>
      <c r="E204" s="28" t="s">
        <v>63</v>
      </c>
      <c r="F204" s="28" t="s">
        <v>126</v>
      </c>
      <c r="G204" s="28" t="s">
        <v>127</v>
      </c>
      <c r="H204" s="28" t="s">
        <v>13</v>
      </c>
      <c r="I204" s="29">
        <v>7</v>
      </c>
      <c r="J204" s="28" t="s">
        <v>128</v>
      </c>
      <c r="K204" s="28" t="s">
        <v>245</v>
      </c>
      <c r="L204" s="30">
        <v>18.36</v>
      </c>
    </row>
    <row r="205" spans="1:13" s="27" customFormat="1" ht="21.75" customHeight="1" x14ac:dyDescent="0.2">
      <c r="A205" s="28" t="s">
        <v>415</v>
      </c>
      <c r="B205" s="28" t="s">
        <v>458</v>
      </c>
      <c r="C205" s="28" t="s">
        <v>464</v>
      </c>
      <c r="D205" s="28">
        <v>14004717</v>
      </c>
      <c r="E205" s="28" t="s">
        <v>63</v>
      </c>
      <c r="F205" s="28" t="s">
        <v>126</v>
      </c>
      <c r="G205" s="28" t="s">
        <v>127</v>
      </c>
      <c r="H205" s="28" t="s">
        <v>13</v>
      </c>
      <c r="I205" s="29">
        <v>7</v>
      </c>
      <c r="J205" s="28" t="s">
        <v>128</v>
      </c>
      <c r="K205" s="28" t="s">
        <v>246</v>
      </c>
      <c r="L205" s="30">
        <v>24.8</v>
      </c>
    </row>
    <row r="206" spans="1:13" s="27" customFormat="1" ht="21.75" customHeight="1" x14ac:dyDescent="0.2">
      <c r="A206" s="28" t="s">
        <v>421</v>
      </c>
      <c r="B206" s="28">
        <v>5360</v>
      </c>
      <c r="C206" s="28" t="s">
        <v>458</v>
      </c>
      <c r="D206" s="28">
        <v>14004986</v>
      </c>
      <c r="E206" s="28" t="s">
        <v>21</v>
      </c>
      <c r="F206" s="28" t="s">
        <v>247</v>
      </c>
      <c r="G206" s="28" t="s">
        <v>90</v>
      </c>
      <c r="H206" s="28" t="s">
        <v>13</v>
      </c>
      <c r="I206" s="29">
        <v>7</v>
      </c>
      <c r="J206" s="28" t="s">
        <v>14</v>
      </c>
      <c r="K206" s="28" t="s">
        <v>248</v>
      </c>
      <c r="L206" s="30">
        <v>33.6</v>
      </c>
    </row>
    <row r="207" spans="1:13" s="27" customFormat="1" ht="21.75" customHeight="1" x14ac:dyDescent="0.2">
      <c r="A207" s="28" t="s">
        <v>406</v>
      </c>
      <c r="B207" s="28" t="s">
        <v>459</v>
      </c>
      <c r="C207" s="28" t="s">
        <v>458</v>
      </c>
      <c r="D207" s="28">
        <v>14004585</v>
      </c>
      <c r="E207" s="28" t="s">
        <v>249</v>
      </c>
      <c r="F207" s="28" t="s">
        <v>250</v>
      </c>
      <c r="G207" s="28" t="s">
        <v>251</v>
      </c>
      <c r="H207" s="28" t="s">
        <v>13</v>
      </c>
      <c r="I207" s="29">
        <v>7</v>
      </c>
      <c r="J207" s="28" t="s">
        <v>19</v>
      </c>
      <c r="K207" s="28" t="s">
        <v>252</v>
      </c>
      <c r="L207" s="30">
        <v>50</v>
      </c>
    </row>
    <row r="208" spans="1:13" s="27" customFormat="1" ht="21.75" customHeight="1" x14ac:dyDescent="0.2">
      <c r="A208" s="28" t="s">
        <v>422</v>
      </c>
      <c r="B208" s="28" t="s">
        <v>464</v>
      </c>
      <c r="C208" s="28" t="s">
        <v>459</v>
      </c>
      <c r="D208" s="28">
        <v>14004862</v>
      </c>
      <c r="E208" s="28" t="s">
        <v>253</v>
      </c>
      <c r="F208" s="28" t="s">
        <v>254</v>
      </c>
      <c r="G208" s="28" t="s">
        <v>32</v>
      </c>
      <c r="H208" s="28" t="s">
        <v>13</v>
      </c>
      <c r="I208" s="29">
        <v>7</v>
      </c>
      <c r="J208" s="28" t="s">
        <v>19</v>
      </c>
      <c r="K208" s="28" t="s">
        <v>255</v>
      </c>
      <c r="L208" s="30">
        <v>50</v>
      </c>
    </row>
    <row r="209" spans="1:12" s="27" customFormat="1" ht="21.75" customHeight="1" x14ac:dyDescent="0.2">
      <c r="A209" s="28" t="s">
        <v>415</v>
      </c>
      <c r="B209" s="28" t="s">
        <v>458</v>
      </c>
      <c r="C209" s="28" t="s">
        <v>464</v>
      </c>
      <c r="D209" s="28">
        <v>14004650</v>
      </c>
      <c r="E209" s="28" t="s">
        <v>63</v>
      </c>
      <c r="F209" s="28" t="s">
        <v>94</v>
      </c>
      <c r="G209" s="28" t="s">
        <v>95</v>
      </c>
      <c r="H209" s="28" t="s">
        <v>13</v>
      </c>
      <c r="I209" s="29">
        <v>7</v>
      </c>
      <c r="J209" s="28" t="s">
        <v>96</v>
      </c>
      <c r="K209" s="28" t="s">
        <v>256</v>
      </c>
      <c r="L209" s="30">
        <v>56.19</v>
      </c>
    </row>
    <row r="210" spans="1:12" s="27" customFormat="1" ht="21.75" customHeight="1" x14ac:dyDescent="0.2">
      <c r="A210" s="28" t="s">
        <v>423</v>
      </c>
      <c r="B210" s="28">
        <v>5360</v>
      </c>
      <c r="C210" s="28"/>
      <c r="D210" s="28">
        <v>14005157</v>
      </c>
      <c r="E210" s="28" t="s">
        <v>21</v>
      </c>
      <c r="F210" s="28" t="s">
        <v>38</v>
      </c>
      <c r="G210" s="28" t="s">
        <v>39</v>
      </c>
      <c r="H210" s="28" t="s">
        <v>13</v>
      </c>
      <c r="I210" s="29">
        <v>7</v>
      </c>
      <c r="J210" s="28" t="s">
        <v>42</v>
      </c>
      <c r="K210" s="28" t="s">
        <v>257</v>
      </c>
      <c r="L210" s="30">
        <v>63.27</v>
      </c>
    </row>
    <row r="211" spans="1:12" s="27" customFormat="1" ht="21.75" customHeight="1" x14ac:dyDescent="0.2">
      <c r="A211" s="28" t="s">
        <v>408</v>
      </c>
      <c r="B211" s="28" t="s">
        <v>467</v>
      </c>
      <c r="C211" s="28" t="s">
        <v>459</v>
      </c>
      <c r="D211" s="28">
        <v>14005198</v>
      </c>
      <c r="E211" s="28" t="s">
        <v>16</v>
      </c>
      <c r="F211" s="28" t="s">
        <v>207</v>
      </c>
      <c r="G211" s="28" t="s">
        <v>116</v>
      </c>
      <c r="H211" s="28" t="s">
        <v>13</v>
      </c>
      <c r="I211" s="29">
        <v>7</v>
      </c>
      <c r="J211" s="28" t="s">
        <v>258</v>
      </c>
      <c r="K211" s="28" t="s">
        <v>244</v>
      </c>
      <c r="L211" s="30">
        <v>88.69</v>
      </c>
    </row>
    <row r="212" spans="1:12" s="27" customFormat="1" ht="21.75" customHeight="1" x14ac:dyDescent="0.2">
      <c r="A212" s="28" t="s">
        <v>455</v>
      </c>
      <c r="B212" s="28" t="s">
        <v>464</v>
      </c>
      <c r="C212" s="28" t="s">
        <v>458</v>
      </c>
      <c r="D212" s="28">
        <v>14004532</v>
      </c>
      <c r="E212" s="28" t="s">
        <v>253</v>
      </c>
      <c r="F212" s="28" t="s">
        <v>259</v>
      </c>
      <c r="G212" s="28" t="s">
        <v>260</v>
      </c>
      <c r="H212" s="28" t="s">
        <v>13</v>
      </c>
      <c r="I212" s="29">
        <v>7</v>
      </c>
      <c r="J212" s="28" t="s">
        <v>19</v>
      </c>
      <c r="K212" s="28" t="s">
        <v>261</v>
      </c>
      <c r="L212" s="30">
        <v>95.24</v>
      </c>
    </row>
    <row r="213" spans="1:12" s="27" customFormat="1" ht="21.75" customHeight="1" x14ac:dyDescent="0.2">
      <c r="A213" s="28" t="s">
        <v>421</v>
      </c>
      <c r="B213" s="28">
        <v>5360</v>
      </c>
      <c r="C213" s="28" t="s">
        <v>458</v>
      </c>
      <c r="D213" s="28">
        <v>14004986</v>
      </c>
      <c r="E213" s="28" t="s">
        <v>21</v>
      </c>
      <c r="F213" s="28" t="s">
        <v>247</v>
      </c>
      <c r="G213" s="28" t="s">
        <v>90</v>
      </c>
      <c r="H213" s="28" t="s">
        <v>13</v>
      </c>
      <c r="I213" s="29">
        <v>7</v>
      </c>
      <c r="J213" s="28" t="s">
        <v>19</v>
      </c>
      <c r="K213" s="28" t="s">
        <v>248</v>
      </c>
      <c r="L213" s="30">
        <v>101.91</v>
      </c>
    </row>
    <row r="214" spans="1:12" s="27" customFormat="1" ht="21.75" customHeight="1" x14ac:dyDescent="0.2">
      <c r="A214" s="28" t="s">
        <v>455</v>
      </c>
      <c r="B214" s="28" t="s">
        <v>464</v>
      </c>
      <c r="C214" s="28" t="s">
        <v>458</v>
      </c>
      <c r="D214" s="28">
        <v>14004531</v>
      </c>
      <c r="E214" s="28" t="s">
        <v>253</v>
      </c>
      <c r="F214" s="28" t="s">
        <v>259</v>
      </c>
      <c r="G214" s="28" t="s">
        <v>260</v>
      </c>
      <c r="H214" s="28" t="s">
        <v>13</v>
      </c>
      <c r="I214" s="29">
        <v>7</v>
      </c>
      <c r="J214" s="28" t="s">
        <v>19</v>
      </c>
      <c r="K214" s="28" t="s">
        <v>262</v>
      </c>
      <c r="L214" s="30">
        <v>102.37</v>
      </c>
    </row>
    <row r="215" spans="1:12" s="27" customFormat="1" ht="21.75" customHeight="1" x14ac:dyDescent="0.2">
      <c r="A215" s="28" t="s">
        <v>407</v>
      </c>
      <c r="B215" s="28" t="s">
        <v>465</v>
      </c>
      <c r="C215" s="28" t="s">
        <v>459</v>
      </c>
      <c r="D215" s="28">
        <v>14005125</v>
      </c>
      <c r="E215" s="28" t="s">
        <v>26</v>
      </c>
      <c r="F215" s="28" t="s">
        <v>38</v>
      </c>
      <c r="G215" s="28" t="s">
        <v>39</v>
      </c>
      <c r="H215" s="28" t="s">
        <v>13</v>
      </c>
      <c r="I215" s="29">
        <v>7</v>
      </c>
      <c r="J215" s="28" t="s">
        <v>263</v>
      </c>
      <c r="K215" s="28" t="s">
        <v>264</v>
      </c>
      <c r="L215" s="30">
        <v>222.16</v>
      </c>
    </row>
    <row r="216" spans="1:12" s="27" customFormat="1" ht="21.75" customHeight="1" x14ac:dyDescent="0.2">
      <c r="A216" s="28" t="s">
        <v>421</v>
      </c>
      <c r="B216" s="28">
        <v>5360</v>
      </c>
      <c r="C216" s="28" t="s">
        <v>458</v>
      </c>
      <c r="D216" s="28">
        <v>14004986</v>
      </c>
      <c r="E216" s="28" t="s">
        <v>21</v>
      </c>
      <c r="F216" s="28" t="s">
        <v>247</v>
      </c>
      <c r="G216" s="28" t="s">
        <v>90</v>
      </c>
      <c r="H216" s="28" t="s">
        <v>13</v>
      </c>
      <c r="I216" s="29">
        <v>7</v>
      </c>
      <c r="J216" s="28" t="s">
        <v>14</v>
      </c>
      <c r="K216" s="28" t="s">
        <v>248</v>
      </c>
      <c r="L216" s="30">
        <v>273.38</v>
      </c>
    </row>
    <row r="217" spans="1:12" s="27" customFormat="1" ht="21.75" customHeight="1" x14ac:dyDescent="0.2">
      <c r="A217" s="28" t="s">
        <v>421</v>
      </c>
      <c r="B217" s="28">
        <v>5360</v>
      </c>
      <c r="C217" s="28" t="s">
        <v>458</v>
      </c>
      <c r="D217" s="28">
        <v>14004986</v>
      </c>
      <c r="E217" s="28" t="s">
        <v>21</v>
      </c>
      <c r="F217" s="28" t="s">
        <v>247</v>
      </c>
      <c r="G217" s="28" t="s">
        <v>90</v>
      </c>
      <c r="H217" s="28" t="s">
        <v>13</v>
      </c>
      <c r="I217" s="29">
        <v>7</v>
      </c>
      <c r="J217" s="28" t="s">
        <v>103</v>
      </c>
      <c r="K217" s="28" t="s">
        <v>248</v>
      </c>
      <c r="L217" s="30">
        <v>448</v>
      </c>
    </row>
    <row r="218" spans="1:12" s="27" customFormat="1" ht="21.75" customHeight="1" x14ac:dyDescent="0.2">
      <c r="A218" s="28" t="s">
        <v>455</v>
      </c>
      <c r="B218" s="28" t="s">
        <v>464</v>
      </c>
      <c r="C218" s="28" t="s">
        <v>458</v>
      </c>
      <c r="D218" s="28">
        <v>14004532</v>
      </c>
      <c r="E218" s="28" t="s">
        <v>253</v>
      </c>
      <c r="F218" s="28" t="s">
        <v>259</v>
      </c>
      <c r="G218" s="28" t="s">
        <v>260</v>
      </c>
      <c r="H218" s="28" t="s">
        <v>13</v>
      </c>
      <c r="I218" s="29">
        <v>7</v>
      </c>
      <c r="J218" s="28" t="s">
        <v>265</v>
      </c>
      <c r="K218" s="28" t="s">
        <v>261</v>
      </c>
      <c r="L218" s="30">
        <v>698.75</v>
      </c>
    </row>
    <row r="219" spans="1:12" s="27" customFormat="1" ht="21.75" customHeight="1" x14ac:dyDescent="0.2">
      <c r="A219" s="28" t="s">
        <v>423</v>
      </c>
      <c r="B219" s="28"/>
      <c r="C219" s="28"/>
      <c r="D219" s="28">
        <v>14004506</v>
      </c>
      <c r="E219" s="28" t="s">
        <v>266</v>
      </c>
      <c r="F219" s="28" t="s">
        <v>267</v>
      </c>
      <c r="G219" s="28" t="s">
        <v>90</v>
      </c>
      <c r="H219" s="28" t="s">
        <v>13</v>
      </c>
      <c r="I219" s="29">
        <v>7</v>
      </c>
      <c r="J219" s="28" t="s">
        <v>14</v>
      </c>
      <c r="K219" s="28" t="s">
        <v>268</v>
      </c>
      <c r="L219" s="30">
        <v>1187.4000000000001</v>
      </c>
    </row>
    <row r="220" spans="1:12" s="27" customFormat="1" ht="21.75" customHeight="1" x14ac:dyDescent="0.2">
      <c r="A220" s="28" t="s">
        <v>422</v>
      </c>
      <c r="B220" s="28" t="s">
        <v>459</v>
      </c>
      <c r="C220" s="28" t="s">
        <v>459</v>
      </c>
      <c r="D220" s="28">
        <v>14004585</v>
      </c>
      <c r="E220" s="28" t="s">
        <v>249</v>
      </c>
      <c r="F220" s="28" t="s">
        <v>250</v>
      </c>
      <c r="G220" s="28" t="s">
        <v>251</v>
      </c>
      <c r="H220" s="28" t="s">
        <v>13</v>
      </c>
      <c r="I220" s="29">
        <v>7</v>
      </c>
      <c r="J220" s="28" t="s">
        <v>269</v>
      </c>
      <c r="K220" s="28" t="s">
        <v>252</v>
      </c>
      <c r="L220" s="30">
        <v>2500</v>
      </c>
    </row>
    <row r="221" spans="1:12" s="27" customFormat="1" ht="21.75" customHeight="1" x14ac:dyDescent="0.2">
      <c r="A221" s="28" t="s">
        <v>455</v>
      </c>
      <c r="B221" s="28" t="s">
        <v>464</v>
      </c>
      <c r="C221" s="28" t="s">
        <v>458</v>
      </c>
      <c r="D221" s="28">
        <v>14004531</v>
      </c>
      <c r="E221" s="28" t="s">
        <v>253</v>
      </c>
      <c r="F221" s="28" t="s">
        <v>259</v>
      </c>
      <c r="G221" s="28" t="s">
        <v>260</v>
      </c>
      <c r="H221" s="28" t="s">
        <v>13</v>
      </c>
      <c r="I221" s="29">
        <v>7</v>
      </c>
      <c r="J221" s="28" t="s">
        <v>265</v>
      </c>
      <c r="K221" s="28" t="s">
        <v>262</v>
      </c>
      <c r="L221" s="30">
        <v>2817.2</v>
      </c>
    </row>
    <row r="222" spans="1:12" s="27" customFormat="1" ht="21.75" customHeight="1" x14ac:dyDescent="0.2">
      <c r="A222" s="28" t="s">
        <v>415</v>
      </c>
      <c r="B222" s="28" t="s">
        <v>464</v>
      </c>
      <c r="C222" s="28" t="s">
        <v>464</v>
      </c>
      <c r="D222" s="28">
        <v>14004862</v>
      </c>
      <c r="E222" s="28" t="s">
        <v>253</v>
      </c>
      <c r="F222" s="28" t="s">
        <v>254</v>
      </c>
      <c r="G222" s="28" t="s">
        <v>32</v>
      </c>
      <c r="H222" s="28" t="s">
        <v>13</v>
      </c>
      <c r="I222" s="29">
        <v>7</v>
      </c>
      <c r="J222" s="28" t="s">
        <v>270</v>
      </c>
      <c r="K222" s="28" t="s">
        <v>255</v>
      </c>
      <c r="L222" s="30">
        <v>3359.38</v>
      </c>
    </row>
    <row r="223" spans="1:12" s="27" customFormat="1" ht="21.75" customHeight="1" x14ac:dyDescent="0.2">
      <c r="A223" s="28" t="s">
        <v>421</v>
      </c>
      <c r="B223" s="28">
        <v>5360</v>
      </c>
      <c r="C223" s="28" t="s">
        <v>458</v>
      </c>
      <c r="D223" s="28">
        <v>14004986</v>
      </c>
      <c r="E223" s="28" t="s">
        <v>21</v>
      </c>
      <c r="F223" s="28" t="s">
        <v>247</v>
      </c>
      <c r="G223" s="28" t="s">
        <v>90</v>
      </c>
      <c r="H223" s="28" t="s">
        <v>13</v>
      </c>
      <c r="I223" s="29">
        <v>7</v>
      </c>
      <c r="J223" s="28" t="s">
        <v>104</v>
      </c>
      <c r="K223" s="28" t="s">
        <v>248</v>
      </c>
      <c r="L223" s="30">
        <v>3645</v>
      </c>
    </row>
    <row r="224" spans="1:12" s="27" customFormat="1" ht="21.75" customHeight="1" x14ac:dyDescent="0.2">
      <c r="A224" s="28" t="s">
        <v>418</v>
      </c>
      <c r="B224" s="28"/>
      <c r="C224" s="28"/>
      <c r="D224" s="28"/>
      <c r="E224" s="28" t="s">
        <v>241</v>
      </c>
      <c r="F224" s="28"/>
      <c r="G224" s="28" t="s">
        <v>38</v>
      </c>
      <c r="H224" s="28" t="s">
        <v>13</v>
      </c>
      <c r="I224" s="29">
        <v>7</v>
      </c>
      <c r="J224" s="28" t="s">
        <v>271</v>
      </c>
      <c r="K224" s="28"/>
      <c r="L224" s="30">
        <v>6400</v>
      </c>
    </row>
    <row r="225" spans="1:12" s="27" customFormat="1" ht="21.75" customHeight="1" x14ac:dyDescent="0.2">
      <c r="A225" s="28" t="s">
        <v>418</v>
      </c>
      <c r="B225" s="28"/>
      <c r="C225" s="28"/>
      <c r="D225" s="28"/>
      <c r="E225" s="28" t="s">
        <v>243</v>
      </c>
      <c r="F225" s="28"/>
      <c r="G225" s="28" t="s">
        <v>38</v>
      </c>
      <c r="H225" s="28" t="s">
        <v>13</v>
      </c>
      <c r="I225" s="29">
        <v>7</v>
      </c>
      <c r="J225" s="28" t="s">
        <v>271</v>
      </c>
      <c r="K225" s="28"/>
      <c r="L225" s="30">
        <v>7900</v>
      </c>
    </row>
    <row r="226" spans="1:12" s="27" customFormat="1" ht="21.75" customHeight="1" x14ac:dyDescent="0.2">
      <c r="A226" s="28" t="s">
        <v>423</v>
      </c>
      <c r="B226" s="28"/>
      <c r="C226" s="28"/>
      <c r="D226" s="28">
        <v>14004506</v>
      </c>
      <c r="E226" s="28" t="s">
        <v>266</v>
      </c>
      <c r="F226" s="28" t="s">
        <v>267</v>
      </c>
      <c r="G226" s="28" t="s">
        <v>90</v>
      </c>
      <c r="H226" s="28" t="s">
        <v>13</v>
      </c>
      <c r="I226" s="29">
        <v>7</v>
      </c>
      <c r="J226" s="28" t="s">
        <v>272</v>
      </c>
      <c r="K226" s="28" t="s">
        <v>268</v>
      </c>
      <c r="L226" s="30">
        <v>15832</v>
      </c>
    </row>
    <row r="227" spans="1:12" ht="21.75" customHeight="1" x14ac:dyDescent="0.2">
      <c r="A227" s="6" t="s">
        <v>410</v>
      </c>
      <c r="B227" s="6" t="s">
        <v>464</v>
      </c>
      <c r="C227" s="6" t="s">
        <v>463</v>
      </c>
      <c r="D227" s="6">
        <v>14005949</v>
      </c>
      <c r="E227" s="6" t="s">
        <v>37</v>
      </c>
      <c r="F227" s="6" t="s">
        <v>38</v>
      </c>
      <c r="G227" s="6" t="s">
        <v>39</v>
      </c>
      <c r="H227" s="6" t="s">
        <v>13</v>
      </c>
      <c r="I227" s="13">
        <v>8</v>
      </c>
      <c r="J227" s="6" t="s">
        <v>14</v>
      </c>
      <c r="K227" s="6" t="s">
        <v>274</v>
      </c>
      <c r="L227" s="14">
        <v>0.82</v>
      </c>
    </row>
    <row r="228" spans="1:12" ht="21.75" customHeight="1" x14ac:dyDescent="0.2">
      <c r="A228" s="6" t="s">
        <v>408</v>
      </c>
      <c r="B228" s="6">
        <v>5360</v>
      </c>
      <c r="C228" s="6" t="s">
        <v>459</v>
      </c>
      <c r="D228" s="6">
        <v>14005948</v>
      </c>
      <c r="E228" s="6" t="s">
        <v>21</v>
      </c>
      <c r="F228" s="6" t="s">
        <v>38</v>
      </c>
      <c r="G228" s="6" t="s">
        <v>39</v>
      </c>
      <c r="H228" s="6" t="s">
        <v>13</v>
      </c>
      <c r="I228" s="13">
        <v>8</v>
      </c>
      <c r="J228" s="6" t="s">
        <v>42</v>
      </c>
      <c r="K228" s="6" t="s">
        <v>275</v>
      </c>
      <c r="L228" s="14">
        <v>1.82</v>
      </c>
    </row>
    <row r="229" spans="1:12" ht="21.75" customHeight="1" x14ac:dyDescent="0.2">
      <c r="A229" s="6" t="s">
        <v>409</v>
      </c>
      <c r="B229" s="6" t="s">
        <v>465</v>
      </c>
      <c r="C229" s="6" t="s">
        <v>458</v>
      </c>
      <c r="D229" s="6">
        <v>14005918</v>
      </c>
      <c r="E229" s="6" t="s">
        <v>26</v>
      </c>
      <c r="F229" s="6" t="s">
        <v>38</v>
      </c>
      <c r="G229" s="6" t="s">
        <v>39</v>
      </c>
      <c r="H229" s="6" t="s">
        <v>13</v>
      </c>
      <c r="I229" s="13">
        <v>8</v>
      </c>
      <c r="J229" s="6" t="s">
        <v>14</v>
      </c>
      <c r="K229" s="6" t="s">
        <v>276</v>
      </c>
      <c r="L229" s="14">
        <v>2.09</v>
      </c>
    </row>
    <row r="230" spans="1:12" ht="21.75" customHeight="1" x14ac:dyDescent="0.2">
      <c r="A230" s="6" t="s">
        <v>409</v>
      </c>
      <c r="B230" s="6" t="s">
        <v>465</v>
      </c>
      <c r="C230" s="6" t="s">
        <v>458</v>
      </c>
      <c r="D230" s="6">
        <v>14005918</v>
      </c>
      <c r="E230" s="6" t="s">
        <v>26</v>
      </c>
      <c r="F230" s="6" t="s">
        <v>38</v>
      </c>
      <c r="G230" s="6" t="s">
        <v>39</v>
      </c>
      <c r="H230" s="6" t="s">
        <v>13</v>
      </c>
      <c r="I230" s="13">
        <v>8</v>
      </c>
      <c r="J230" s="6" t="s">
        <v>14</v>
      </c>
      <c r="K230" s="6" t="s">
        <v>276</v>
      </c>
      <c r="L230" s="14">
        <v>7.17</v>
      </c>
    </row>
    <row r="231" spans="1:12" ht="21.75" customHeight="1" x14ac:dyDescent="0.2">
      <c r="A231" s="6" t="s">
        <v>424</v>
      </c>
      <c r="B231" s="6" t="s">
        <v>467</v>
      </c>
      <c r="C231" s="6"/>
      <c r="D231" s="6">
        <v>14005403</v>
      </c>
      <c r="E231" s="6" t="s">
        <v>10</v>
      </c>
      <c r="F231" s="6" t="s">
        <v>277</v>
      </c>
      <c r="G231" s="6" t="s">
        <v>90</v>
      </c>
      <c r="H231" s="6" t="s">
        <v>13</v>
      </c>
      <c r="I231" s="13">
        <v>8</v>
      </c>
      <c r="J231" s="6" t="s">
        <v>14</v>
      </c>
      <c r="K231" s="6" t="s">
        <v>278</v>
      </c>
      <c r="L231" s="14">
        <v>9.2899999999999991</v>
      </c>
    </row>
    <row r="232" spans="1:12" ht="21.75" customHeight="1" x14ac:dyDescent="0.2">
      <c r="A232" s="6" t="s">
        <v>409</v>
      </c>
      <c r="B232" s="6">
        <v>5360</v>
      </c>
      <c r="C232" s="6" t="s">
        <v>458</v>
      </c>
      <c r="D232" s="6">
        <v>14005848</v>
      </c>
      <c r="E232" s="6" t="s">
        <v>21</v>
      </c>
      <c r="F232" s="6" t="s">
        <v>38</v>
      </c>
      <c r="G232" s="6" t="s">
        <v>39</v>
      </c>
      <c r="H232" s="6" t="s">
        <v>13</v>
      </c>
      <c r="I232" s="13">
        <v>8</v>
      </c>
      <c r="J232" s="6" t="s">
        <v>279</v>
      </c>
      <c r="K232" s="6" t="s">
        <v>280</v>
      </c>
      <c r="L232" s="14">
        <v>9.4700000000000006</v>
      </c>
    </row>
    <row r="233" spans="1:12" ht="21.75" customHeight="1" x14ac:dyDescent="0.2">
      <c r="A233" s="6" t="s">
        <v>410</v>
      </c>
      <c r="B233" s="6" t="s">
        <v>464</v>
      </c>
      <c r="C233" s="6" t="s">
        <v>463</v>
      </c>
      <c r="D233" s="6">
        <v>14005949</v>
      </c>
      <c r="E233" s="6" t="s">
        <v>37</v>
      </c>
      <c r="F233" s="6" t="s">
        <v>38</v>
      </c>
      <c r="G233" s="6" t="s">
        <v>39</v>
      </c>
      <c r="H233" s="6" t="s">
        <v>13</v>
      </c>
      <c r="I233" s="13">
        <v>8</v>
      </c>
      <c r="J233" s="6" t="s">
        <v>281</v>
      </c>
      <c r="K233" s="6" t="s">
        <v>274</v>
      </c>
      <c r="L233" s="14">
        <v>10.99</v>
      </c>
    </row>
    <row r="234" spans="1:12" ht="21.75" customHeight="1" x14ac:dyDescent="0.2">
      <c r="A234" s="6" t="s">
        <v>415</v>
      </c>
      <c r="B234" s="6" t="s">
        <v>458</v>
      </c>
      <c r="C234" s="6" t="s">
        <v>464</v>
      </c>
      <c r="D234" s="6">
        <v>14005496</v>
      </c>
      <c r="E234" s="6" t="s">
        <v>63</v>
      </c>
      <c r="F234" s="6" t="s">
        <v>126</v>
      </c>
      <c r="G234" s="6" t="s">
        <v>127</v>
      </c>
      <c r="H234" s="6" t="s">
        <v>13</v>
      </c>
      <c r="I234" s="13">
        <v>8</v>
      </c>
      <c r="J234" s="6" t="s">
        <v>128</v>
      </c>
      <c r="K234" s="6" t="s">
        <v>282</v>
      </c>
      <c r="L234" s="14">
        <v>16.059999999999999</v>
      </c>
    </row>
    <row r="235" spans="1:12" ht="21.75" customHeight="1" x14ac:dyDescent="0.2">
      <c r="A235" s="6" t="s">
        <v>409</v>
      </c>
      <c r="B235" s="6" t="s">
        <v>465</v>
      </c>
      <c r="C235" s="6" t="s">
        <v>458</v>
      </c>
      <c r="D235" s="6">
        <v>14005918</v>
      </c>
      <c r="E235" s="6" t="s">
        <v>26</v>
      </c>
      <c r="F235" s="6" t="s">
        <v>38</v>
      </c>
      <c r="G235" s="6" t="s">
        <v>39</v>
      </c>
      <c r="H235" s="6" t="s">
        <v>13</v>
      </c>
      <c r="I235" s="13">
        <v>8</v>
      </c>
      <c r="J235" s="6" t="s">
        <v>213</v>
      </c>
      <c r="K235" s="6" t="s">
        <v>276</v>
      </c>
      <c r="L235" s="14">
        <v>27.9</v>
      </c>
    </row>
    <row r="236" spans="1:12" ht="21.75" customHeight="1" x14ac:dyDescent="0.2">
      <c r="A236" s="6" t="s">
        <v>424</v>
      </c>
      <c r="B236" s="6" t="s">
        <v>468</v>
      </c>
      <c r="C236" s="6"/>
      <c r="D236" s="6">
        <v>14005603</v>
      </c>
      <c r="E236" s="6" t="s">
        <v>283</v>
      </c>
      <c r="F236" s="6" t="s">
        <v>284</v>
      </c>
      <c r="G236" s="6" t="s">
        <v>285</v>
      </c>
      <c r="H236" s="6" t="s">
        <v>13</v>
      </c>
      <c r="I236" s="13">
        <v>8</v>
      </c>
      <c r="J236" s="6" t="s">
        <v>14</v>
      </c>
      <c r="K236" s="6" t="s">
        <v>286</v>
      </c>
      <c r="L236" s="14">
        <v>28.13</v>
      </c>
    </row>
    <row r="237" spans="1:12" ht="21.75" customHeight="1" x14ac:dyDescent="0.2">
      <c r="A237" s="6" t="s">
        <v>408</v>
      </c>
      <c r="B237" s="6">
        <v>5360</v>
      </c>
      <c r="C237" s="6" t="s">
        <v>459</v>
      </c>
      <c r="D237" s="6">
        <v>14005948</v>
      </c>
      <c r="E237" s="6" t="s">
        <v>21</v>
      </c>
      <c r="F237" s="6" t="s">
        <v>38</v>
      </c>
      <c r="G237" s="6" t="s">
        <v>39</v>
      </c>
      <c r="H237" s="6" t="s">
        <v>13</v>
      </c>
      <c r="I237" s="13">
        <v>8</v>
      </c>
      <c r="J237" s="6" t="s">
        <v>42</v>
      </c>
      <c r="K237" s="6" t="s">
        <v>275</v>
      </c>
      <c r="L237" s="14">
        <v>52.81</v>
      </c>
    </row>
    <row r="238" spans="1:12" ht="21.75" customHeight="1" x14ac:dyDescent="0.2">
      <c r="A238" s="6" t="s">
        <v>425</v>
      </c>
      <c r="B238" s="6">
        <v>5360</v>
      </c>
      <c r="C238" s="6" t="s">
        <v>464</v>
      </c>
      <c r="D238" s="6">
        <v>14005422</v>
      </c>
      <c r="E238" s="6" t="s">
        <v>21</v>
      </c>
      <c r="F238" s="6" t="s">
        <v>287</v>
      </c>
      <c r="G238" s="6" t="s">
        <v>32</v>
      </c>
      <c r="H238" s="6" t="s">
        <v>13</v>
      </c>
      <c r="I238" s="13">
        <v>8</v>
      </c>
      <c r="J238" s="6" t="s">
        <v>288</v>
      </c>
      <c r="K238" s="6" t="s">
        <v>289</v>
      </c>
      <c r="L238" s="14">
        <v>54.83</v>
      </c>
    </row>
    <row r="239" spans="1:12" ht="21.75" customHeight="1" x14ac:dyDescent="0.2">
      <c r="A239" s="6" t="s">
        <v>425</v>
      </c>
      <c r="B239" s="6">
        <v>5360</v>
      </c>
      <c r="C239" s="6" t="s">
        <v>464</v>
      </c>
      <c r="D239" s="6">
        <v>14005422</v>
      </c>
      <c r="E239" s="6" t="s">
        <v>21</v>
      </c>
      <c r="F239" s="6" t="s">
        <v>287</v>
      </c>
      <c r="G239" s="6" t="s">
        <v>32</v>
      </c>
      <c r="H239" s="6" t="s">
        <v>13</v>
      </c>
      <c r="I239" s="13">
        <v>8</v>
      </c>
      <c r="J239" s="6" t="s">
        <v>290</v>
      </c>
      <c r="K239" s="6" t="s">
        <v>289</v>
      </c>
      <c r="L239" s="14">
        <v>55.9</v>
      </c>
    </row>
    <row r="240" spans="1:12" ht="21.75" customHeight="1" x14ac:dyDescent="0.2">
      <c r="A240" s="6" t="s">
        <v>424</v>
      </c>
      <c r="B240" s="6"/>
      <c r="C240" s="6"/>
      <c r="D240" s="6">
        <v>14005610</v>
      </c>
      <c r="E240" s="6" t="s">
        <v>273</v>
      </c>
      <c r="F240" s="6" t="s">
        <v>291</v>
      </c>
      <c r="G240" s="6" t="s">
        <v>260</v>
      </c>
      <c r="H240" s="6" t="s">
        <v>13</v>
      </c>
      <c r="I240" s="13">
        <v>8</v>
      </c>
      <c r="J240" s="6" t="s">
        <v>19</v>
      </c>
      <c r="K240" s="6" t="s">
        <v>292</v>
      </c>
      <c r="L240" s="14">
        <v>60.39</v>
      </c>
    </row>
    <row r="241" spans="1:12" ht="21.75" customHeight="1" x14ac:dyDescent="0.2">
      <c r="A241" s="6" t="s">
        <v>408</v>
      </c>
      <c r="B241" s="6">
        <v>5360</v>
      </c>
      <c r="C241" s="6" t="s">
        <v>459</v>
      </c>
      <c r="D241" s="6">
        <v>14005897</v>
      </c>
      <c r="E241" s="6" t="s">
        <v>21</v>
      </c>
      <c r="F241" s="6" t="s">
        <v>38</v>
      </c>
      <c r="G241" s="6" t="s">
        <v>39</v>
      </c>
      <c r="H241" s="6" t="s">
        <v>13</v>
      </c>
      <c r="I241" s="13">
        <v>8</v>
      </c>
      <c r="J241" s="6" t="s">
        <v>293</v>
      </c>
      <c r="K241" s="6" t="s">
        <v>294</v>
      </c>
      <c r="L241" s="14">
        <v>61.41</v>
      </c>
    </row>
    <row r="242" spans="1:12" ht="21.75" customHeight="1" x14ac:dyDescent="0.2">
      <c r="A242" s="6" t="s">
        <v>415</v>
      </c>
      <c r="B242" s="6" t="s">
        <v>458</v>
      </c>
      <c r="C242" s="6" t="s">
        <v>464</v>
      </c>
      <c r="D242" s="6">
        <v>14005571</v>
      </c>
      <c r="E242" s="6" t="s">
        <v>63</v>
      </c>
      <c r="F242" s="6" t="s">
        <v>94</v>
      </c>
      <c r="G242" s="6" t="s">
        <v>95</v>
      </c>
      <c r="H242" s="6" t="s">
        <v>13</v>
      </c>
      <c r="I242" s="13">
        <v>8</v>
      </c>
      <c r="J242" s="6" t="s">
        <v>96</v>
      </c>
      <c r="K242" s="6" t="s">
        <v>295</v>
      </c>
      <c r="L242" s="14">
        <v>63.14</v>
      </c>
    </row>
    <row r="243" spans="1:12" ht="21.75" customHeight="1" x14ac:dyDescent="0.2">
      <c r="A243" s="6" t="s">
        <v>407</v>
      </c>
      <c r="B243" s="6" t="s">
        <v>465</v>
      </c>
      <c r="C243" s="6" t="s">
        <v>459</v>
      </c>
      <c r="D243" s="6">
        <v>14005406</v>
      </c>
      <c r="E243" s="6" t="s">
        <v>26</v>
      </c>
      <c r="F243" s="6" t="s">
        <v>199</v>
      </c>
      <c r="G243" s="6" t="s">
        <v>200</v>
      </c>
      <c r="H243" s="6" t="s">
        <v>13</v>
      </c>
      <c r="I243" s="13">
        <v>8</v>
      </c>
      <c r="J243" s="6" t="s">
        <v>296</v>
      </c>
      <c r="K243" s="6" t="s">
        <v>297</v>
      </c>
      <c r="L243" s="14">
        <v>72.569999999999993</v>
      </c>
    </row>
    <row r="244" spans="1:12" ht="21.75" customHeight="1" x14ac:dyDescent="0.2">
      <c r="A244" s="6" t="s">
        <v>409</v>
      </c>
      <c r="B244" s="6" t="s">
        <v>465</v>
      </c>
      <c r="C244" s="6" t="s">
        <v>458</v>
      </c>
      <c r="D244" s="6">
        <v>14005918</v>
      </c>
      <c r="E244" s="6" t="s">
        <v>26</v>
      </c>
      <c r="F244" s="6" t="s">
        <v>38</v>
      </c>
      <c r="G244" s="6" t="s">
        <v>39</v>
      </c>
      <c r="H244" s="6" t="s">
        <v>13</v>
      </c>
      <c r="I244" s="13">
        <v>8</v>
      </c>
      <c r="J244" s="6" t="s">
        <v>298</v>
      </c>
      <c r="K244" s="6" t="s">
        <v>276</v>
      </c>
      <c r="L244" s="14">
        <v>95.66</v>
      </c>
    </row>
    <row r="245" spans="1:12" ht="21.75" customHeight="1" x14ac:dyDescent="0.2">
      <c r="A245" s="6" t="s">
        <v>408</v>
      </c>
      <c r="B245" s="6">
        <v>5360</v>
      </c>
      <c r="C245" s="6" t="s">
        <v>459</v>
      </c>
      <c r="D245" s="6">
        <v>14005321</v>
      </c>
      <c r="E245" s="6" t="s">
        <v>21</v>
      </c>
      <c r="F245" s="6" t="s">
        <v>299</v>
      </c>
      <c r="G245" s="6" t="s">
        <v>300</v>
      </c>
      <c r="H245" s="6" t="s">
        <v>13</v>
      </c>
      <c r="I245" s="13">
        <v>8</v>
      </c>
      <c r="J245" s="6" t="s">
        <v>301</v>
      </c>
      <c r="K245" s="6" t="s">
        <v>302</v>
      </c>
      <c r="L245" s="14">
        <v>105.69</v>
      </c>
    </row>
    <row r="246" spans="1:12" ht="21.75" customHeight="1" x14ac:dyDescent="0.2">
      <c r="A246" s="6" t="s">
        <v>426</v>
      </c>
      <c r="B246" s="6" t="s">
        <v>467</v>
      </c>
      <c r="C246" s="6" t="s">
        <v>458</v>
      </c>
      <c r="D246" s="6">
        <v>14005403</v>
      </c>
      <c r="E246" s="6" t="s">
        <v>10</v>
      </c>
      <c r="F246" s="6" t="s">
        <v>277</v>
      </c>
      <c r="G246" s="6" t="s">
        <v>90</v>
      </c>
      <c r="H246" s="6" t="s">
        <v>13</v>
      </c>
      <c r="I246" s="13">
        <v>8</v>
      </c>
      <c r="J246" s="6" t="s">
        <v>19</v>
      </c>
      <c r="K246" s="6" t="s">
        <v>278</v>
      </c>
      <c r="L246" s="14">
        <v>123.9</v>
      </c>
    </row>
    <row r="247" spans="1:12" ht="21.75" customHeight="1" x14ac:dyDescent="0.2">
      <c r="A247" s="6" t="s">
        <v>425</v>
      </c>
      <c r="B247" s="6" t="s">
        <v>459</v>
      </c>
      <c r="C247" s="6" t="s">
        <v>464</v>
      </c>
      <c r="D247" s="6">
        <v>14005589</v>
      </c>
      <c r="E247" s="6" t="s">
        <v>249</v>
      </c>
      <c r="F247" s="6" t="s">
        <v>303</v>
      </c>
      <c r="G247" s="6" t="s">
        <v>32</v>
      </c>
      <c r="H247" s="6" t="s">
        <v>13</v>
      </c>
      <c r="I247" s="13">
        <v>8</v>
      </c>
      <c r="J247" s="6" t="s">
        <v>304</v>
      </c>
      <c r="K247" s="6" t="s">
        <v>305</v>
      </c>
      <c r="L247" s="14">
        <v>150</v>
      </c>
    </row>
    <row r="248" spans="1:12" ht="21.75" customHeight="1" x14ac:dyDescent="0.2">
      <c r="A248" s="6" t="s">
        <v>424</v>
      </c>
      <c r="B248" s="6" t="s">
        <v>468</v>
      </c>
      <c r="C248" s="6"/>
      <c r="D248" s="6">
        <v>14005603</v>
      </c>
      <c r="E248" s="6" t="s">
        <v>283</v>
      </c>
      <c r="F248" s="6" t="s">
        <v>284</v>
      </c>
      <c r="G248" s="6" t="s">
        <v>285</v>
      </c>
      <c r="H248" s="6" t="s">
        <v>13</v>
      </c>
      <c r="I248" s="13">
        <v>8</v>
      </c>
      <c r="J248" s="6" t="s">
        <v>306</v>
      </c>
      <c r="K248" s="6" t="s">
        <v>286</v>
      </c>
      <c r="L248" s="14">
        <v>375</v>
      </c>
    </row>
    <row r="249" spans="1:12" ht="21.75" customHeight="1" x14ac:dyDescent="0.2">
      <c r="A249" s="6" t="s">
        <v>425</v>
      </c>
      <c r="B249" s="6">
        <v>5360</v>
      </c>
      <c r="C249" s="6" t="s">
        <v>464</v>
      </c>
      <c r="D249" s="6">
        <v>14005422</v>
      </c>
      <c r="E249" s="6" t="s">
        <v>21</v>
      </c>
      <c r="F249" s="6" t="s">
        <v>287</v>
      </c>
      <c r="G249" s="6" t="s">
        <v>32</v>
      </c>
      <c r="H249" s="6" t="s">
        <v>13</v>
      </c>
      <c r="I249" s="13">
        <v>8</v>
      </c>
      <c r="J249" s="6" t="s">
        <v>19</v>
      </c>
      <c r="K249" s="6" t="s">
        <v>289</v>
      </c>
      <c r="L249" s="14">
        <v>506.36</v>
      </c>
    </row>
    <row r="250" spans="1:12" ht="21.75" customHeight="1" x14ac:dyDescent="0.2">
      <c r="A250" s="6" t="s">
        <v>426</v>
      </c>
      <c r="B250" s="6" t="s">
        <v>467</v>
      </c>
      <c r="C250" s="6" t="s">
        <v>458</v>
      </c>
      <c r="D250" s="6">
        <v>14005403</v>
      </c>
      <c r="E250" s="6" t="s">
        <v>10</v>
      </c>
      <c r="F250" s="6" t="s">
        <v>277</v>
      </c>
      <c r="G250" s="6" t="s">
        <v>90</v>
      </c>
      <c r="H250" s="6" t="s">
        <v>13</v>
      </c>
      <c r="I250" s="13">
        <v>8</v>
      </c>
      <c r="J250" s="6" t="s">
        <v>14</v>
      </c>
      <c r="K250" s="6" t="s">
        <v>278</v>
      </c>
      <c r="L250" s="14">
        <v>593.70000000000005</v>
      </c>
    </row>
    <row r="251" spans="1:12" ht="21.75" customHeight="1" x14ac:dyDescent="0.2">
      <c r="A251" s="6" t="s">
        <v>406</v>
      </c>
      <c r="B251" s="6">
        <v>5360</v>
      </c>
      <c r="C251" s="6" t="s">
        <v>458</v>
      </c>
      <c r="D251" s="6">
        <v>14005848</v>
      </c>
      <c r="E251" s="6" t="s">
        <v>21</v>
      </c>
      <c r="F251" s="6" t="s">
        <v>38</v>
      </c>
      <c r="G251" s="6" t="s">
        <v>39</v>
      </c>
      <c r="H251" s="6" t="s">
        <v>13</v>
      </c>
      <c r="I251" s="13">
        <v>8</v>
      </c>
      <c r="J251" s="6" t="s">
        <v>307</v>
      </c>
      <c r="K251" s="6" t="s">
        <v>280</v>
      </c>
      <c r="L251" s="14">
        <v>700.27</v>
      </c>
    </row>
    <row r="252" spans="1:12" ht="21.75" customHeight="1" x14ac:dyDescent="0.2">
      <c r="A252" s="6" t="s">
        <v>425</v>
      </c>
      <c r="B252" s="6">
        <v>5360</v>
      </c>
      <c r="C252" s="6" t="s">
        <v>464</v>
      </c>
      <c r="D252" s="6">
        <v>14005422</v>
      </c>
      <c r="E252" s="6" t="s">
        <v>21</v>
      </c>
      <c r="F252" s="6" t="s">
        <v>287</v>
      </c>
      <c r="G252" s="6" t="s">
        <v>32</v>
      </c>
      <c r="H252" s="6" t="s">
        <v>13</v>
      </c>
      <c r="I252" s="13">
        <v>8</v>
      </c>
      <c r="J252" s="6" t="s">
        <v>308</v>
      </c>
      <c r="K252" s="6" t="s">
        <v>289</v>
      </c>
      <c r="L252" s="14">
        <v>1022.97</v>
      </c>
    </row>
    <row r="253" spans="1:12" ht="21.75" customHeight="1" x14ac:dyDescent="0.2">
      <c r="A253" s="6" t="s">
        <v>426</v>
      </c>
      <c r="B253" s="6" t="s">
        <v>467</v>
      </c>
      <c r="C253" s="6" t="s">
        <v>458</v>
      </c>
      <c r="D253" s="6">
        <v>14005403</v>
      </c>
      <c r="E253" s="6" t="s">
        <v>10</v>
      </c>
      <c r="F253" s="6" t="s">
        <v>277</v>
      </c>
      <c r="G253" s="6" t="s">
        <v>90</v>
      </c>
      <c r="H253" s="6" t="s">
        <v>13</v>
      </c>
      <c r="I253" s="13">
        <v>8</v>
      </c>
      <c r="J253" s="6" t="s">
        <v>272</v>
      </c>
      <c r="K253" s="6" t="s">
        <v>278</v>
      </c>
      <c r="L253" s="14">
        <v>7916</v>
      </c>
    </row>
    <row r="254" spans="1:12" ht="21.75" customHeight="1" x14ac:dyDescent="0.2">
      <c r="A254" s="6" t="s">
        <v>424</v>
      </c>
      <c r="B254" s="6"/>
      <c r="C254" s="6"/>
      <c r="D254" s="6">
        <v>14005610</v>
      </c>
      <c r="E254" s="6" t="s">
        <v>273</v>
      </c>
      <c r="F254" s="6" t="s">
        <v>291</v>
      </c>
      <c r="G254" s="6" t="s">
        <v>260</v>
      </c>
      <c r="H254" s="6" t="s">
        <v>13</v>
      </c>
      <c r="I254" s="13">
        <v>8</v>
      </c>
      <c r="J254" s="6" t="s">
        <v>309</v>
      </c>
      <c r="K254" s="6" t="s">
        <v>292</v>
      </c>
      <c r="L254" s="14">
        <v>11018.75</v>
      </c>
    </row>
    <row r="255" spans="1:12" ht="21.75" customHeight="1" x14ac:dyDescent="0.2">
      <c r="A255" s="6" t="s">
        <v>409</v>
      </c>
      <c r="B255" s="6" t="s">
        <v>465</v>
      </c>
      <c r="C255" s="6" t="s">
        <v>458</v>
      </c>
      <c r="D255" s="6">
        <v>14006573</v>
      </c>
      <c r="E255" s="7" t="s">
        <v>26</v>
      </c>
      <c r="F255" s="7" t="s">
        <v>38</v>
      </c>
      <c r="G255" s="7" t="s">
        <v>39</v>
      </c>
      <c r="H255" s="7" t="s">
        <v>13</v>
      </c>
      <c r="I255" s="15">
        <v>9</v>
      </c>
      <c r="J255" s="7" t="s">
        <v>14</v>
      </c>
      <c r="K255" s="7" t="s">
        <v>310</v>
      </c>
      <c r="L255" s="16">
        <v>1.2</v>
      </c>
    </row>
    <row r="256" spans="1:12" ht="21.75" customHeight="1" x14ac:dyDescent="0.2">
      <c r="A256" s="6" t="s">
        <v>407</v>
      </c>
      <c r="B256" s="6" t="s">
        <v>465</v>
      </c>
      <c r="C256" s="6" t="s">
        <v>459</v>
      </c>
      <c r="D256" s="6">
        <v>14006046</v>
      </c>
      <c r="E256" s="6" t="s">
        <v>26</v>
      </c>
      <c r="F256" s="6" t="s">
        <v>311</v>
      </c>
      <c r="G256" s="6" t="s">
        <v>200</v>
      </c>
      <c r="H256" s="6" t="s">
        <v>13</v>
      </c>
      <c r="I256" s="13">
        <v>9</v>
      </c>
      <c r="J256" s="6" t="s">
        <v>19</v>
      </c>
      <c r="K256" s="6" t="s">
        <v>312</v>
      </c>
      <c r="L256" s="14">
        <v>5.5</v>
      </c>
    </row>
    <row r="257" spans="1:12 16382:16382" ht="21.75" customHeight="1" x14ac:dyDescent="0.2">
      <c r="A257" s="6" t="s">
        <v>427</v>
      </c>
      <c r="B257" s="6">
        <v>5360</v>
      </c>
      <c r="C257" s="6" t="s">
        <v>458</v>
      </c>
      <c r="D257" s="6">
        <v>14006253</v>
      </c>
      <c r="E257" s="6" t="s">
        <v>21</v>
      </c>
      <c r="F257" s="6" t="s">
        <v>313</v>
      </c>
      <c r="G257" s="6" t="s">
        <v>116</v>
      </c>
      <c r="H257" s="6" t="s">
        <v>13</v>
      </c>
      <c r="I257" s="13">
        <v>9</v>
      </c>
      <c r="J257" s="6" t="s">
        <v>19</v>
      </c>
      <c r="K257" s="6" t="s">
        <v>314</v>
      </c>
      <c r="L257" s="14">
        <v>9.02</v>
      </c>
    </row>
    <row r="258" spans="1:12 16382:16382" ht="21.75" customHeight="1" x14ac:dyDescent="0.2">
      <c r="A258" s="6" t="s">
        <v>419</v>
      </c>
      <c r="B258" s="6" t="s">
        <v>464</v>
      </c>
      <c r="C258" s="6" t="s">
        <v>465</v>
      </c>
      <c r="D258" s="6">
        <v>14006573</v>
      </c>
      <c r="E258" s="6" t="s">
        <v>37</v>
      </c>
      <c r="F258" s="6" t="s">
        <v>38</v>
      </c>
      <c r="G258" s="6" t="s">
        <v>39</v>
      </c>
      <c r="H258" s="6" t="s">
        <v>13</v>
      </c>
      <c r="I258" s="13">
        <v>9</v>
      </c>
      <c r="J258" s="6" t="s">
        <v>14</v>
      </c>
      <c r="K258" s="6" t="s">
        <v>310</v>
      </c>
      <c r="L258" s="14">
        <v>13.13</v>
      </c>
    </row>
    <row r="259" spans="1:12 16382:16382" ht="21.75" customHeight="1" x14ac:dyDescent="0.2">
      <c r="A259" s="6" t="s">
        <v>419</v>
      </c>
      <c r="B259" s="6" t="s">
        <v>465</v>
      </c>
      <c r="C259" s="6" t="s">
        <v>465</v>
      </c>
      <c r="D259" s="6">
        <v>14006573</v>
      </c>
      <c r="E259" s="6" t="s">
        <v>26</v>
      </c>
      <c r="F259" s="6" t="s">
        <v>38</v>
      </c>
      <c r="G259" s="6" t="s">
        <v>39</v>
      </c>
      <c r="H259" s="6" t="s">
        <v>13</v>
      </c>
      <c r="I259" s="13">
        <v>9</v>
      </c>
      <c r="J259" s="6" t="s">
        <v>315</v>
      </c>
      <c r="K259" s="6" t="s">
        <v>310</v>
      </c>
      <c r="L259" s="14">
        <v>15.95</v>
      </c>
    </row>
    <row r="260" spans="1:12 16382:16382" ht="21.75" customHeight="1" x14ac:dyDescent="0.2">
      <c r="A260" s="6" t="s">
        <v>427</v>
      </c>
      <c r="B260" s="6">
        <v>5360</v>
      </c>
      <c r="C260" s="6" t="s">
        <v>458</v>
      </c>
      <c r="D260" s="6">
        <v>14006253</v>
      </c>
      <c r="E260" s="6" t="s">
        <v>21</v>
      </c>
      <c r="F260" s="6" t="s">
        <v>313</v>
      </c>
      <c r="G260" s="6" t="s">
        <v>116</v>
      </c>
      <c r="H260" s="6" t="s">
        <v>13</v>
      </c>
      <c r="I260" s="13">
        <v>9</v>
      </c>
      <c r="J260" s="6" t="s">
        <v>316</v>
      </c>
      <c r="K260" s="6" t="s">
        <v>314</v>
      </c>
      <c r="L260" s="14">
        <v>19.350000000000001</v>
      </c>
    </row>
    <row r="261" spans="1:12 16382:16382" ht="21.75" customHeight="1" x14ac:dyDescent="0.2">
      <c r="A261" s="6" t="s">
        <v>408</v>
      </c>
      <c r="B261" s="6">
        <v>5360</v>
      </c>
      <c r="C261" s="6" t="s">
        <v>459</v>
      </c>
      <c r="D261" s="6">
        <v>14006215</v>
      </c>
      <c r="E261" s="6" t="s">
        <v>21</v>
      </c>
      <c r="F261" s="6" t="s">
        <v>317</v>
      </c>
      <c r="G261" s="6" t="s">
        <v>32</v>
      </c>
      <c r="H261" s="6" t="s">
        <v>13</v>
      </c>
      <c r="I261" s="13">
        <v>9</v>
      </c>
      <c r="J261" s="6" t="s">
        <v>318</v>
      </c>
      <c r="K261" s="6" t="s">
        <v>319</v>
      </c>
      <c r="L261" s="14">
        <v>20.32</v>
      </c>
    </row>
    <row r="262" spans="1:12 16382:16382" ht="21.75" customHeight="1" x14ac:dyDescent="0.2">
      <c r="A262" s="6" t="s">
        <v>408</v>
      </c>
      <c r="B262" s="6">
        <v>5360</v>
      </c>
      <c r="C262" s="6" t="s">
        <v>459</v>
      </c>
      <c r="D262" s="6">
        <v>14006215</v>
      </c>
      <c r="E262" s="6" t="s">
        <v>21</v>
      </c>
      <c r="F262" s="6" t="s">
        <v>317</v>
      </c>
      <c r="G262" s="6" t="s">
        <v>32</v>
      </c>
      <c r="H262" s="6" t="s">
        <v>13</v>
      </c>
      <c r="I262" s="13">
        <v>9</v>
      </c>
      <c r="J262" s="6" t="s">
        <v>316</v>
      </c>
      <c r="K262" s="6" t="s">
        <v>319</v>
      </c>
      <c r="L262" s="14">
        <v>23.21</v>
      </c>
    </row>
    <row r="263" spans="1:12 16382:16382" ht="21.75" customHeight="1" x14ac:dyDescent="0.2">
      <c r="A263" s="6" t="s">
        <v>408</v>
      </c>
      <c r="B263" s="6">
        <v>5360</v>
      </c>
      <c r="C263" s="6" t="s">
        <v>459</v>
      </c>
      <c r="D263" s="6">
        <v>14006215</v>
      </c>
      <c r="E263" s="6" t="s">
        <v>21</v>
      </c>
      <c r="F263" s="6" t="s">
        <v>317</v>
      </c>
      <c r="G263" s="6" t="s">
        <v>32</v>
      </c>
      <c r="H263" s="6" t="s">
        <v>13</v>
      </c>
      <c r="I263" s="13">
        <v>9</v>
      </c>
      <c r="J263" s="6" t="s">
        <v>19</v>
      </c>
      <c r="K263" s="6" t="s">
        <v>319</v>
      </c>
      <c r="L263" s="14">
        <v>23.75</v>
      </c>
    </row>
    <row r="264" spans="1:12 16382:16382" ht="21.75" customHeight="1" x14ac:dyDescent="0.2">
      <c r="A264" s="6" t="s">
        <v>408</v>
      </c>
      <c r="B264" s="6">
        <v>5360</v>
      </c>
      <c r="C264" s="6" t="s">
        <v>459</v>
      </c>
      <c r="D264" s="6">
        <v>14006443</v>
      </c>
      <c r="E264" s="6" t="s">
        <v>21</v>
      </c>
      <c r="F264" s="6" t="s">
        <v>320</v>
      </c>
      <c r="G264" s="6" t="s">
        <v>32</v>
      </c>
      <c r="H264" s="6" t="s">
        <v>13</v>
      </c>
      <c r="I264" s="13">
        <v>9</v>
      </c>
      <c r="J264" s="6" t="s">
        <v>19</v>
      </c>
      <c r="K264" s="6" t="s">
        <v>321</v>
      </c>
      <c r="L264" s="14">
        <v>23.88</v>
      </c>
    </row>
    <row r="265" spans="1:12 16382:16382" ht="21.75" customHeight="1" x14ac:dyDescent="0.2">
      <c r="A265" s="6" t="s">
        <v>408</v>
      </c>
      <c r="B265" s="6">
        <v>5360</v>
      </c>
      <c r="C265" s="6" t="s">
        <v>459</v>
      </c>
      <c r="D265" s="6">
        <v>14006576</v>
      </c>
      <c r="E265" s="6" t="s">
        <v>21</v>
      </c>
      <c r="F265" s="6" t="s">
        <v>38</v>
      </c>
      <c r="G265" s="6" t="s">
        <v>39</v>
      </c>
      <c r="H265" s="6" t="s">
        <v>13</v>
      </c>
      <c r="I265" s="13">
        <v>9</v>
      </c>
      <c r="J265" s="6" t="s">
        <v>14</v>
      </c>
      <c r="K265" s="6" t="s">
        <v>322</v>
      </c>
      <c r="L265" s="14">
        <v>23.97</v>
      </c>
    </row>
    <row r="266" spans="1:12 16382:16382" ht="21.75" customHeight="1" x14ac:dyDescent="0.2">
      <c r="A266" s="6" t="s">
        <v>408</v>
      </c>
      <c r="B266" s="6">
        <v>5360</v>
      </c>
      <c r="C266" s="6" t="s">
        <v>459</v>
      </c>
      <c r="D266" s="6">
        <v>14006443</v>
      </c>
      <c r="E266" s="6" t="s">
        <v>21</v>
      </c>
      <c r="F266" s="6" t="s">
        <v>320</v>
      </c>
      <c r="G266" s="6" t="s">
        <v>32</v>
      </c>
      <c r="H266" s="6" t="s">
        <v>13</v>
      </c>
      <c r="I266" s="13">
        <v>9</v>
      </c>
      <c r="J266" s="6" t="s">
        <v>323</v>
      </c>
      <c r="K266" s="6" t="s">
        <v>321</v>
      </c>
      <c r="L266" s="14">
        <v>27.95</v>
      </c>
    </row>
    <row r="267" spans="1:12 16382:16382" ht="21.75" customHeight="1" x14ac:dyDescent="0.2">
      <c r="A267" s="6" t="s">
        <v>408</v>
      </c>
      <c r="B267" s="6">
        <v>5360</v>
      </c>
      <c r="C267" s="6" t="s">
        <v>459</v>
      </c>
      <c r="D267" s="6">
        <v>14006498</v>
      </c>
      <c r="E267" s="6" t="s">
        <v>21</v>
      </c>
      <c r="F267" s="6" t="s">
        <v>38</v>
      </c>
      <c r="G267" s="6" t="s">
        <v>39</v>
      </c>
      <c r="H267" s="6" t="s">
        <v>13</v>
      </c>
      <c r="I267" s="13">
        <v>9</v>
      </c>
      <c r="J267" s="6" t="s">
        <v>324</v>
      </c>
      <c r="K267" s="6" t="s">
        <v>325</v>
      </c>
      <c r="L267" s="14">
        <v>28.36</v>
      </c>
    </row>
    <row r="268" spans="1:12 16382:16382" ht="21.75" customHeight="1" x14ac:dyDescent="0.2">
      <c r="A268" s="6" t="s">
        <v>419</v>
      </c>
      <c r="B268" s="6" t="s">
        <v>465</v>
      </c>
      <c r="C268" s="6" t="s">
        <v>465</v>
      </c>
      <c r="D268" s="6">
        <v>14006046</v>
      </c>
      <c r="E268" s="6" t="s">
        <v>26</v>
      </c>
      <c r="F268" s="6" t="s">
        <v>311</v>
      </c>
      <c r="G268" s="6" t="s">
        <v>200</v>
      </c>
      <c r="H268" s="6" t="s">
        <v>13</v>
      </c>
      <c r="I268" s="13">
        <v>9</v>
      </c>
      <c r="J268" s="6" t="s">
        <v>326</v>
      </c>
      <c r="K268" s="6" t="s">
        <v>312</v>
      </c>
      <c r="L268" s="14">
        <v>29.23</v>
      </c>
    </row>
    <row r="269" spans="1:12 16382:16382" ht="21.75" customHeight="1" x14ac:dyDescent="0.2">
      <c r="A269" s="6" t="s">
        <v>419</v>
      </c>
      <c r="B269" s="6" t="s">
        <v>465</v>
      </c>
      <c r="C269" s="6" t="s">
        <v>465</v>
      </c>
      <c r="D269" s="6">
        <v>14006046</v>
      </c>
      <c r="E269" s="6" t="s">
        <v>26</v>
      </c>
      <c r="F269" s="6" t="s">
        <v>311</v>
      </c>
      <c r="G269" s="6" t="s">
        <v>200</v>
      </c>
      <c r="H269" s="6" t="s">
        <v>13</v>
      </c>
      <c r="I269" s="13">
        <v>9</v>
      </c>
      <c r="J269" s="6" t="s">
        <v>327</v>
      </c>
      <c r="K269" s="6" t="s">
        <v>312</v>
      </c>
      <c r="L269" s="14">
        <v>29.27</v>
      </c>
    </row>
    <row r="270" spans="1:12 16382:16382" s="36" customFormat="1" ht="21.75" customHeight="1" x14ac:dyDescent="0.25">
      <c r="A270" s="46" t="s">
        <v>408</v>
      </c>
      <c r="B270" s="46">
        <v>5360</v>
      </c>
      <c r="C270" s="46" t="s">
        <v>459</v>
      </c>
      <c r="D270" s="42">
        <v>14007249</v>
      </c>
      <c r="E270" s="37" t="s">
        <v>21</v>
      </c>
      <c r="F270" s="35"/>
      <c r="G270" s="37" t="s">
        <v>328</v>
      </c>
      <c r="H270" s="35">
        <v>2014</v>
      </c>
      <c r="I270" s="35">
        <v>9</v>
      </c>
      <c r="J270" s="37" t="s">
        <v>329</v>
      </c>
      <c r="K270" s="37" t="s">
        <v>330</v>
      </c>
      <c r="L270" s="45">
        <v>30.61</v>
      </c>
      <c r="XFB270" s="34">
        <f>SUM(B270:XFA270)</f>
        <v>14014662.609999999</v>
      </c>
    </row>
    <row r="271" spans="1:12 16382:16382" ht="21.75" customHeight="1" x14ac:dyDescent="0.2">
      <c r="A271" s="6" t="s">
        <v>408</v>
      </c>
      <c r="B271" s="6">
        <v>5360</v>
      </c>
      <c r="C271" s="6" t="s">
        <v>459</v>
      </c>
      <c r="D271" s="6">
        <v>14006443</v>
      </c>
      <c r="E271" s="6" t="s">
        <v>21</v>
      </c>
      <c r="F271" s="6" t="s">
        <v>320</v>
      </c>
      <c r="G271" s="6" t="s">
        <v>32</v>
      </c>
      <c r="H271" s="6" t="s">
        <v>13</v>
      </c>
      <c r="I271" s="13">
        <v>9</v>
      </c>
      <c r="J271" s="6" t="s">
        <v>331</v>
      </c>
      <c r="K271" s="6" t="s">
        <v>321</v>
      </c>
      <c r="L271" s="14">
        <v>33.64</v>
      </c>
    </row>
    <row r="272" spans="1:12 16382:16382" ht="21.75" customHeight="1" x14ac:dyDescent="0.2">
      <c r="A272" s="6" t="s">
        <v>419</v>
      </c>
      <c r="B272" s="6" t="s">
        <v>465</v>
      </c>
      <c r="C272" s="6" t="s">
        <v>465</v>
      </c>
      <c r="D272" s="6">
        <v>14006046</v>
      </c>
      <c r="E272" s="6" t="s">
        <v>26</v>
      </c>
      <c r="F272" s="6" t="s">
        <v>311</v>
      </c>
      <c r="G272" s="6" t="s">
        <v>200</v>
      </c>
      <c r="H272" s="6" t="s">
        <v>13</v>
      </c>
      <c r="I272" s="13">
        <v>9</v>
      </c>
      <c r="J272" s="6" t="s">
        <v>332</v>
      </c>
      <c r="K272" s="6" t="s">
        <v>312</v>
      </c>
      <c r="L272" s="14">
        <v>33.74</v>
      </c>
    </row>
    <row r="273" spans="1:13" ht="21.75" customHeight="1" x14ac:dyDescent="0.2">
      <c r="A273" s="6" t="s">
        <v>419</v>
      </c>
      <c r="B273" s="6" t="s">
        <v>465</v>
      </c>
      <c r="C273" s="6" t="s">
        <v>465</v>
      </c>
      <c r="D273" s="6">
        <v>14006046</v>
      </c>
      <c r="E273" s="6" t="s">
        <v>26</v>
      </c>
      <c r="F273" s="6" t="s">
        <v>311</v>
      </c>
      <c r="G273" s="6" t="s">
        <v>200</v>
      </c>
      <c r="H273" s="6" t="s">
        <v>13</v>
      </c>
      <c r="I273" s="13">
        <v>9</v>
      </c>
      <c r="J273" s="6" t="s">
        <v>333</v>
      </c>
      <c r="K273" s="6" t="s">
        <v>312</v>
      </c>
      <c r="L273" s="14">
        <v>34.659999999999997</v>
      </c>
    </row>
    <row r="274" spans="1:13" ht="21.75" customHeight="1" x14ac:dyDescent="0.2">
      <c r="A274" s="6" t="s">
        <v>419</v>
      </c>
      <c r="B274" s="6" t="s">
        <v>465</v>
      </c>
      <c r="C274" s="6" t="s">
        <v>465</v>
      </c>
      <c r="D274" s="6">
        <v>14006046</v>
      </c>
      <c r="E274" s="6" t="s">
        <v>26</v>
      </c>
      <c r="F274" s="6" t="s">
        <v>311</v>
      </c>
      <c r="G274" s="6" t="s">
        <v>200</v>
      </c>
      <c r="H274" s="6" t="s">
        <v>13</v>
      </c>
      <c r="I274" s="13">
        <v>9</v>
      </c>
      <c r="J274" s="6" t="s">
        <v>334</v>
      </c>
      <c r="K274" s="6" t="s">
        <v>312</v>
      </c>
      <c r="L274" s="14">
        <v>35.1</v>
      </c>
    </row>
    <row r="275" spans="1:13" ht="21.75" customHeight="1" x14ac:dyDescent="0.2">
      <c r="A275" s="6" t="s">
        <v>419</v>
      </c>
      <c r="B275" s="6" t="s">
        <v>465</v>
      </c>
      <c r="C275" s="6" t="s">
        <v>465</v>
      </c>
      <c r="D275" s="6">
        <v>14006573</v>
      </c>
      <c r="E275" s="6" t="s">
        <v>26</v>
      </c>
      <c r="F275" s="6" t="s">
        <v>38</v>
      </c>
      <c r="G275" s="6" t="s">
        <v>39</v>
      </c>
      <c r="H275" s="6" t="s">
        <v>13</v>
      </c>
      <c r="I275" s="13">
        <v>9</v>
      </c>
      <c r="J275" s="6" t="s">
        <v>335</v>
      </c>
      <c r="K275" s="6" t="s">
        <v>310</v>
      </c>
      <c r="L275" s="14">
        <v>36.29</v>
      </c>
    </row>
    <row r="276" spans="1:13" ht="21.75" customHeight="1" x14ac:dyDescent="0.2">
      <c r="A276" s="6" t="s">
        <v>408</v>
      </c>
      <c r="B276" s="6" t="s">
        <v>467</v>
      </c>
      <c r="C276" s="6" t="s">
        <v>459</v>
      </c>
      <c r="D276" s="6">
        <v>14006154</v>
      </c>
      <c r="E276" s="6" t="s">
        <v>10</v>
      </c>
      <c r="F276" s="6" t="s">
        <v>336</v>
      </c>
      <c r="G276" s="6" t="s">
        <v>260</v>
      </c>
      <c r="H276" s="6" t="s">
        <v>13</v>
      </c>
      <c r="I276" s="13">
        <v>9</v>
      </c>
      <c r="J276" s="6" t="s">
        <v>19</v>
      </c>
      <c r="K276" s="6" t="s">
        <v>337</v>
      </c>
      <c r="L276" s="14">
        <v>41.6</v>
      </c>
    </row>
    <row r="277" spans="1:13" ht="21.75" customHeight="1" x14ac:dyDescent="0.2">
      <c r="A277" s="6" t="s">
        <v>408</v>
      </c>
      <c r="B277" s="6" t="s">
        <v>458</v>
      </c>
      <c r="C277" s="6" t="s">
        <v>459</v>
      </c>
      <c r="D277" s="6">
        <v>14006371</v>
      </c>
      <c r="E277" s="6" t="s">
        <v>63</v>
      </c>
      <c r="F277" s="6" t="s">
        <v>338</v>
      </c>
      <c r="G277" s="6" t="s">
        <v>32</v>
      </c>
      <c r="H277" s="6" t="s">
        <v>13</v>
      </c>
      <c r="I277" s="13">
        <v>9</v>
      </c>
      <c r="J277" s="6" t="s">
        <v>19</v>
      </c>
      <c r="K277" s="6" t="s">
        <v>339</v>
      </c>
      <c r="L277" s="14">
        <v>50</v>
      </c>
    </row>
    <row r="278" spans="1:13" ht="21.75" customHeight="1" x14ac:dyDescent="0.2">
      <c r="A278" s="6" t="s">
        <v>428</v>
      </c>
      <c r="B278" s="6" t="s">
        <v>465</v>
      </c>
      <c r="C278" s="6" t="s">
        <v>465</v>
      </c>
      <c r="D278" s="6">
        <v>14006350</v>
      </c>
      <c r="E278" s="6" t="s">
        <v>26</v>
      </c>
      <c r="F278" s="6" t="s">
        <v>311</v>
      </c>
      <c r="G278" s="6" t="s">
        <v>200</v>
      </c>
      <c r="H278" s="6" t="s">
        <v>13</v>
      </c>
      <c r="I278" s="13">
        <v>9</v>
      </c>
      <c r="J278" s="6" t="s">
        <v>340</v>
      </c>
      <c r="K278" s="6" t="s">
        <v>341</v>
      </c>
      <c r="L278" s="14">
        <v>53.44</v>
      </c>
    </row>
    <row r="279" spans="1:13" ht="21.75" customHeight="1" x14ac:dyDescent="0.2">
      <c r="A279" s="6" t="s">
        <v>419</v>
      </c>
      <c r="B279" s="6">
        <v>5360</v>
      </c>
      <c r="C279" s="6" t="s">
        <v>465</v>
      </c>
      <c r="D279" s="6">
        <v>14006498</v>
      </c>
      <c r="E279" s="6" t="s">
        <v>21</v>
      </c>
      <c r="F279" s="6" t="s">
        <v>38</v>
      </c>
      <c r="G279" s="6" t="s">
        <v>39</v>
      </c>
      <c r="H279" s="6" t="s">
        <v>13</v>
      </c>
      <c r="I279" s="13">
        <v>9</v>
      </c>
      <c r="J279" s="6" t="s">
        <v>342</v>
      </c>
      <c r="K279" s="6" t="s">
        <v>325</v>
      </c>
      <c r="L279" s="14">
        <v>57.98</v>
      </c>
    </row>
    <row r="280" spans="1:13" ht="21.75" customHeight="1" x14ac:dyDescent="0.2">
      <c r="A280" s="6" t="s">
        <v>415</v>
      </c>
      <c r="B280" s="6" t="s">
        <v>458</v>
      </c>
      <c r="C280" s="6" t="s">
        <v>464</v>
      </c>
      <c r="D280" s="6">
        <v>14006058</v>
      </c>
      <c r="E280" s="6" t="s">
        <v>63</v>
      </c>
      <c r="F280" s="6" t="s">
        <v>94</v>
      </c>
      <c r="G280" s="6" t="s">
        <v>95</v>
      </c>
      <c r="H280" s="6" t="s">
        <v>13</v>
      </c>
      <c r="I280" s="13">
        <v>9</v>
      </c>
      <c r="J280" s="6" t="s">
        <v>96</v>
      </c>
      <c r="K280" s="6" t="s">
        <v>343</v>
      </c>
      <c r="L280" s="14">
        <v>62</v>
      </c>
    </row>
    <row r="281" spans="1:13" s="36" customFormat="1" ht="21.75" customHeight="1" x14ac:dyDescent="0.25">
      <c r="A281" s="46" t="s">
        <v>408</v>
      </c>
      <c r="B281" s="46">
        <v>5360</v>
      </c>
      <c r="C281" s="46" t="s">
        <v>459</v>
      </c>
      <c r="D281" s="55">
        <v>14007249</v>
      </c>
      <c r="E281" s="37" t="s">
        <v>21</v>
      </c>
      <c r="F281" s="35"/>
      <c r="G281" s="37" t="s">
        <v>344</v>
      </c>
      <c r="H281" s="35">
        <v>2014</v>
      </c>
      <c r="I281" s="35">
        <v>10</v>
      </c>
      <c r="J281" s="37" t="s">
        <v>345</v>
      </c>
      <c r="K281" s="37" t="s">
        <v>330</v>
      </c>
      <c r="L281" s="45">
        <v>62.33</v>
      </c>
    </row>
    <row r="282" spans="1:13" ht="21.75" customHeight="1" x14ac:dyDescent="0.2">
      <c r="A282" s="6" t="s">
        <v>419</v>
      </c>
      <c r="B282" s="6">
        <v>5360</v>
      </c>
      <c r="C282" s="6" t="s">
        <v>465</v>
      </c>
      <c r="D282" s="6">
        <v>14006498</v>
      </c>
      <c r="E282" s="6" t="s">
        <v>21</v>
      </c>
      <c r="F282" s="6" t="s">
        <v>38</v>
      </c>
      <c r="G282" s="6" t="s">
        <v>39</v>
      </c>
      <c r="H282" s="6" t="s">
        <v>13</v>
      </c>
      <c r="I282" s="13">
        <v>9</v>
      </c>
      <c r="J282" s="6" t="s">
        <v>102</v>
      </c>
      <c r="K282" s="6" t="s">
        <v>325</v>
      </c>
      <c r="L282" s="14">
        <v>112.31</v>
      </c>
    </row>
    <row r="283" spans="1:13" ht="21.75" customHeight="1" x14ac:dyDescent="0.2">
      <c r="A283" s="6" t="s">
        <v>407</v>
      </c>
      <c r="B283" s="6" t="s">
        <v>465</v>
      </c>
      <c r="C283" s="6" t="s">
        <v>459</v>
      </c>
      <c r="D283" s="6">
        <v>14006273</v>
      </c>
      <c r="E283" s="6" t="s">
        <v>26</v>
      </c>
      <c r="F283" s="6" t="s">
        <v>311</v>
      </c>
      <c r="G283" s="6" t="s">
        <v>200</v>
      </c>
      <c r="H283" s="6" t="s">
        <v>13</v>
      </c>
      <c r="I283" s="13">
        <v>9</v>
      </c>
      <c r="J283" s="6" t="s">
        <v>346</v>
      </c>
      <c r="K283" s="6" t="s">
        <v>347</v>
      </c>
      <c r="L283" s="14">
        <v>123.23</v>
      </c>
    </row>
    <row r="284" spans="1:13" ht="21.75" customHeight="1" x14ac:dyDescent="0.2">
      <c r="A284" s="6" t="s">
        <v>408</v>
      </c>
      <c r="B284" s="6" t="s">
        <v>464</v>
      </c>
      <c r="C284" s="6" t="s">
        <v>459</v>
      </c>
      <c r="D284" s="6">
        <v>14006608</v>
      </c>
      <c r="E284" s="6" t="s">
        <v>37</v>
      </c>
      <c r="F284" s="6" t="s">
        <v>38</v>
      </c>
      <c r="G284" s="6" t="s">
        <v>39</v>
      </c>
      <c r="H284" s="6" t="s">
        <v>13</v>
      </c>
      <c r="I284" s="13">
        <v>9</v>
      </c>
      <c r="J284" s="6" t="s">
        <v>348</v>
      </c>
      <c r="K284" s="6" t="s">
        <v>349</v>
      </c>
      <c r="L284" s="14">
        <v>123.59</v>
      </c>
    </row>
    <row r="285" spans="1:13" ht="21.75" customHeight="1" x14ac:dyDescent="0.2">
      <c r="A285" s="6" t="s">
        <v>408</v>
      </c>
      <c r="B285" s="6">
        <v>5360</v>
      </c>
      <c r="C285" s="6" t="s">
        <v>459</v>
      </c>
      <c r="D285" s="6">
        <v>14006215</v>
      </c>
      <c r="E285" s="6" t="s">
        <v>21</v>
      </c>
      <c r="F285" s="6" t="s">
        <v>317</v>
      </c>
      <c r="G285" s="6" t="s">
        <v>32</v>
      </c>
      <c r="H285" s="6" t="s">
        <v>13</v>
      </c>
      <c r="I285" s="13">
        <v>9</v>
      </c>
      <c r="J285" s="6" t="s">
        <v>350</v>
      </c>
      <c r="K285" s="6" t="s">
        <v>319</v>
      </c>
      <c r="L285" s="14">
        <v>128.68</v>
      </c>
    </row>
    <row r="286" spans="1:13" ht="21.75" customHeight="1" x14ac:dyDescent="0.2">
      <c r="A286" s="6" t="s">
        <v>417</v>
      </c>
      <c r="B286" s="6">
        <v>5360</v>
      </c>
      <c r="C286" s="6" t="s">
        <v>458</v>
      </c>
      <c r="D286" s="6">
        <v>14006607</v>
      </c>
      <c r="E286" s="6" t="s">
        <v>21</v>
      </c>
      <c r="F286" s="6" t="s">
        <v>38</v>
      </c>
      <c r="G286" s="6" t="s">
        <v>39</v>
      </c>
      <c r="H286" s="6" t="s">
        <v>13</v>
      </c>
      <c r="I286" s="13">
        <v>9</v>
      </c>
      <c r="J286" s="6" t="s">
        <v>351</v>
      </c>
      <c r="K286" s="6" t="s">
        <v>352</v>
      </c>
      <c r="L286" s="14">
        <v>131.16999999999999</v>
      </c>
    </row>
    <row r="287" spans="1:13" s="39" customFormat="1" ht="21.75" customHeight="1" x14ac:dyDescent="0.25">
      <c r="A287" s="46" t="s">
        <v>408</v>
      </c>
      <c r="B287" s="46">
        <v>5360</v>
      </c>
      <c r="C287" s="46" t="s">
        <v>459</v>
      </c>
      <c r="D287" s="55">
        <v>14007249</v>
      </c>
      <c r="E287" s="37" t="s">
        <v>21</v>
      </c>
      <c r="F287" s="35"/>
      <c r="G287" s="37" t="s">
        <v>353</v>
      </c>
      <c r="H287" s="35">
        <v>2014</v>
      </c>
      <c r="I287" s="35">
        <v>10</v>
      </c>
      <c r="J287" s="37" t="s">
        <v>354</v>
      </c>
      <c r="K287" s="37" t="s">
        <v>330</v>
      </c>
      <c r="L287" s="45">
        <v>134.97999999999999</v>
      </c>
      <c r="M287" s="38"/>
    </row>
    <row r="288" spans="1:13" s="39" customFormat="1" ht="21.75" customHeight="1" x14ac:dyDescent="0.25">
      <c r="A288" s="46" t="s">
        <v>417</v>
      </c>
      <c r="B288" s="46">
        <v>5360</v>
      </c>
      <c r="C288" s="46" t="s">
        <v>458</v>
      </c>
      <c r="D288" s="55">
        <v>14007249</v>
      </c>
      <c r="E288" s="37" t="s">
        <v>21</v>
      </c>
      <c r="F288" s="35"/>
      <c r="G288" s="37" t="s">
        <v>131</v>
      </c>
      <c r="H288" s="35">
        <v>2014</v>
      </c>
      <c r="I288" s="35">
        <v>10</v>
      </c>
      <c r="J288" s="37" t="s">
        <v>355</v>
      </c>
      <c r="K288" s="37" t="s">
        <v>330</v>
      </c>
      <c r="L288" s="45">
        <v>145.28</v>
      </c>
      <c r="M288" s="38"/>
    </row>
    <row r="289" spans="1:12" ht="21.75" customHeight="1" x14ac:dyDescent="0.2">
      <c r="A289" s="6" t="s">
        <v>417</v>
      </c>
      <c r="B289" s="6" t="s">
        <v>458</v>
      </c>
      <c r="C289" s="6" t="s">
        <v>458</v>
      </c>
      <c r="D289" s="6">
        <v>14006371</v>
      </c>
      <c r="E289" s="6" t="s">
        <v>63</v>
      </c>
      <c r="F289" s="6" t="s">
        <v>338</v>
      </c>
      <c r="G289" s="6" t="s">
        <v>32</v>
      </c>
      <c r="H289" s="6" t="s">
        <v>13</v>
      </c>
      <c r="I289" s="13">
        <v>9</v>
      </c>
      <c r="J289" s="6" t="s">
        <v>356</v>
      </c>
      <c r="K289" s="6" t="s">
        <v>339</v>
      </c>
      <c r="L289" s="14">
        <v>161.25</v>
      </c>
    </row>
    <row r="290" spans="1:12" ht="21.75" customHeight="1" x14ac:dyDescent="0.2">
      <c r="A290" s="6" t="s">
        <v>410</v>
      </c>
      <c r="B290" s="6" t="s">
        <v>464</v>
      </c>
      <c r="C290" s="6" t="s">
        <v>463</v>
      </c>
      <c r="D290" s="6">
        <v>14006573</v>
      </c>
      <c r="E290" s="6" t="s">
        <v>37</v>
      </c>
      <c r="F290" s="6" t="s">
        <v>38</v>
      </c>
      <c r="G290" s="6" t="s">
        <v>39</v>
      </c>
      <c r="H290" s="6" t="s">
        <v>13</v>
      </c>
      <c r="I290" s="13">
        <v>9</v>
      </c>
      <c r="J290" s="6" t="s">
        <v>213</v>
      </c>
      <c r="K290" s="6" t="s">
        <v>310</v>
      </c>
      <c r="L290" s="14">
        <v>175.09</v>
      </c>
    </row>
    <row r="291" spans="1:12" ht="21.75" customHeight="1" x14ac:dyDescent="0.2">
      <c r="A291" s="6" t="s">
        <v>408</v>
      </c>
      <c r="B291" s="6">
        <v>5360</v>
      </c>
      <c r="C291" s="6" t="s">
        <v>459</v>
      </c>
      <c r="D291" s="6">
        <v>14006607</v>
      </c>
      <c r="E291" s="6" t="s">
        <v>21</v>
      </c>
      <c r="F291" s="6" t="s">
        <v>38</v>
      </c>
      <c r="G291" s="6" t="s">
        <v>39</v>
      </c>
      <c r="H291" s="6" t="s">
        <v>13</v>
      </c>
      <c r="I291" s="13">
        <v>9</v>
      </c>
      <c r="J291" s="6" t="s">
        <v>357</v>
      </c>
      <c r="K291" s="6" t="s">
        <v>352</v>
      </c>
      <c r="L291" s="14">
        <v>208.95</v>
      </c>
    </row>
    <row r="292" spans="1:12" ht="21.75" customHeight="1" x14ac:dyDescent="0.2">
      <c r="A292" s="6" t="s">
        <v>408</v>
      </c>
      <c r="B292" s="6">
        <v>5360</v>
      </c>
      <c r="C292" s="6" t="s">
        <v>459</v>
      </c>
      <c r="D292" s="6">
        <v>14006443</v>
      </c>
      <c r="E292" s="6" t="s">
        <v>21</v>
      </c>
      <c r="F292" s="6" t="s">
        <v>320</v>
      </c>
      <c r="G292" s="6" t="s">
        <v>32</v>
      </c>
      <c r="H292" s="6" t="s">
        <v>13</v>
      </c>
      <c r="I292" s="13">
        <v>9</v>
      </c>
      <c r="J292" s="6" t="s">
        <v>358</v>
      </c>
      <c r="K292" s="6" t="s">
        <v>321</v>
      </c>
      <c r="L292" s="14">
        <v>209.69</v>
      </c>
    </row>
    <row r="293" spans="1:12" ht="21.75" customHeight="1" x14ac:dyDescent="0.2">
      <c r="A293" s="6" t="s">
        <v>427</v>
      </c>
      <c r="B293" s="6">
        <v>5360</v>
      </c>
      <c r="C293" s="6" t="s">
        <v>458</v>
      </c>
      <c r="D293" s="6">
        <v>14006253</v>
      </c>
      <c r="E293" s="6" t="s">
        <v>21</v>
      </c>
      <c r="F293" s="6" t="s">
        <v>313</v>
      </c>
      <c r="G293" s="6" t="s">
        <v>116</v>
      </c>
      <c r="H293" s="6" t="s">
        <v>13</v>
      </c>
      <c r="I293" s="13">
        <v>9</v>
      </c>
      <c r="J293" s="6" t="s">
        <v>359</v>
      </c>
      <c r="K293" s="6" t="s">
        <v>314</v>
      </c>
      <c r="L293" s="14">
        <v>212.31</v>
      </c>
    </row>
    <row r="294" spans="1:12" ht="21.75" customHeight="1" x14ac:dyDescent="0.2">
      <c r="A294" s="6" t="s">
        <v>408</v>
      </c>
      <c r="B294" s="6">
        <v>5360</v>
      </c>
      <c r="C294" s="6" t="s">
        <v>459</v>
      </c>
      <c r="D294" s="6">
        <v>14006443</v>
      </c>
      <c r="E294" s="6" t="s">
        <v>21</v>
      </c>
      <c r="F294" s="6" t="s">
        <v>320</v>
      </c>
      <c r="G294" s="6" t="s">
        <v>32</v>
      </c>
      <c r="H294" s="6" t="s">
        <v>13</v>
      </c>
      <c r="I294" s="13">
        <v>9</v>
      </c>
      <c r="J294" s="6" t="s">
        <v>360</v>
      </c>
      <c r="K294" s="6" t="s">
        <v>321</v>
      </c>
      <c r="L294" s="14">
        <v>218.55</v>
      </c>
    </row>
    <row r="295" spans="1:12" ht="21.75" customHeight="1" x14ac:dyDescent="0.2">
      <c r="A295" s="6" t="s">
        <v>408</v>
      </c>
      <c r="B295" s="6">
        <v>5360</v>
      </c>
      <c r="C295" s="6" t="s">
        <v>459</v>
      </c>
      <c r="D295" s="6">
        <v>14006443</v>
      </c>
      <c r="E295" s="6" t="s">
        <v>21</v>
      </c>
      <c r="F295" s="6" t="s">
        <v>320</v>
      </c>
      <c r="G295" s="6" t="s">
        <v>32</v>
      </c>
      <c r="H295" s="6" t="s">
        <v>13</v>
      </c>
      <c r="I295" s="13">
        <v>9</v>
      </c>
      <c r="J295" s="6" t="s">
        <v>361</v>
      </c>
      <c r="K295" s="6" t="s">
        <v>321</v>
      </c>
      <c r="L295" s="14">
        <v>231.45</v>
      </c>
    </row>
    <row r="296" spans="1:12" s="36" customFormat="1" ht="21.75" customHeight="1" x14ac:dyDescent="0.25">
      <c r="A296" s="46" t="s">
        <v>406</v>
      </c>
      <c r="B296" s="42" t="s">
        <v>472</v>
      </c>
      <c r="C296" s="46" t="s">
        <v>458</v>
      </c>
      <c r="D296" s="42">
        <v>14007301</v>
      </c>
      <c r="E296" s="37" t="s">
        <v>16</v>
      </c>
      <c r="F296" s="35"/>
      <c r="G296" s="37" t="s">
        <v>362</v>
      </c>
      <c r="H296" s="35">
        <v>2014</v>
      </c>
      <c r="I296" s="35">
        <v>10</v>
      </c>
      <c r="J296" s="37" t="s">
        <v>363</v>
      </c>
      <c r="K296" s="37" t="s">
        <v>156</v>
      </c>
      <c r="L296" s="45">
        <v>253.32</v>
      </c>
    </row>
    <row r="297" spans="1:12" ht="21.75" customHeight="1" x14ac:dyDescent="0.2">
      <c r="A297" s="6" t="s">
        <v>407</v>
      </c>
      <c r="B297" s="6" t="s">
        <v>465</v>
      </c>
      <c r="C297" s="6" t="s">
        <v>459</v>
      </c>
      <c r="D297" s="6">
        <v>14006573</v>
      </c>
      <c r="E297" s="6" t="s">
        <v>26</v>
      </c>
      <c r="F297" s="6" t="s">
        <v>38</v>
      </c>
      <c r="G297" s="6" t="s">
        <v>39</v>
      </c>
      <c r="H297" s="6" t="s">
        <v>13</v>
      </c>
      <c r="I297" s="13">
        <v>9</v>
      </c>
      <c r="J297" s="6" t="s">
        <v>263</v>
      </c>
      <c r="K297" s="6" t="s">
        <v>310</v>
      </c>
      <c r="L297" s="14">
        <v>276.83</v>
      </c>
    </row>
    <row r="298" spans="1:12" ht="21.75" customHeight="1" x14ac:dyDescent="0.2">
      <c r="A298" s="6" t="s">
        <v>408</v>
      </c>
      <c r="B298" s="6">
        <v>5360</v>
      </c>
      <c r="C298" s="6" t="s">
        <v>459</v>
      </c>
      <c r="D298" s="6">
        <v>14006498</v>
      </c>
      <c r="E298" s="6" t="s">
        <v>21</v>
      </c>
      <c r="F298" s="6" t="s">
        <v>38</v>
      </c>
      <c r="G298" s="6" t="s">
        <v>39</v>
      </c>
      <c r="H298" s="6" t="s">
        <v>13</v>
      </c>
      <c r="I298" s="13">
        <v>9</v>
      </c>
      <c r="J298" s="6" t="s">
        <v>364</v>
      </c>
      <c r="K298" s="6" t="s">
        <v>325</v>
      </c>
      <c r="L298" s="14">
        <v>311.48</v>
      </c>
    </row>
    <row r="299" spans="1:12" ht="21.75" customHeight="1" x14ac:dyDescent="0.2">
      <c r="A299" s="6" t="s">
        <v>408</v>
      </c>
      <c r="B299" s="6">
        <v>5360</v>
      </c>
      <c r="C299" s="6" t="s">
        <v>459</v>
      </c>
      <c r="D299" s="6">
        <v>14006576</v>
      </c>
      <c r="E299" s="6" t="s">
        <v>21</v>
      </c>
      <c r="F299" s="6" t="s">
        <v>38</v>
      </c>
      <c r="G299" s="6" t="s">
        <v>39</v>
      </c>
      <c r="H299" s="6" t="s">
        <v>13</v>
      </c>
      <c r="I299" s="13">
        <v>9</v>
      </c>
      <c r="J299" s="6" t="s">
        <v>365</v>
      </c>
      <c r="K299" s="6" t="s">
        <v>322</v>
      </c>
      <c r="L299" s="14">
        <v>319.66000000000003</v>
      </c>
    </row>
    <row r="300" spans="1:12" ht="21.75" customHeight="1" x14ac:dyDescent="0.2">
      <c r="A300" s="6" t="s">
        <v>408</v>
      </c>
      <c r="B300" s="6">
        <v>5360</v>
      </c>
      <c r="C300" s="6" t="s">
        <v>459</v>
      </c>
      <c r="D300" s="6">
        <v>14006215</v>
      </c>
      <c r="E300" s="6" t="s">
        <v>21</v>
      </c>
      <c r="F300" s="6" t="s">
        <v>317</v>
      </c>
      <c r="G300" s="6" t="s">
        <v>32</v>
      </c>
      <c r="H300" s="6" t="s">
        <v>13</v>
      </c>
      <c r="I300" s="13">
        <v>9</v>
      </c>
      <c r="J300" s="6" t="s">
        <v>366</v>
      </c>
      <c r="K300" s="6" t="s">
        <v>319</v>
      </c>
      <c r="L300" s="14">
        <v>423.44</v>
      </c>
    </row>
    <row r="301" spans="1:12" ht="21.75" customHeight="1" x14ac:dyDescent="0.2">
      <c r="A301" s="6" t="s">
        <v>408</v>
      </c>
      <c r="B301" s="6">
        <v>5360</v>
      </c>
      <c r="C301" s="6" t="s">
        <v>459</v>
      </c>
      <c r="D301" s="6">
        <v>14006215</v>
      </c>
      <c r="E301" s="6" t="s">
        <v>21</v>
      </c>
      <c r="F301" s="6" t="s">
        <v>317</v>
      </c>
      <c r="G301" s="6" t="s">
        <v>32</v>
      </c>
      <c r="H301" s="6" t="s">
        <v>13</v>
      </c>
      <c r="I301" s="13">
        <v>9</v>
      </c>
      <c r="J301" s="6" t="s">
        <v>367</v>
      </c>
      <c r="K301" s="6" t="s">
        <v>319</v>
      </c>
      <c r="L301" s="14">
        <v>588.89</v>
      </c>
    </row>
    <row r="302" spans="1:12" ht="21.75" customHeight="1" x14ac:dyDescent="0.2">
      <c r="A302" s="6" t="s">
        <v>408</v>
      </c>
      <c r="B302" s="6">
        <v>5360</v>
      </c>
      <c r="C302" s="6" t="s">
        <v>459</v>
      </c>
      <c r="D302" s="6">
        <v>14006215</v>
      </c>
      <c r="E302" s="6" t="s">
        <v>21</v>
      </c>
      <c r="F302" s="6" t="s">
        <v>317</v>
      </c>
      <c r="G302" s="6" t="s">
        <v>32</v>
      </c>
      <c r="H302" s="6" t="s">
        <v>13</v>
      </c>
      <c r="I302" s="13">
        <v>9</v>
      </c>
      <c r="J302" s="6" t="s">
        <v>368</v>
      </c>
      <c r="K302" s="6" t="s">
        <v>319</v>
      </c>
      <c r="L302" s="14">
        <v>652.79</v>
      </c>
    </row>
    <row r="303" spans="1:12" ht="21.75" customHeight="1" x14ac:dyDescent="0.2">
      <c r="A303" s="6" t="s">
        <v>408</v>
      </c>
      <c r="B303" s="6">
        <v>5360</v>
      </c>
      <c r="C303" s="6" t="s">
        <v>459</v>
      </c>
      <c r="D303" s="6">
        <v>14006215</v>
      </c>
      <c r="E303" s="6" t="s">
        <v>21</v>
      </c>
      <c r="F303" s="6" t="s">
        <v>317</v>
      </c>
      <c r="G303" s="6" t="s">
        <v>32</v>
      </c>
      <c r="H303" s="6" t="s">
        <v>13</v>
      </c>
      <c r="I303" s="13">
        <v>9</v>
      </c>
      <c r="J303" s="6" t="s">
        <v>369</v>
      </c>
      <c r="K303" s="6" t="s">
        <v>319</v>
      </c>
      <c r="L303" s="14">
        <v>813.51</v>
      </c>
    </row>
    <row r="304" spans="1:12" ht="21.75" customHeight="1" x14ac:dyDescent="0.2">
      <c r="A304" s="6" t="s">
        <v>412</v>
      </c>
      <c r="B304" s="6" t="s">
        <v>467</v>
      </c>
      <c r="C304" s="6" t="s">
        <v>458</v>
      </c>
      <c r="D304" s="6">
        <v>14006154</v>
      </c>
      <c r="E304" s="6" t="s">
        <v>10</v>
      </c>
      <c r="F304" s="6" t="s">
        <v>336</v>
      </c>
      <c r="G304" s="6" t="s">
        <v>260</v>
      </c>
      <c r="H304" s="6" t="s">
        <v>13</v>
      </c>
      <c r="I304" s="13">
        <v>9</v>
      </c>
      <c r="J304" s="6" t="s">
        <v>56</v>
      </c>
      <c r="K304" s="6" t="s">
        <v>337</v>
      </c>
      <c r="L304" s="14">
        <v>1075</v>
      </c>
    </row>
    <row r="305" spans="1:13" s="44" customFormat="1" ht="21.75" customHeight="1" x14ac:dyDescent="0.25">
      <c r="A305" s="33" t="s">
        <v>409</v>
      </c>
      <c r="B305" s="33" t="s">
        <v>467</v>
      </c>
      <c r="C305" s="33" t="s">
        <v>458</v>
      </c>
      <c r="D305" s="73">
        <v>14007273</v>
      </c>
      <c r="E305" s="32" t="s">
        <v>10</v>
      </c>
      <c r="F305" s="43"/>
      <c r="G305" s="32" t="s">
        <v>370</v>
      </c>
      <c r="H305" s="43">
        <v>2014</v>
      </c>
      <c r="I305" s="43">
        <v>10</v>
      </c>
      <c r="J305" s="32" t="s">
        <v>371</v>
      </c>
      <c r="K305" s="32" t="s">
        <v>122</v>
      </c>
      <c r="L305" s="40">
        <v>-13.07</v>
      </c>
      <c r="M305" s="38"/>
    </row>
    <row r="306" spans="1:13" s="44" customFormat="1" ht="21.75" customHeight="1" x14ac:dyDescent="0.25">
      <c r="A306" s="7" t="s">
        <v>419</v>
      </c>
      <c r="B306" s="47" t="s">
        <v>472</v>
      </c>
      <c r="C306" s="12">
        <v>5380</v>
      </c>
      <c r="D306" s="72">
        <v>14007234</v>
      </c>
      <c r="E306" s="6" t="s">
        <v>21</v>
      </c>
      <c r="F306" s="43"/>
      <c r="G306" s="13" t="s">
        <v>39</v>
      </c>
      <c r="H306" s="13">
        <v>2014</v>
      </c>
      <c r="I306" s="13">
        <v>10</v>
      </c>
      <c r="J306" s="13" t="s">
        <v>234</v>
      </c>
      <c r="K306" s="13" t="s">
        <v>473</v>
      </c>
      <c r="L306" s="13">
        <v>-243.56</v>
      </c>
      <c r="M306" s="38"/>
    </row>
    <row r="307" spans="1:13" s="44" customFormat="1" ht="21.75" customHeight="1" x14ac:dyDescent="0.25">
      <c r="A307" s="7" t="s">
        <v>419</v>
      </c>
      <c r="B307" s="50" t="s">
        <v>474</v>
      </c>
      <c r="C307" s="12">
        <v>5380</v>
      </c>
      <c r="D307" s="74">
        <v>14007273</v>
      </c>
      <c r="E307" s="50" t="s">
        <v>10</v>
      </c>
      <c r="F307" s="43"/>
      <c r="G307" s="49" t="s">
        <v>39</v>
      </c>
      <c r="H307" s="13"/>
      <c r="I307" s="13">
        <v>10</v>
      </c>
      <c r="J307" s="48" t="s">
        <v>14</v>
      </c>
      <c r="K307" s="48" t="s">
        <v>475</v>
      </c>
      <c r="L307" s="14">
        <v>-0.98</v>
      </c>
      <c r="M307" s="38"/>
    </row>
    <row r="308" spans="1:13" s="44" customFormat="1" ht="21.75" customHeight="1" x14ac:dyDescent="0.25">
      <c r="A308" s="7" t="s">
        <v>419</v>
      </c>
      <c r="B308" s="50" t="s">
        <v>472</v>
      </c>
      <c r="C308" s="6">
        <v>5360</v>
      </c>
      <c r="D308" s="75">
        <v>14007273</v>
      </c>
      <c r="E308" s="50" t="s">
        <v>16</v>
      </c>
      <c r="F308" s="43"/>
      <c r="G308" s="49" t="s">
        <v>39</v>
      </c>
      <c r="H308" s="13"/>
      <c r="I308" s="13">
        <v>10</v>
      </c>
      <c r="J308" s="48" t="s">
        <v>14</v>
      </c>
      <c r="K308" s="48" t="s">
        <v>475</v>
      </c>
      <c r="L308" s="14">
        <v>0.98</v>
      </c>
      <c r="M308" s="38"/>
    </row>
    <row r="309" spans="1:13" ht="21.75" customHeight="1" x14ac:dyDescent="0.2">
      <c r="A309" s="6" t="s">
        <v>409</v>
      </c>
      <c r="B309" s="6" t="s">
        <v>465</v>
      </c>
      <c r="C309" s="6" t="s">
        <v>458</v>
      </c>
      <c r="D309" s="6">
        <v>14007059</v>
      </c>
      <c r="E309" s="6" t="s">
        <v>26</v>
      </c>
      <c r="F309" s="6" t="s">
        <v>38</v>
      </c>
      <c r="G309" s="6" t="s">
        <v>74</v>
      </c>
      <c r="H309" s="6" t="s">
        <v>13</v>
      </c>
      <c r="I309" s="13">
        <v>10</v>
      </c>
      <c r="J309" s="6" t="s">
        <v>372</v>
      </c>
      <c r="K309" s="6" t="s">
        <v>373</v>
      </c>
      <c r="L309" s="14">
        <v>2.15</v>
      </c>
      <c r="M309" s="18"/>
    </row>
    <row r="310" spans="1:13" ht="21.75" customHeight="1" x14ac:dyDescent="0.2">
      <c r="A310" s="6" t="s">
        <v>408</v>
      </c>
      <c r="B310" s="6">
        <v>5360</v>
      </c>
      <c r="C310" s="6" t="s">
        <v>459</v>
      </c>
      <c r="D310" s="6">
        <v>14006921</v>
      </c>
      <c r="E310" s="6" t="s">
        <v>21</v>
      </c>
      <c r="F310" s="6" t="s">
        <v>374</v>
      </c>
      <c r="G310" s="6" t="s">
        <v>375</v>
      </c>
      <c r="H310" s="6" t="s">
        <v>13</v>
      </c>
      <c r="I310" s="13">
        <v>10</v>
      </c>
      <c r="J310" s="6" t="s">
        <v>14</v>
      </c>
      <c r="K310" s="6" t="s">
        <v>376</v>
      </c>
      <c r="L310" s="14">
        <v>2.5499999999999998</v>
      </c>
      <c r="M310" s="19"/>
    </row>
    <row r="311" spans="1:13" ht="21.75" customHeight="1" x14ac:dyDescent="0.2">
      <c r="A311" s="6" t="s">
        <v>408</v>
      </c>
      <c r="B311" s="6">
        <v>5360</v>
      </c>
      <c r="C311" s="6" t="s">
        <v>459</v>
      </c>
      <c r="D311" s="6">
        <v>14006908</v>
      </c>
      <c r="E311" s="6" t="s">
        <v>21</v>
      </c>
      <c r="F311" s="6" t="s">
        <v>377</v>
      </c>
      <c r="G311" s="6" t="s">
        <v>32</v>
      </c>
      <c r="H311" s="6" t="s">
        <v>13</v>
      </c>
      <c r="I311" s="13">
        <v>10</v>
      </c>
      <c r="J311" s="6" t="s">
        <v>19</v>
      </c>
      <c r="K311" s="6" t="s">
        <v>378</v>
      </c>
      <c r="L311" s="14">
        <v>8.75</v>
      </c>
      <c r="M311" s="19"/>
    </row>
    <row r="312" spans="1:13" ht="21.75" customHeight="1" x14ac:dyDescent="0.25">
      <c r="A312" s="7" t="s">
        <v>419</v>
      </c>
      <c r="B312" s="6" t="s">
        <v>465</v>
      </c>
      <c r="C312" s="6" t="s">
        <v>465</v>
      </c>
      <c r="D312" s="53">
        <v>14007273</v>
      </c>
      <c r="E312" s="52" t="s">
        <v>26</v>
      </c>
      <c r="F312" s="52"/>
      <c r="G312" s="12" t="s">
        <v>39</v>
      </c>
      <c r="H312" s="12">
        <v>2014</v>
      </c>
      <c r="I312" s="13">
        <v>10</v>
      </c>
      <c r="J312" s="51" t="s">
        <v>14</v>
      </c>
      <c r="K312" s="51" t="s">
        <v>475</v>
      </c>
      <c r="L312" s="16">
        <v>12</v>
      </c>
      <c r="M312" s="18"/>
    </row>
    <row r="313" spans="1:13" ht="21.75" customHeight="1" x14ac:dyDescent="0.25">
      <c r="A313" s="6" t="s">
        <v>417</v>
      </c>
      <c r="B313" s="6">
        <v>5360</v>
      </c>
      <c r="C313" s="6" t="s">
        <v>458</v>
      </c>
      <c r="D313" s="71">
        <v>14007273</v>
      </c>
      <c r="E313" s="8" t="s">
        <v>21</v>
      </c>
      <c r="F313" s="17"/>
      <c r="G313" s="8" t="s">
        <v>379</v>
      </c>
      <c r="H313" s="17">
        <v>2014</v>
      </c>
      <c r="I313" s="17">
        <v>10</v>
      </c>
      <c r="J313" s="8" t="s">
        <v>380</v>
      </c>
      <c r="K313" s="8" t="s">
        <v>122</v>
      </c>
      <c r="L313" s="14">
        <v>13.07</v>
      </c>
    </row>
    <row r="314" spans="1:13" ht="21.75" customHeight="1" x14ac:dyDescent="0.25">
      <c r="A314" s="6" t="s">
        <v>417</v>
      </c>
      <c r="B314" s="6">
        <v>5360</v>
      </c>
      <c r="C314" s="6" t="s">
        <v>458</v>
      </c>
      <c r="D314" s="70">
        <v>14007301</v>
      </c>
      <c r="E314" s="8" t="s">
        <v>21</v>
      </c>
      <c r="F314" s="17"/>
      <c r="G314" s="8" t="s">
        <v>381</v>
      </c>
      <c r="H314" s="17">
        <v>2014</v>
      </c>
      <c r="I314" s="17">
        <v>10</v>
      </c>
      <c r="J314" s="8" t="s">
        <v>382</v>
      </c>
      <c r="K314" s="8" t="s">
        <v>156</v>
      </c>
      <c r="L314" s="14">
        <v>14.2</v>
      </c>
    </row>
    <row r="315" spans="1:13" ht="21.75" customHeight="1" x14ac:dyDescent="0.2">
      <c r="A315" s="6" t="s">
        <v>408</v>
      </c>
      <c r="B315" s="6">
        <v>5360</v>
      </c>
      <c r="C315" s="6" t="s">
        <v>459</v>
      </c>
      <c r="D315" s="6">
        <v>14006921</v>
      </c>
      <c r="E315" s="6" t="s">
        <v>21</v>
      </c>
      <c r="F315" s="6" t="s">
        <v>374</v>
      </c>
      <c r="G315" s="20" t="s">
        <v>375</v>
      </c>
      <c r="H315" s="9" t="s">
        <v>13</v>
      </c>
      <c r="I315" s="21">
        <v>10</v>
      </c>
      <c r="J315" s="9" t="s">
        <v>19</v>
      </c>
      <c r="K315" s="9" t="s">
        <v>376</v>
      </c>
      <c r="L315" s="14">
        <v>15</v>
      </c>
    </row>
    <row r="316" spans="1:13" ht="21.75" customHeight="1" x14ac:dyDescent="0.25">
      <c r="A316" s="6" t="s">
        <v>419</v>
      </c>
      <c r="B316" s="6">
        <v>5360</v>
      </c>
      <c r="C316" s="6" t="s">
        <v>465</v>
      </c>
      <c r="D316" s="69">
        <v>14007273</v>
      </c>
      <c r="E316" s="8" t="s">
        <v>21</v>
      </c>
      <c r="F316" s="17"/>
      <c r="G316" s="10" t="s">
        <v>80</v>
      </c>
      <c r="H316" s="22">
        <v>2014</v>
      </c>
      <c r="I316" s="22">
        <v>10</v>
      </c>
      <c r="J316" s="23" t="s">
        <v>383</v>
      </c>
      <c r="K316" s="23" t="s">
        <v>122</v>
      </c>
      <c r="L316" s="14">
        <v>20.65</v>
      </c>
    </row>
    <row r="317" spans="1:13" ht="21.75" customHeight="1" x14ac:dyDescent="0.2">
      <c r="A317" s="6" t="s">
        <v>409</v>
      </c>
      <c r="B317" s="6" t="s">
        <v>465</v>
      </c>
      <c r="C317" s="6" t="s">
        <v>458</v>
      </c>
      <c r="D317" s="6">
        <v>14007059</v>
      </c>
      <c r="E317" s="6" t="s">
        <v>26</v>
      </c>
      <c r="F317" s="6" t="s">
        <v>38</v>
      </c>
      <c r="G317" s="20" t="s">
        <v>74</v>
      </c>
      <c r="H317" s="9" t="s">
        <v>13</v>
      </c>
      <c r="I317" s="21">
        <v>10</v>
      </c>
      <c r="J317" s="9" t="s">
        <v>384</v>
      </c>
      <c r="K317" s="9" t="s">
        <v>373</v>
      </c>
      <c r="L317" s="14">
        <v>23.22</v>
      </c>
    </row>
    <row r="318" spans="1:13" ht="21.75" customHeight="1" x14ac:dyDescent="0.25">
      <c r="A318" s="6" t="s">
        <v>417</v>
      </c>
      <c r="B318" s="6" t="s">
        <v>467</v>
      </c>
      <c r="C318" s="6" t="s">
        <v>458</v>
      </c>
      <c r="D318" s="68">
        <v>14007273</v>
      </c>
      <c r="E318" s="8" t="s">
        <v>10</v>
      </c>
      <c r="F318" s="22"/>
      <c r="G318" s="10" t="s">
        <v>385</v>
      </c>
      <c r="H318" s="22">
        <v>2014</v>
      </c>
      <c r="I318" s="22">
        <v>10</v>
      </c>
      <c r="J318" s="8" t="s">
        <v>386</v>
      </c>
      <c r="K318" s="8" t="s">
        <v>122</v>
      </c>
      <c r="L318" s="14">
        <v>30.43</v>
      </c>
    </row>
    <row r="319" spans="1:13" ht="21.75" customHeight="1" x14ac:dyDescent="0.2">
      <c r="A319" s="6" t="s">
        <v>409</v>
      </c>
      <c r="B319" s="6" t="s">
        <v>465</v>
      </c>
      <c r="C319" s="6" t="s">
        <v>458</v>
      </c>
      <c r="D319" s="6">
        <v>14007059</v>
      </c>
      <c r="E319" s="6" t="s">
        <v>26</v>
      </c>
      <c r="F319" s="9" t="s">
        <v>38</v>
      </c>
      <c r="G319" s="20" t="s">
        <v>74</v>
      </c>
      <c r="H319" s="9" t="s">
        <v>13</v>
      </c>
      <c r="I319" s="21">
        <v>10</v>
      </c>
      <c r="J319" s="6" t="s">
        <v>387</v>
      </c>
      <c r="K319" s="6" t="s">
        <v>373</v>
      </c>
      <c r="L319" s="14">
        <v>30.57</v>
      </c>
    </row>
    <row r="320" spans="1:13" ht="21.75" customHeight="1" x14ac:dyDescent="0.25">
      <c r="A320" s="6" t="s">
        <v>409</v>
      </c>
      <c r="B320" s="6" t="s">
        <v>465</v>
      </c>
      <c r="C320" s="6" t="s">
        <v>458</v>
      </c>
      <c r="D320" s="67">
        <v>14007273</v>
      </c>
      <c r="E320" s="8" t="s">
        <v>26</v>
      </c>
      <c r="F320" s="22"/>
      <c r="G320" s="10" t="s">
        <v>388</v>
      </c>
      <c r="H320" s="22">
        <v>2014</v>
      </c>
      <c r="I320" s="22">
        <v>10</v>
      </c>
      <c r="J320" s="8" t="s">
        <v>389</v>
      </c>
      <c r="K320" s="8" t="s">
        <v>122</v>
      </c>
      <c r="L320" s="14">
        <v>30.69</v>
      </c>
    </row>
    <row r="321" spans="1:12" ht="21.75" customHeight="1" x14ac:dyDescent="0.2">
      <c r="A321" s="6" t="s">
        <v>408</v>
      </c>
      <c r="B321" s="6">
        <v>5360</v>
      </c>
      <c r="C321" s="6" t="s">
        <v>459</v>
      </c>
      <c r="D321" s="6">
        <v>14006921</v>
      </c>
      <c r="E321" s="6" t="s">
        <v>21</v>
      </c>
      <c r="F321" s="9" t="s">
        <v>374</v>
      </c>
      <c r="G321" s="20" t="s">
        <v>375</v>
      </c>
      <c r="H321" s="9" t="s">
        <v>13</v>
      </c>
      <c r="I321" s="21">
        <v>10</v>
      </c>
      <c r="J321" s="6" t="s">
        <v>390</v>
      </c>
      <c r="K321" s="6" t="s">
        <v>376</v>
      </c>
      <c r="L321" s="14">
        <v>34</v>
      </c>
    </row>
    <row r="322" spans="1:12" ht="21.75" customHeight="1" x14ac:dyDescent="0.2">
      <c r="A322" s="6" t="s">
        <v>409</v>
      </c>
      <c r="B322" s="6" t="s">
        <v>465</v>
      </c>
      <c r="C322" s="6" t="s">
        <v>458</v>
      </c>
      <c r="D322" s="6">
        <v>14007059</v>
      </c>
      <c r="E322" s="6" t="s">
        <v>26</v>
      </c>
      <c r="F322" s="9" t="s">
        <v>38</v>
      </c>
      <c r="G322" s="20" t="s">
        <v>74</v>
      </c>
      <c r="H322" s="9" t="s">
        <v>13</v>
      </c>
      <c r="I322" s="21">
        <v>10</v>
      </c>
      <c r="J322" s="6" t="s">
        <v>391</v>
      </c>
      <c r="K322" s="6" t="s">
        <v>373</v>
      </c>
      <c r="L322" s="14">
        <v>41.39</v>
      </c>
    </row>
    <row r="323" spans="1:12" ht="21.75" customHeight="1" x14ac:dyDescent="0.2">
      <c r="A323" s="6" t="s">
        <v>408</v>
      </c>
      <c r="B323" s="6">
        <v>5360</v>
      </c>
      <c r="C323" s="6" t="s">
        <v>459</v>
      </c>
      <c r="D323" s="6">
        <v>14006908</v>
      </c>
      <c r="E323" s="6" t="s">
        <v>21</v>
      </c>
      <c r="F323" s="9" t="s">
        <v>377</v>
      </c>
      <c r="G323" s="20" t="s">
        <v>32</v>
      </c>
      <c r="H323" s="9" t="s">
        <v>13</v>
      </c>
      <c r="I323" s="21">
        <v>10</v>
      </c>
      <c r="J323" s="6" t="s">
        <v>392</v>
      </c>
      <c r="K323" s="6" t="s">
        <v>378</v>
      </c>
      <c r="L323" s="14">
        <v>46.6</v>
      </c>
    </row>
    <row r="324" spans="1:12" ht="21.75" customHeight="1" x14ac:dyDescent="0.2">
      <c r="A324" s="6" t="s">
        <v>415</v>
      </c>
      <c r="B324" s="6" t="s">
        <v>458</v>
      </c>
      <c r="C324" s="6" t="s">
        <v>464</v>
      </c>
      <c r="D324" s="6">
        <v>14006800</v>
      </c>
      <c r="E324" s="6" t="s">
        <v>63</v>
      </c>
      <c r="F324" s="9" t="s">
        <v>94</v>
      </c>
      <c r="G324" s="20" t="s">
        <v>95</v>
      </c>
      <c r="H324" s="9" t="s">
        <v>13</v>
      </c>
      <c r="I324" s="21">
        <v>10</v>
      </c>
      <c r="J324" s="6" t="s">
        <v>96</v>
      </c>
      <c r="K324" s="6" t="s">
        <v>393</v>
      </c>
      <c r="L324" s="14">
        <v>63.62</v>
      </c>
    </row>
    <row r="325" spans="1:12" ht="21.75" customHeight="1" x14ac:dyDescent="0.25">
      <c r="A325" s="6" t="s">
        <v>408</v>
      </c>
      <c r="B325" s="6">
        <v>5360</v>
      </c>
      <c r="C325" s="6" t="s">
        <v>459</v>
      </c>
      <c r="D325" s="66">
        <v>14007253</v>
      </c>
      <c r="E325" s="8" t="s">
        <v>21</v>
      </c>
      <c r="F325" s="22"/>
      <c r="G325" s="10" t="s">
        <v>394</v>
      </c>
      <c r="H325" s="22">
        <v>2014</v>
      </c>
      <c r="I325" s="22">
        <v>10</v>
      </c>
      <c r="J325" s="8" t="s">
        <v>395</v>
      </c>
      <c r="K325" s="8" t="s">
        <v>396</v>
      </c>
      <c r="L325" s="14">
        <v>83.89</v>
      </c>
    </row>
    <row r="326" spans="1:12" ht="21.75" customHeight="1" x14ac:dyDescent="0.25">
      <c r="A326" s="6" t="s">
        <v>419</v>
      </c>
      <c r="B326" s="6" t="s">
        <v>466</v>
      </c>
      <c r="C326" s="6" t="s">
        <v>465</v>
      </c>
      <c r="D326" s="65">
        <v>14007233</v>
      </c>
      <c r="E326" s="8" t="s">
        <v>397</v>
      </c>
      <c r="F326" s="22"/>
      <c r="G326" s="10" t="s">
        <v>398</v>
      </c>
      <c r="H326" s="22">
        <v>2014</v>
      </c>
      <c r="I326" s="22">
        <v>10</v>
      </c>
      <c r="J326" s="8" t="s">
        <v>399</v>
      </c>
      <c r="K326" s="8" t="s">
        <v>400</v>
      </c>
      <c r="L326" s="14">
        <v>110</v>
      </c>
    </row>
    <row r="327" spans="1:12" ht="21.75" customHeight="1" x14ac:dyDescent="0.2">
      <c r="A327" s="6" t="s">
        <v>408</v>
      </c>
      <c r="B327" s="6">
        <v>5360</v>
      </c>
      <c r="C327" s="6" t="s">
        <v>459</v>
      </c>
      <c r="D327" s="6">
        <v>14006908</v>
      </c>
      <c r="E327" s="6" t="s">
        <v>21</v>
      </c>
      <c r="F327" s="9" t="s">
        <v>377</v>
      </c>
      <c r="G327" s="20" t="s">
        <v>32</v>
      </c>
      <c r="H327" s="9" t="s">
        <v>13</v>
      </c>
      <c r="I327" s="21">
        <v>10</v>
      </c>
      <c r="J327" s="6" t="s">
        <v>401</v>
      </c>
      <c r="K327" s="6" t="s">
        <v>378</v>
      </c>
      <c r="L327" s="14">
        <v>133.52000000000001</v>
      </c>
    </row>
    <row r="328" spans="1:12" ht="21.75" customHeight="1" x14ac:dyDescent="0.25">
      <c r="A328" s="6" t="s">
        <v>407</v>
      </c>
      <c r="B328" s="6" t="s">
        <v>465</v>
      </c>
      <c r="C328" s="6" t="s">
        <v>459</v>
      </c>
      <c r="D328" s="64">
        <v>14007273</v>
      </c>
      <c r="E328" s="8" t="s">
        <v>26</v>
      </c>
      <c r="F328" s="22"/>
      <c r="G328" s="10" t="s">
        <v>402</v>
      </c>
      <c r="H328" s="22">
        <v>2014</v>
      </c>
      <c r="I328" s="22">
        <v>10</v>
      </c>
      <c r="J328" s="8" t="s">
        <v>403</v>
      </c>
      <c r="K328" s="8" t="s">
        <v>122</v>
      </c>
      <c r="L328" s="14">
        <v>159.41</v>
      </c>
    </row>
    <row r="329" spans="1:12" ht="21.75" customHeight="1" x14ac:dyDescent="0.25">
      <c r="A329" s="7" t="s">
        <v>419</v>
      </c>
      <c r="B329" s="63" t="s">
        <v>477</v>
      </c>
      <c r="C329" s="12">
        <v>5380</v>
      </c>
      <c r="D329" s="62">
        <v>14007509</v>
      </c>
      <c r="E329" s="61" t="s">
        <v>26</v>
      </c>
      <c r="F329" s="60" t="s">
        <v>478</v>
      </c>
      <c r="G329" s="59" t="s">
        <v>479</v>
      </c>
      <c r="H329" s="58">
        <v>2014</v>
      </c>
      <c r="I329" s="58">
        <v>11</v>
      </c>
      <c r="J329" s="57" t="s">
        <v>14</v>
      </c>
      <c r="K329" s="56">
        <v>583563</v>
      </c>
      <c r="L329" s="16">
        <v>3.75</v>
      </c>
    </row>
    <row r="330" spans="1:12" ht="21.75" customHeight="1" x14ac:dyDescent="0.25">
      <c r="A330" s="7" t="s">
        <v>415</v>
      </c>
      <c r="B330" s="63" t="s">
        <v>469</v>
      </c>
      <c r="C330" s="12">
        <v>5130</v>
      </c>
      <c r="D330" s="62">
        <v>14007636</v>
      </c>
      <c r="E330" s="61" t="s">
        <v>63</v>
      </c>
      <c r="F330" s="60" t="s">
        <v>126</v>
      </c>
      <c r="G330" s="59" t="s">
        <v>127</v>
      </c>
      <c r="H330" s="58">
        <v>2014</v>
      </c>
      <c r="I330" s="58">
        <v>11</v>
      </c>
      <c r="J330" s="57" t="s">
        <v>128</v>
      </c>
      <c r="K330" s="56" t="s">
        <v>470</v>
      </c>
      <c r="L330" s="16">
        <v>15.64</v>
      </c>
    </row>
    <row r="331" spans="1:12" ht="21.75" customHeight="1" x14ac:dyDescent="0.25">
      <c r="A331" s="7" t="s">
        <v>415</v>
      </c>
      <c r="B331" s="63" t="s">
        <v>469</v>
      </c>
      <c r="C331" s="12">
        <v>5130</v>
      </c>
      <c r="D331" s="62">
        <v>14007721</v>
      </c>
      <c r="E331" s="61" t="s">
        <v>63</v>
      </c>
      <c r="F331" s="60" t="s">
        <v>126</v>
      </c>
      <c r="G331" s="59" t="s">
        <v>127</v>
      </c>
      <c r="H331" s="58">
        <v>2014</v>
      </c>
      <c r="I331" s="58">
        <v>11</v>
      </c>
      <c r="J331" s="57" t="s">
        <v>128</v>
      </c>
      <c r="K331" s="56" t="s">
        <v>471</v>
      </c>
      <c r="L331" s="16">
        <v>24.8</v>
      </c>
    </row>
    <row r="332" spans="1:12" ht="21.75" customHeight="1" x14ac:dyDescent="0.25">
      <c r="A332" s="7" t="s">
        <v>419</v>
      </c>
      <c r="B332" s="63" t="s">
        <v>477</v>
      </c>
      <c r="C332" s="12">
        <v>5380</v>
      </c>
      <c r="D332" s="62">
        <v>14007509</v>
      </c>
      <c r="E332" s="61" t="s">
        <v>26</v>
      </c>
      <c r="F332" s="60" t="s">
        <v>478</v>
      </c>
      <c r="G332" s="59" t="s">
        <v>479</v>
      </c>
      <c r="H332" s="58">
        <v>2014</v>
      </c>
      <c r="I332" s="58">
        <v>11</v>
      </c>
      <c r="J332" s="57" t="s">
        <v>19</v>
      </c>
      <c r="K332" s="56">
        <v>583563</v>
      </c>
      <c r="L332" s="16">
        <v>50</v>
      </c>
    </row>
    <row r="333" spans="1:12" ht="21.75" customHeight="1" x14ac:dyDescent="0.25">
      <c r="A333" s="7" t="s">
        <v>415</v>
      </c>
      <c r="B333" s="63" t="s">
        <v>469</v>
      </c>
      <c r="C333" s="12">
        <v>5130</v>
      </c>
      <c r="D333" s="62">
        <v>14007526</v>
      </c>
      <c r="E333" s="61" t="s">
        <v>63</v>
      </c>
      <c r="F333" s="60" t="s">
        <v>94</v>
      </c>
      <c r="G333" s="59" t="s">
        <v>95</v>
      </c>
      <c r="H333" s="58">
        <v>2014</v>
      </c>
      <c r="I333" s="58">
        <v>11</v>
      </c>
      <c r="J333" s="57" t="s">
        <v>96</v>
      </c>
      <c r="K333" s="56">
        <v>64486</v>
      </c>
      <c r="L333" s="16">
        <v>62.12</v>
      </c>
    </row>
    <row r="334" spans="1:12" ht="21.75" customHeight="1" thickBot="1" x14ac:dyDescent="0.3">
      <c r="A334" s="7" t="s">
        <v>419</v>
      </c>
      <c r="B334" s="63" t="s">
        <v>477</v>
      </c>
      <c r="C334" s="12">
        <v>5380</v>
      </c>
      <c r="D334" s="62">
        <v>14007509</v>
      </c>
      <c r="E334" s="61" t="s">
        <v>26</v>
      </c>
      <c r="F334" s="60" t="s">
        <v>478</v>
      </c>
      <c r="G334" s="59" t="s">
        <v>479</v>
      </c>
      <c r="H334" s="58">
        <v>2014</v>
      </c>
      <c r="I334" s="58">
        <v>11</v>
      </c>
      <c r="J334" s="57" t="s">
        <v>480</v>
      </c>
      <c r="K334" s="56">
        <v>583563</v>
      </c>
      <c r="L334" s="54">
        <v>375.18</v>
      </c>
    </row>
    <row r="335" spans="1:12" ht="21.75" customHeight="1" thickBot="1" x14ac:dyDescent="0.3">
      <c r="A335" s="7" t="s">
        <v>419</v>
      </c>
      <c r="B335" s="84" t="s">
        <v>486</v>
      </c>
      <c r="C335" s="12">
        <v>5380</v>
      </c>
      <c r="D335" s="113">
        <v>14007896</v>
      </c>
      <c r="E335" s="85" t="s">
        <v>487</v>
      </c>
      <c r="G335" s="76" t="s">
        <v>481</v>
      </c>
      <c r="H335" s="91">
        <v>2014</v>
      </c>
      <c r="I335" s="91">
        <v>11</v>
      </c>
      <c r="J335" s="86" t="s">
        <v>488</v>
      </c>
      <c r="K335" s="90" t="s">
        <v>400</v>
      </c>
      <c r="L335" s="88">
        <v>99</v>
      </c>
    </row>
    <row r="336" spans="1:12" ht="21.75" customHeight="1" thickBot="1" x14ac:dyDescent="0.3">
      <c r="A336" s="7" t="s">
        <v>419</v>
      </c>
      <c r="B336" s="84" t="s">
        <v>477</v>
      </c>
      <c r="C336" s="12">
        <v>5380</v>
      </c>
      <c r="D336" s="114">
        <v>14007944</v>
      </c>
      <c r="E336" s="85" t="s">
        <v>26</v>
      </c>
      <c r="G336" s="76" t="s">
        <v>482</v>
      </c>
      <c r="H336" s="91">
        <v>2014</v>
      </c>
      <c r="I336" s="91">
        <v>11</v>
      </c>
      <c r="J336" s="86" t="s">
        <v>489</v>
      </c>
      <c r="K336" s="90" t="s">
        <v>122</v>
      </c>
      <c r="L336" s="88">
        <v>35.130000000000003</v>
      </c>
    </row>
    <row r="337" spans="1:12" ht="21.75" customHeight="1" thickBot="1" x14ac:dyDescent="0.3">
      <c r="A337" s="7" t="s">
        <v>419</v>
      </c>
      <c r="B337" s="84" t="s">
        <v>477</v>
      </c>
      <c r="C337" s="6" t="s">
        <v>463</v>
      </c>
      <c r="D337" s="112">
        <v>14007944</v>
      </c>
      <c r="E337" s="85" t="s">
        <v>26</v>
      </c>
      <c r="G337" s="76" t="s">
        <v>483</v>
      </c>
      <c r="H337" s="91">
        <v>2014</v>
      </c>
      <c r="I337" s="91">
        <v>11</v>
      </c>
      <c r="J337" s="86" t="s">
        <v>490</v>
      </c>
      <c r="K337" s="90" t="s">
        <v>122</v>
      </c>
      <c r="L337" s="88">
        <v>118.24</v>
      </c>
    </row>
    <row r="338" spans="1:12" ht="21.75" customHeight="1" thickBot="1" x14ac:dyDescent="0.3">
      <c r="A338" s="6" t="s">
        <v>410</v>
      </c>
      <c r="B338" s="84" t="s">
        <v>477</v>
      </c>
      <c r="C338" s="12">
        <v>5380</v>
      </c>
      <c r="D338" s="115">
        <v>14007944</v>
      </c>
      <c r="E338" s="85" t="s">
        <v>26</v>
      </c>
      <c r="G338" s="76" t="s">
        <v>484</v>
      </c>
      <c r="H338" s="91">
        <v>2014</v>
      </c>
      <c r="I338" s="91">
        <v>11</v>
      </c>
      <c r="J338" s="86" t="s">
        <v>491</v>
      </c>
      <c r="K338" s="90" t="s">
        <v>122</v>
      </c>
      <c r="L338" s="88">
        <v>81.37</v>
      </c>
    </row>
    <row r="339" spans="1:12" ht="21.75" customHeight="1" thickBot="1" x14ac:dyDescent="0.3">
      <c r="A339" s="7" t="s">
        <v>419</v>
      </c>
      <c r="B339" s="94" t="s">
        <v>477</v>
      </c>
      <c r="C339" s="12">
        <v>5380</v>
      </c>
      <c r="D339" s="111">
        <v>14007944</v>
      </c>
      <c r="E339" s="85" t="s">
        <v>21</v>
      </c>
      <c r="G339" s="76" t="s">
        <v>230</v>
      </c>
      <c r="H339" s="91">
        <v>2014</v>
      </c>
      <c r="I339" s="91">
        <v>11</v>
      </c>
      <c r="J339" s="86" t="s">
        <v>492</v>
      </c>
      <c r="K339" s="90" t="s">
        <v>122</v>
      </c>
      <c r="L339" s="89">
        <v>208</v>
      </c>
    </row>
    <row r="340" spans="1:12" ht="21.75" customHeight="1" thickBot="1" x14ac:dyDescent="0.3">
      <c r="A340" s="7" t="s">
        <v>415</v>
      </c>
      <c r="B340" s="91" t="s">
        <v>469</v>
      </c>
      <c r="C340" s="12">
        <v>5130</v>
      </c>
      <c r="D340" s="78" t="s">
        <v>485</v>
      </c>
      <c r="E340" s="82" t="s">
        <v>63</v>
      </c>
      <c r="F340" s="83">
        <v>1410005</v>
      </c>
      <c r="G340" s="77" t="s">
        <v>127</v>
      </c>
      <c r="H340" s="91">
        <v>2014</v>
      </c>
      <c r="I340" s="91">
        <v>11</v>
      </c>
      <c r="J340" s="87" t="s">
        <v>63</v>
      </c>
      <c r="K340" s="95" t="s">
        <v>493</v>
      </c>
      <c r="L340" s="79">
        <v>134.38999999999999</v>
      </c>
    </row>
    <row r="341" spans="1:12" ht="21.75" customHeight="1" thickBot="1" x14ac:dyDescent="0.3">
      <c r="A341" s="7" t="s">
        <v>415</v>
      </c>
      <c r="B341" s="91" t="s">
        <v>469</v>
      </c>
      <c r="C341" s="12">
        <v>5130</v>
      </c>
      <c r="D341" s="83" t="s">
        <v>485</v>
      </c>
      <c r="E341" s="82" t="s">
        <v>63</v>
      </c>
      <c r="F341" s="83">
        <v>1410008</v>
      </c>
      <c r="G341" s="77" t="s">
        <v>95</v>
      </c>
      <c r="H341" s="91">
        <v>2014</v>
      </c>
      <c r="I341" s="91">
        <v>11</v>
      </c>
      <c r="J341" s="87" t="s">
        <v>63</v>
      </c>
      <c r="K341" s="95" t="s">
        <v>493</v>
      </c>
      <c r="L341" s="79">
        <v>167.73</v>
      </c>
    </row>
    <row r="342" spans="1:12" ht="21.75" customHeight="1" thickBot="1" x14ac:dyDescent="0.3">
      <c r="A342" s="7" t="s">
        <v>419</v>
      </c>
      <c r="B342" s="94" t="s">
        <v>477</v>
      </c>
      <c r="C342" s="12">
        <v>5380</v>
      </c>
      <c r="D342" s="83" t="s">
        <v>485</v>
      </c>
      <c r="E342" s="82" t="s">
        <v>26</v>
      </c>
      <c r="F342" s="83">
        <v>1411349</v>
      </c>
      <c r="G342" s="77" t="s">
        <v>200</v>
      </c>
      <c r="H342" s="91">
        <v>2014</v>
      </c>
      <c r="I342" s="91">
        <v>11</v>
      </c>
      <c r="J342" s="87" t="s">
        <v>26</v>
      </c>
      <c r="K342" s="95" t="s">
        <v>122</v>
      </c>
      <c r="L342" s="79">
        <v>113.81</v>
      </c>
    </row>
    <row r="343" spans="1:12" ht="21.75" customHeight="1" thickBot="1" x14ac:dyDescent="0.3">
      <c r="A343" s="7" t="s">
        <v>419</v>
      </c>
      <c r="B343" s="94" t="s">
        <v>477</v>
      </c>
      <c r="C343" s="12">
        <v>5380</v>
      </c>
      <c r="D343" s="118">
        <v>14007837</v>
      </c>
      <c r="E343" s="82" t="s">
        <v>26</v>
      </c>
      <c r="F343" s="83">
        <v>1411611</v>
      </c>
      <c r="G343" s="77" t="s">
        <v>116</v>
      </c>
      <c r="H343" s="91">
        <v>2014</v>
      </c>
      <c r="I343" s="91">
        <v>11</v>
      </c>
      <c r="J343" s="87" t="s">
        <v>26</v>
      </c>
      <c r="K343" s="95" t="s">
        <v>122</v>
      </c>
      <c r="L343" s="79">
        <v>423</v>
      </c>
    </row>
    <row r="344" spans="1:12" ht="21.75" customHeight="1" thickBot="1" x14ac:dyDescent="0.3">
      <c r="A344" s="28" t="s">
        <v>406</v>
      </c>
      <c r="B344" s="81" t="s">
        <v>476</v>
      </c>
      <c r="C344" s="12">
        <v>5360</v>
      </c>
      <c r="D344" s="116">
        <v>14008035</v>
      </c>
      <c r="E344" s="82" t="s">
        <v>21</v>
      </c>
      <c r="F344" s="83">
        <v>1411744</v>
      </c>
      <c r="G344" s="77" t="s">
        <v>18</v>
      </c>
      <c r="H344" s="91">
        <v>2014</v>
      </c>
      <c r="I344" s="91">
        <v>11</v>
      </c>
      <c r="J344" s="87" t="s">
        <v>21</v>
      </c>
      <c r="K344" s="95" t="s">
        <v>493</v>
      </c>
      <c r="L344" s="80">
        <v>1338</v>
      </c>
    </row>
    <row r="345" spans="1:12" ht="21.75" customHeight="1" x14ac:dyDescent="0.25">
      <c r="A345" s="7" t="s">
        <v>419</v>
      </c>
      <c r="B345" s="117" t="s">
        <v>476</v>
      </c>
      <c r="C345" s="12">
        <v>5360</v>
      </c>
      <c r="D345" s="117">
        <v>14008105</v>
      </c>
      <c r="F345" s="117" t="s">
        <v>499</v>
      </c>
      <c r="G345" s="117" t="s">
        <v>200</v>
      </c>
      <c r="H345" s="12">
        <v>2014</v>
      </c>
      <c r="I345" s="12">
        <v>12</v>
      </c>
      <c r="J345" s="117" t="s">
        <v>500</v>
      </c>
      <c r="L345" s="117">
        <v>775</v>
      </c>
    </row>
    <row r="346" spans="1:12" ht="21.75" customHeight="1" x14ac:dyDescent="0.25">
      <c r="A346" s="4" t="s">
        <v>439</v>
      </c>
      <c r="B346" s="96" t="s">
        <v>469</v>
      </c>
      <c r="C346" s="12">
        <v>5360</v>
      </c>
      <c r="D346" s="96" t="s">
        <v>122</v>
      </c>
      <c r="E346" s="98">
        <v>42003</v>
      </c>
      <c r="G346" s="96" t="s">
        <v>496</v>
      </c>
      <c r="I346" s="96"/>
      <c r="J346" s="99" t="s">
        <v>501</v>
      </c>
      <c r="K346" s="96">
        <v>1411769</v>
      </c>
      <c r="L346" s="96">
        <v>2261.6536000000001</v>
      </c>
    </row>
    <row r="347" spans="1:12" ht="21.75" customHeight="1" x14ac:dyDescent="0.25">
      <c r="A347" s="7" t="s">
        <v>419</v>
      </c>
      <c r="B347" s="96" t="s">
        <v>477</v>
      </c>
      <c r="C347" s="12">
        <v>5380</v>
      </c>
      <c r="D347" s="96" t="s">
        <v>122</v>
      </c>
      <c r="E347" s="98">
        <v>41996</v>
      </c>
      <c r="G347" s="96" t="s">
        <v>497</v>
      </c>
      <c r="I347" s="96"/>
      <c r="J347" s="99" t="s">
        <v>502</v>
      </c>
      <c r="K347" s="96">
        <v>1411771</v>
      </c>
      <c r="L347" s="96">
        <v>466.5625</v>
      </c>
    </row>
    <row r="348" spans="1:12" ht="21.75" customHeight="1" x14ac:dyDescent="0.25">
      <c r="A348" s="96" t="s">
        <v>504</v>
      </c>
      <c r="B348" s="96" t="s">
        <v>472</v>
      </c>
      <c r="C348" s="12">
        <v>5380</v>
      </c>
      <c r="D348" s="96" t="s">
        <v>493</v>
      </c>
      <c r="E348" s="98">
        <v>42002</v>
      </c>
      <c r="G348" s="96" t="s">
        <v>498</v>
      </c>
      <c r="H348" s="96">
        <v>3700</v>
      </c>
      <c r="J348" s="99" t="s">
        <v>503</v>
      </c>
      <c r="K348" s="96">
        <v>1411892</v>
      </c>
      <c r="L348" s="96">
        <v>3700</v>
      </c>
    </row>
    <row r="349" spans="1:12" ht="21.75" customHeight="1" x14ac:dyDescent="0.2">
      <c r="L349" s="12"/>
    </row>
    <row r="350" spans="1:12" ht="21.75" customHeight="1" x14ac:dyDescent="0.2">
      <c r="L350" s="12"/>
    </row>
    <row r="351" spans="1:12" ht="21.75" customHeight="1" x14ac:dyDescent="0.2">
      <c r="L351" s="12"/>
    </row>
    <row r="352" spans="1:12" ht="21.75" customHeight="1" x14ac:dyDescent="0.2">
      <c r="L352" s="12"/>
    </row>
    <row r="353" spans="12:12" ht="21.75" customHeight="1" x14ac:dyDescent="0.2">
      <c r="L353" s="12"/>
    </row>
    <row r="354" spans="12:12" ht="21.75" customHeight="1" x14ac:dyDescent="0.2">
      <c r="L354" s="12"/>
    </row>
    <row r="355" spans="12:12" ht="21.75" customHeight="1" x14ac:dyDescent="0.2">
      <c r="L355" s="12"/>
    </row>
    <row r="356" spans="12:12" ht="21.75" customHeight="1" x14ac:dyDescent="0.2">
      <c r="L356" s="12"/>
    </row>
    <row r="357" spans="12:12" ht="21.75" customHeight="1" x14ac:dyDescent="0.2">
      <c r="L357" s="12"/>
    </row>
    <row r="358" spans="12:12" ht="21.75" customHeight="1" x14ac:dyDescent="0.2">
      <c r="L358" s="12"/>
    </row>
    <row r="359" spans="12:12" ht="21.75" customHeight="1" x14ac:dyDescent="0.2">
      <c r="L359" s="12"/>
    </row>
    <row r="360" spans="12:12" ht="21.75" customHeight="1" x14ac:dyDescent="0.2">
      <c r="L360" s="12"/>
    </row>
    <row r="361" spans="12:12" ht="21.75" customHeight="1" x14ac:dyDescent="0.2">
      <c r="L361" s="12"/>
    </row>
    <row r="362" spans="12:12" ht="21.75" customHeight="1" x14ac:dyDescent="0.2">
      <c r="L362" s="12"/>
    </row>
    <row r="363" spans="12:12" ht="21.75" customHeight="1" x14ac:dyDescent="0.2">
      <c r="L363" s="12"/>
    </row>
    <row r="364" spans="12:12" ht="21.75" customHeight="1" x14ac:dyDescent="0.2">
      <c r="L364" s="12"/>
    </row>
    <row r="365" spans="12:12" ht="21.75" customHeight="1" x14ac:dyDescent="0.2">
      <c r="L365" s="12"/>
    </row>
    <row r="366" spans="12:12" ht="21.75" customHeight="1" x14ac:dyDescent="0.2">
      <c r="L366" s="12"/>
    </row>
    <row r="367" spans="12:12" ht="21.75" customHeight="1" x14ac:dyDescent="0.2">
      <c r="L367" s="12"/>
    </row>
    <row r="368" spans="12:12" ht="21.75" customHeight="1" x14ac:dyDescent="0.2">
      <c r="L368" s="12"/>
    </row>
    <row r="369" spans="12:12" ht="21.75" customHeight="1" x14ac:dyDescent="0.2">
      <c r="L369" s="12"/>
    </row>
    <row r="370" spans="12:12" ht="21.75" customHeight="1" x14ac:dyDescent="0.2">
      <c r="L370" s="12"/>
    </row>
    <row r="371" spans="12:12" ht="21.75" customHeight="1" x14ac:dyDescent="0.2">
      <c r="L371" s="12"/>
    </row>
    <row r="372" spans="12:12" ht="21.75" customHeight="1" x14ac:dyDescent="0.2">
      <c r="L372" s="12"/>
    </row>
    <row r="373" spans="12:12" ht="21.75" customHeight="1" x14ac:dyDescent="0.2">
      <c r="L373" s="12"/>
    </row>
    <row r="374" spans="12:12" ht="21.75" customHeight="1" x14ac:dyDescent="0.2">
      <c r="L374" s="12"/>
    </row>
    <row r="375" spans="12:12" ht="21.75" customHeight="1" x14ac:dyDescent="0.2">
      <c r="L375" s="12"/>
    </row>
    <row r="376" spans="12:12" ht="21.75" customHeight="1" x14ac:dyDescent="0.2">
      <c r="L376" s="12"/>
    </row>
    <row r="377" spans="12:12" ht="21.75" customHeight="1" x14ac:dyDescent="0.2">
      <c r="L377" s="12"/>
    </row>
    <row r="378" spans="12:12" ht="21.75" customHeight="1" x14ac:dyDescent="0.2">
      <c r="L378" s="12"/>
    </row>
    <row r="379" spans="12:12" ht="21.75" customHeight="1" x14ac:dyDescent="0.2">
      <c r="L379" s="12"/>
    </row>
    <row r="380" spans="12:12" ht="21.75" customHeight="1" x14ac:dyDescent="0.2">
      <c r="L380" s="12"/>
    </row>
    <row r="381" spans="12:12" ht="21.75" customHeight="1" x14ac:dyDescent="0.2">
      <c r="L381" s="12"/>
    </row>
    <row r="382" spans="12:12" ht="21.75" customHeight="1" x14ac:dyDescent="0.2">
      <c r="L382" s="12"/>
    </row>
    <row r="383" spans="12:12" ht="21.75" customHeight="1" x14ac:dyDescent="0.2">
      <c r="L383" s="12"/>
    </row>
    <row r="384" spans="12:12" ht="21.75" customHeight="1" x14ac:dyDescent="0.2">
      <c r="L384" s="12"/>
    </row>
    <row r="385" spans="12:12" ht="21.75" customHeight="1" x14ac:dyDescent="0.2">
      <c r="L385" s="12"/>
    </row>
    <row r="386" spans="12:12" ht="21.75" customHeight="1" x14ac:dyDescent="0.2">
      <c r="L386" s="12"/>
    </row>
    <row r="387" spans="12:12" ht="21.75" customHeight="1" x14ac:dyDescent="0.2">
      <c r="L387" s="12"/>
    </row>
    <row r="388" spans="12:12" ht="21.75" customHeight="1" x14ac:dyDescent="0.2">
      <c r="L388" s="12"/>
    </row>
    <row r="389" spans="12:12" ht="21.75" customHeight="1" x14ac:dyDescent="0.2">
      <c r="L389" s="12"/>
    </row>
    <row r="390" spans="12:12" ht="21.75" customHeight="1" x14ac:dyDescent="0.2">
      <c r="L390" s="12"/>
    </row>
    <row r="391" spans="12:12" ht="21.75" customHeight="1" x14ac:dyDescent="0.2">
      <c r="L391" s="12"/>
    </row>
    <row r="392" spans="12:12" ht="21.75" customHeight="1" x14ac:dyDescent="0.2">
      <c r="L392" s="12"/>
    </row>
    <row r="393" spans="12:12" ht="21.75" customHeight="1" x14ac:dyDescent="0.2">
      <c r="L393" s="12"/>
    </row>
    <row r="394" spans="12:12" ht="21.75" customHeight="1" x14ac:dyDescent="0.2">
      <c r="L394" s="12"/>
    </row>
    <row r="395" spans="12:12" ht="21.75" customHeight="1" x14ac:dyDescent="0.2">
      <c r="L395" s="12"/>
    </row>
    <row r="396" spans="12:12" ht="21.75" customHeight="1" x14ac:dyDescent="0.2">
      <c r="L396" s="12"/>
    </row>
    <row r="397" spans="12:12" ht="21.75" customHeight="1" x14ac:dyDescent="0.2">
      <c r="L397" s="12"/>
    </row>
    <row r="398" spans="12:12" ht="21.75" customHeight="1" x14ac:dyDescent="0.2">
      <c r="L398" s="12"/>
    </row>
    <row r="399" spans="12:12" ht="21.75" customHeight="1" x14ac:dyDescent="0.2">
      <c r="L399" s="12"/>
    </row>
    <row r="400" spans="12:12" ht="21.75" customHeight="1" x14ac:dyDescent="0.2">
      <c r="L400" s="12"/>
    </row>
    <row r="401" spans="12:12" ht="21.75" customHeight="1" x14ac:dyDescent="0.2">
      <c r="L401" s="12"/>
    </row>
    <row r="402" spans="12:12" ht="21.75" customHeight="1" x14ac:dyDescent="0.2">
      <c r="L402" s="12"/>
    </row>
    <row r="403" spans="12:12" ht="21.75" customHeight="1" x14ac:dyDescent="0.2">
      <c r="L403" s="12"/>
    </row>
    <row r="404" spans="12:12" ht="21.75" customHeight="1" x14ac:dyDescent="0.2">
      <c r="L404" s="12"/>
    </row>
    <row r="405" spans="12:12" ht="21.75" customHeight="1" x14ac:dyDescent="0.2">
      <c r="L405" s="12"/>
    </row>
    <row r="406" spans="12:12" ht="21.75" customHeight="1" x14ac:dyDescent="0.2">
      <c r="L406" s="12"/>
    </row>
    <row r="407" spans="12:12" ht="21.75" customHeight="1" x14ac:dyDescent="0.2">
      <c r="L407" s="12"/>
    </row>
    <row r="408" spans="12:12" ht="21.75" customHeight="1" x14ac:dyDescent="0.2">
      <c r="L408" s="12"/>
    </row>
    <row r="409" spans="12:12" ht="21.75" customHeight="1" x14ac:dyDescent="0.2">
      <c r="L409" s="12"/>
    </row>
    <row r="410" spans="12:12" ht="21.75" customHeight="1" x14ac:dyDescent="0.2">
      <c r="L410" s="12"/>
    </row>
    <row r="411" spans="12:12" ht="21.75" customHeight="1" x14ac:dyDescent="0.2">
      <c r="L411" s="12"/>
    </row>
    <row r="412" spans="12:12" ht="21.75" customHeight="1" x14ac:dyDescent="0.2">
      <c r="L412" s="12"/>
    </row>
    <row r="413" spans="12:12" ht="21.75" customHeight="1" x14ac:dyDescent="0.2">
      <c r="L413" s="12"/>
    </row>
    <row r="414" spans="12:12" ht="21.75" customHeight="1" x14ac:dyDescent="0.2">
      <c r="L414" s="12"/>
    </row>
    <row r="415" spans="12:12" ht="21.75" customHeight="1" x14ac:dyDescent="0.2">
      <c r="L415" s="12"/>
    </row>
    <row r="416" spans="12:12" ht="21.75" customHeight="1" x14ac:dyDescent="0.2">
      <c r="L416" s="12"/>
    </row>
    <row r="417" spans="12:12" ht="21.75" customHeight="1" x14ac:dyDescent="0.2">
      <c r="L417" s="12"/>
    </row>
    <row r="418" spans="12:12" ht="21.75" customHeight="1" x14ac:dyDescent="0.2">
      <c r="L418" s="12"/>
    </row>
    <row r="419" spans="12:12" ht="21.75" customHeight="1" x14ac:dyDescent="0.2">
      <c r="L419" s="12"/>
    </row>
    <row r="420" spans="12:12" ht="21.75" customHeight="1" x14ac:dyDescent="0.2">
      <c r="L420" s="12"/>
    </row>
    <row r="421" spans="12:12" ht="21.75" customHeight="1" x14ac:dyDescent="0.2">
      <c r="L421" s="12"/>
    </row>
    <row r="422" spans="12:12" ht="21.75" customHeight="1" x14ac:dyDescent="0.2">
      <c r="L422" s="12"/>
    </row>
    <row r="423" spans="12:12" ht="21.75" customHeight="1" x14ac:dyDescent="0.2">
      <c r="L423" s="12"/>
    </row>
    <row r="424" spans="12:12" ht="21.75" customHeight="1" x14ac:dyDescent="0.2">
      <c r="L424" s="12"/>
    </row>
    <row r="425" spans="12:12" ht="21.75" customHeight="1" x14ac:dyDescent="0.2">
      <c r="L425" s="12"/>
    </row>
    <row r="426" spans="12:12" ht="21.75" customHeight="1" x14ac:dyDescent="0.2">
      <c r="L426" s="12"/>
    </row>
    <row r="427" spans="12:12" ht="21.75" customHeight="1" x14ac:dyDescent="0.2">
      <c r="L427" s="12"/>
    </row>
    <row r="428" spans="12:12" ht="21.75" customHeight="1" x14ac:dyDescent="0.2">
      <c r="L428" s="12"/>
    </row>
    <row r="429" spans="12:12" ht="21.75" customHeight="1" x14ac:dyDescent="0.2">
      <c r="L429" s="12"/>
    </row>
    <row r="430" spans="12:12" ht="21.75" customHeight="1" x14ac:dyDescent="0.2">
      <c r="L430" s="12"/>
    </row>
    <row r="431" spans="12:12" ht="21.75" customHeight="1" x14ac:dyDescent="0.2">
      <c r="L431" s="12"/>
    </row>
    <row r="432" spans="12:12" ht="21.75" customHeight="1" x14ac:dyDescent="0.2">
      <c r="L432" s="12"/>
    </row>
    <row r="433" spans="12:12" ht="21.75" customHeight="1" x14ac:dyDescent="0.2">
      <c r="L433" s="12"/>
    </row>
    <row r="434" spans="12:12" ht="21.75" customHeight="1" x14ac:dyDescent="0.2">
      <c r="L434" s="12"/>
    </row>
    <row r="435" spans="12:12" ht="21.75" customHeight="1" x14ac:dyDescent="0.2">
      <c r="L435" s="12"/>
    </row>
    <row r="436" spans="12:12" ht="21.75" customHeight="1" x14ac:dyDescent="0.2">
      <c r="L436" s="12"/>
    </row>
    <row r="437" spans="12:12" ht="21.75" customHeight="1" x14ac:dyDescent="0.2">
      <c r="L437" s="12"/>
    </row>
    <row r="438" spans="12:12" ht="21.75" customHeight="1" x14ac:dyDescent="0.2">
      <c r="L438" s="12"/>
    </row>
    <row r="439" spans="12:12" ht="21.75" customHeight="1" x14ac:dyDescent="0.2">
      <c r="L439" s="12"/>
    </row>
    <row r="440" spans="12:12" ht="21.75" customHeight="1" x14ac:dyDescent="0.2">
      <c r="L440" s="12"/>
    </row>
    <row r="441" spans="12:12" ht="21.75" customHeight="1" x14ac:dyDescent="0.2">
      <c r="L441" s="12"/>
    </row>
    <row r="442" spans="12:12" ht="21.75" customHeight="1" x14ac:dyDescent="0.2">
      <c r="L442" s="12"/>
    </row>
    <row r="443" spans="12:12" ht="21.75" customHeight="1" x14ac:dyDescent="0.2">
      <c r="L443" s="12"/>
    </row>
    <row r="444" spans="12:12" ht="21.75" customHeight="1" x14ac:dyDescent="0.2">
      <c r="L444" s="12"/>
    </row>
    <row r="445" spans="12:12" ht="21.75" customHeight="1" x14ac:dyDescent="0.2">
      <c r="L445" s="12"/>
    </row>
    <row r="446" spans="12:12" ht="21.75" customHeight="1" x14ac:dyDescent="0.2">
      <c r="L446" s="12"/>
    </row>
    <row r="447" spans="12:12" ht="21.75" customHeight="1" x14ac:dyDescent="0.2">
      <c r="L447" s="12"/>
    </row>
    <row r="448" spans="12:12" ht="21.75" customHeight="1" x14ac:dyDescent="0.2">
      <c r="L448" s="12"/>
    </row>
    <row r="449" spans="12:12" ht="21.75" customHeight="1" x14ac:dyDescent="0.2">
      <c r="L449" s="12"/>
    </row>
    <row r="450" spans="12:12" ht="21.75" customHeight="1" x14ac:dyDescent="0.2">
      <c r="L450" s="12"/>
    </row>
    <row r="451" spans="12:12" ht="21.75" customHeight="1" x14ac:dyDescent="0.2">
      <c r="L451" s="12"/>
    </row>
    <row r="452" spans="12:12" ht="21.75" customHeight="1" x14ac:dyDescent="0.2">
      <c r="L452" s="12"/>
    </row>
    <row r="453" spans="12:12" ht="21.75" customHeight="1" x14ac:dyDescent="0.2">
      <c r="L453" s="12"/>
    </row>
    <row r="454" spans="12:12" ht="21.75" customHeight="1" x14ac:dyDescent="0.2">
      <c r="L454" s="12"/>
    </row>
    <row r="455" spans="12:12" ht="21.75" customHeight="1" x14ac:dyDescent="0.2">
      <c r="L455" s="12"/>
    </row>
    <row r="456" spans="12:12" ht="21.75" customHeight="1" x14ac:dyDescent="0.2">
      <c r="L456" s="12"/>
    </row>
    <row r="457" spans="12:12" ht="21.75" customHeight="1" x14ac:dyDescent="0.2">
      <c r="L457" s="12"/>
    </row>
    <row r="458" spans="12:12" ht="21.75" customHeight="1" x14ac:dyDescent="0.2">
      <c r="L458" s="12"/>
    </row>
    <row r="459" spans="12:12" ht="21.75" customHeight="1" x14ac:dyDescent="0.2">
      <c r="L459" s="12"/>
    </row>
    <row r="460" spans="12:12" ht="21.75" customHeight="1" x14ac:dyDescent="0.2">
      <c r="L460" s="12"/>
    </row>
    <row r="461" spans="12:12" ht="21.75" customHeight="1" x14ac:dyDescent="0.2">
      <c r="L461" s="12"/>
    </row>
    <row r="462" spans="12:12" ht="21.75" customHeight="1" x14ac:dyDescent="0.2">
      <c r="L462" s="12"/>
    </row>
    <row r="463" spans="12:12" ht="21.75" customHeight="1" x14ac:dyDescent="0.2">
      <c r="L463" s="12"/>
    </row>
    <row r="464" spans="12:12" ht="21.75" customHeight="1" x14ac:dyDescent="0.2">
      <c r="L464" s="12"/>
    </row>
    <row r="465" spans="12:12" ht="21.75" customHeight="1" x14ac:dyDescent="0.2">
      <c r="L465" s="12"/>
    </row>
    <row r="466" spans="12:12" ht="21.75" customHeight="1" x14ac:dyDescent="0.2">
      <c r="L466" s="12"/>
    </row>
    <row r="467" spans="12:12" ht="21.75" customHeight="1" x14ac:dyDescent="0.2">
      <c r="L467" s="12"/>
    </row>
    <row r="468" spans="12:12" ht="21.75" customHeight="1" x14ac:dyDescent="0.2">
      <c r="L468" s="12"/>
    </row>
    <row r="469" spans="12:12" ht="21.75" customHeight="1" x14ac:dyDescent="0.2">
      <c r="L469" s="12"/>
    </row>
    <row r="470" spans="12:12" ht="21.75" customHeight="1" x14ac:dyDescent="0.2">
      <c r="L470" s="12"/>
    </row>
    <row r="471" spans="12:12" ht="21.75" customHeight="1" x14ac:dyDescent="0.2">
      <c r="L471" s="12"/>
    </row>
    <row r="472" spans="12:12" ht="21.75" customHeight="1" x14ac:dyDescent="0.2">
      <c r="L472" s="12"/>
    </row>
    <row r="473" spans="12:12" ht="21.75" customHeight="1" x14ac:dyDescent="0.2">
      <c r="L473" s="12"/>
    </row>
    <row r="474" spans="12:12" ht="21.75" customHeight="1" x14ac:dyDescent="0.2">
      <c r="L474" s="12"/>
    </row>
    <row r="475" spans="12:12" ht="21.75" customHeight="1" x14ac:dyDescent="0.2">
      <c r="L475" s="12"/>
    </row>
    <row r="476" spans="12:12" ht="21.75" customHeight="1" x14ac:dyDescent="0.2">
      <c r="L476" s="12"/>
    </row>
    <row r="477" spans="12:12" ht="21.75" customHeight="1" x14ac:dyDescent="0.2">
      <c r="L477" s="12"/>
    </row>
    <row r="478" spans="12:12" ht="21.75" customHeight="1" x14ac:dyDescent="0.2">
      <c r="L478" s="12"/>
    </row>
    <row r="479" spans="12:12" ht="21.75" customHeight="1" x14ac:dyDescent="0.2">
      <c r="L479" s="12"/>
    </row>
    <row r="480" spans="12:12" ht="21.75" customHeight="1" x14ac:dyDescent="0.2">
      <c r="L480" s="12"/>
    </row>
    <row r="481" spans="12:12" ht="21.75" customHeight="1" x14ac:dyDescent="0.2">
      <c r="L481" s="12"/>
    </row>
    <row r="482" spans="12:12" ht="21.75" customHeight="1" x14ac:dyDescent="0.2">
      <c r="L482" s="12"/>
    </row>
    <row r="483" spans="12:12" ht="21.75" customHeight="1" x14ac:dyDescent="0.2">
      <c r="L483" s="12"/>
    </row>
    <row r="484" spans="12:12" ht="21.75" customHeight="1" x14ac:dyDescent="0.2">
      <c r="L484" s="12"/>
    </row>
    <row r="485" spans="12:12" ht="21.75" customHeight="1" x14ac:dyDescent="0.2">
      <c r="L485" s="12"/>
    </row>
    <row r="486" spans="12:12" ht="21.75" customHeight="1" x14ac:dyDescent="0.2">
      <c r="L486" s="12"/>
    </row>
    <row r="487" spans="12:12" ht="21.75" customHeight="1" x14ac:dyDescent="0.2">
      <c r="L487" s="12"/>
    </row>
    <row r="488" spans="12:12" ht="21.75" customHeight="1" x14ac:dyDescent="0.2">
      <c r="L488" s="12"/>
    </row>
    <row r="489" spans="12:12" ht="21.75" customHeight="1" x14ac:dyDescent="0.2">
      <c r="L489" s="12"/>
    </row>
    <row r="490" spans="12:12" ht="21.75" customHeight="1" x14ac:dyDescent="0.2">
      <c r="L490" s="12"/>
    </row>
    <row r="491" spans="12:12" ht="21.75" customHeight="1" x14ac:dyDescent="0.2">
      <c r="L491" s="12"/>
    </row>
    <row r="492" spans="12:12" ht="21.75" customHeight="1" x14ac:dyDescent="0.2">
      <c r="L492" s="12"/>
    </row>
    <row r="493" spans="12:12" ht="21.75" customHeight="1" x14ac:dyDescent="0.2">
      <c r="L493" s="12"/>
    </row>
    <row r="494" spans="12:12" ht="21.75" customHeight="1" x14ac:dyDescent="0.2">
      <c r="L494" s="12"/>
    </row>
    <row r="495" spans="12:12" ht="21.75" customHeight="1" x14ac:dyDescent="0.2">
      <c r="L495" s="12"/>
    </row>
    <row r="496" spans="12:12" ht="21.75" customHeight="1" x14ac:dyDescent="0.2">
      <c r="L496" s="12"/>
    </row>
    <row r="497" spans="12:12" ht="21.75" customHeight="1" x14ac:dyDescent="0.2">
      <c r="L497" s="12"/>
    </row>
    <row r="498" spans="12:12" ht="21.75" customHeight="1" x14ac:dyDescent="0.2">
      <c r="L498" s="12"/>
    </row>
    <row r="499" spans="12:12" ht="21.75" customHeight="1" x14ac:dyDescent="0.2">
      <c r="L499" s="12"/>
    </row>
    <row r="500" spans="12:12" ht="21.75" customHeight="1" x14ac:dyDescent="0.2">
      <c r="L500" s="12"/>
    </row>
    <row r="501" spans="12:12" ht="21.75" customHeight="1" x14ac:dyDescent="0.2">
      <c r="L501" s="12"/>
    </row>
    <row r="502" spans="12:12" ht="21.75" customHeight="1" x14ac:dyDescent="0.2">
      <c r="L502" s="12"/>
    </row>
    <row r="503" spans="12:12" ht="21.75" customHeight="1" x14ac:dyDescent="0.2">
      <c r="L503" s="12"/>
    </row>
    <row r="504" spans="12:12" ht="21.75" customHeight="1" x14ac:dyDescent="0.2">
      <c r="L504" s="12"/>
    </row>
    <row r="505" spans="12:12" ht="21.75" customHeight="1" x14ac:dyDescent="0.2">
      <c r="L505" s="12"/>
    </row>
    <row r="506" spans="12:12" ht="21.75" customHeight="1" x14ac:dyDescent="0.2">
      <c r="L506" s="12"/>
    </row>
    <row r="507" spans="12:12" ht="21.75" customHeight="1" x14ac:dyDescent="0.2">
      <c r="L507" s="12"/>
    </row>
    <row r="508" spans="12:12" ht="21.75" customHeight="1" x14ac:dyDescent="0.2">
      <c r="L508" s="12"/>
    </row>
    <row r="509" spans="12:12" ht="21.75" customHeight="1" x14ac:dyDescent="0.2">
      <c r="L509" s="12"/>
    </row>
    <row r="510" spans="12:12" ht="21.75" customHeight="1" x14ac:dyDescent="0.2">
      <c r="L510" s="12"/>
    </row>
    <row r="511" spans="12:12" ht="21.75" customHeight="1" x14ac:dyDescent="0.2">
      <c r="L511" s="12"/>
    </row>
    <row r="512" spans="12:12" ht="21.75" customHeight="1" x14ac:dyDescent="0.2">
      <c r="L512" s="12"/>
    </row>
    <row r="513" spans="12:12" ht="21.75" customHeight="1" x14ac:dyDescent="0.2">
      <c r="L513" s="12"/>
    </row>
    <row r="514" spans="12:12" ht="21.75" customHeight="1" x14ac:dyDescent="0.2">
      <c r="L514" s="12"/>
    </row>
    <row r="515" spans="12:12" ht="21.75" customHeight="1" x14ac:dyDescent="0.2">
      <c r="L515" s="12"/>
    </row>
    <row r="516" spans="12:12" ht="21.75" customHeight="1" x14ac:dyDescent="0.2">
      <c r="L516" s="12"/>
    </row>
    <row r="517" spans="12:12" ht="21.75" customHeight="1" x14ac:dyDescent="0.2">
      <c r="L517" s="12"/>
    </row>
    <row r="518" spans="12:12" ht="21.75" customHeight="1" x14ac:dyDescent="0.2">
      <c r="L518" s="12"/>
    </row>
    <row r="519" spans="12:12" ht="21.75" customHeight="1" x14ac:dyDescent="0.2">
      <c r="L519" s="12"/>
    </row>
    <row r="520" spans="12:12" ht="21.75" customHeight="1" x14ac:dyDescent="0.2">
      <c r="L520" s="12"/>
    </row>
    <row r="521" spans="12:12" ht="21.75" customHeight="1" x14ac:dyDescent="0.2">
      <c r="L521" s="12"/>
    </row>
    <row r="522" spans="12:12" ht="21.75" customHeight="1" x14ac:dyDescent="0.2">
      <c r="L522" s="12"/>
    </row>
    <row r="523" spans="12:12" ht="21.75" customHeight="1" x14ac:dyDescent="0.2">
      <c r="L523" s="12"/>
    </row>
    <row r="524" spans="12:12" ht="21.75" customHeight="1" x14ac:dyDescent="0.2">
      <c r="L524" s="12"/>
    </row>
    <row r="525" spans="12:12" ht="21.75" customHeight="1" x14ac:dyDescent="0.2">
      <c r="L525" s="12"/>
    </row>
    <row r="526" spans="12:12" ht="21.75" customHeight="1" x14ac:dyDescent="0.2">
      <c r="L526" s="12"/>
    </row>
    <row r="527" spans="12:12" ht="21.75" customHeight="1" x14ac:dyDescent="0.2">
      <c r="L527" s="12"/>
    </row>
    <row r="528" spans="12:12" ht="21.75" customHeight="1" x14ac:dyDescent="0.2">
      <c r="L528" s="12"/>
    </row>
    <row r="529" spans="12:12" ht="21.75" customHeight="1" x14ac:dyDescent="0.2">
      <c r="L529" s="12"/>
    </row>
    <row r="530" spans="12:12" ht="21.75" customHeight="1" x14ac:dyDescent="0.2">
      <c r="L530" s="12"/>
    </row>
    <row r="531" spans="12:12" ht="21.75" customHeight="1" x14ac:dyDescent="0.2">
      <c r="L531" s="12"/>
    </row>
    <row r="532" spans="12:12" ht="21.75" customHeight="1" x14ac:dyDescent="0.2">
      <c r="L532" s="12"/>
    </row>
    <row r="533" spans="12:12" ht="21.75" customHeight="1" x14ac:dyDescent="0.2">
      <c r="L533" s="12"/>
    </row>
    <row r="534" spans="12:12" ht="21.75" customHeight="1" x14ac:dyDescent="0.2">
      <c r="L534" s="12"/>
    </row>
    <row r="535" spans="12:12" ht="21.75" customHeight="1" x14ac:dyDescent="0.2">
      <c r="L535" s="12"/>
    </row>
    <row r="536" spans="12:12" ht="21.75" customHeight="1" x14ac:dyDescent="0.2">
      <c r="L536" s="12"/>
    </row>
    <row r="537" spans="12:12" ht="21.75" customHeight="1" x14ac:dyDescent="0.2">
      <c r="L537" s="12"/>
    </row>
    <row r="538" spans="12:12" ht="21.75" customHeight="1" x14ac:dyDescent="0.2">
      <c r="L538" s="12"/>
    </row>
    <row r="539" spans="12:12" ht="21.75" customHeight="1" x14ac:dyDescent="0.2">
      <c r="L539" s="12"/>
    </row>
    <row r="540" spans="12:12" ht="21.75" customHeight="1" x14ac:dyDescent="0.2">
      <c r="L540" s="12"/>
    </row>
    <row r="541" spans="12:12" ht="21.75" customHeight="1" x14ac:dyDescent="0.2">
      <c r="L541" s="12"/>
    </row>
    <row r="542" spans="12:12" ht="21.75" customHeight="1" x14ac:dyDescent="0.2">
      <c r="L542" s="12"/>
    </row>
    <row r="543" spans="12:12" ht="21.75" customHeight="1" x14ac:dyDescent="0.2">
      <c r="L543" s="12"/>
    </row>
    <row r="544" spans="12:12" ht="21.75" customHeight="1" x14ac:dyDescent="0.2">
      <c r="L544" s="12"/>
    </row>
    <row r="545" spans="12:12" ht="21.75" customHeight="1" x14ac:dyDescent="0.2">
      <c r="L545" s="12"/>
    </row>
    <row r="546" spans="12:12" ht="21.75" customHeight="1" x14ac:dyDescent="0.2">
      <c r="L546" s="12"/>
    </row>
    <row r="547" spans="12:12" ht="21.75" customHeight="1" x14ac:dyDescent="0.2">
      <c r="L547" s="12"/>
    </row>
    <row r="548" spans="12:12" ht="21.75" customHeight="1" x14ac:dyDescent="0.2">
      <c r="L548" s="12"/>
    </row>
    <row r="549" spans="12:12" ht="21.75" customHeight="1" x14ac:dyDescent="0.2">
      <c r="L549" s="12"/>
    </row>
    <row r="550" spans="12:12" ht="21.75" customHeight="1" x14ac:dyDescent="0.2">
      <c r="L550" s="12"/>
    </row>
    <row r="551" spans="12:12" ht="21.75" customHeight="1" x14ac:dyDescent="0.2">
      <c r="L551" s="12"/>
    </row>
    <row r="552" spans="12:12" ht="21.75" customHeight="1" x14ac:dyDescent="0.2">
      <c r="L552" s="12"/>
    </row>
    <row r="553" spans="12:12" ht="21.75" customHeight="1" x14ac:dyDescent="0.2">
      <c r="L553" s="12"/>
    </row>
    <row r="554" spans="12:12" ht="21.75" customHeight="1" x14ac:dyDescent="0.2">
      <c r="L554" s="12"/>
    </row>
    <row r="555" spans="12:12" ht="21.75" customHeight="1" x14ac:dyDescent="0.2">
      <c r="L555" s="12"/>
    </row>
    <row r="556" spans="12:12" ht="21.75" customHeight="1" x14ac:dyDescent="0.2">
      <c r="L556" s="12"/>
    </row>
    <row r="557" spans="12:12" ht="21.75" customHeight="1" x14ac:dyDescent="0.2">
      <c r="L557" s="12"/>
    </row>
    <row r="558" spans="12:12" ht="21.75" customHeight="1" x14ac:dyDescent="0.2">
      <c r="L558" s="12"/>
    </row>
    <row r="559" spans="12:12" ht="21.75" customHeight="1" x14ac:dyDescent="0.2">
      <c r="L559" s="12"/>
    </row>
    <row r="560" spans="12:12" ht="21.75" customHeight="1" x14ac:dyDescent="0.2">
      <c r="L560" s="12"/>
    </row>
    <row r="561" spans="12:12" ht="21.75" customHeight="1" x14ac:dyDescent="0.2">
      <c r="L561" s="12"/>
    </row>
    <row r="562" spans="12:12" ht="21.75" customHeight="1" x14ac:dyDescent="0.2">
      <c r="L562" s="12"/>
    </row>
    <row r="563" spans="12:12" ht="21.75" customHeight="1" x14ac:dyDescent="0.2">
      <c r="L563" s="12"/>
    </row>
    <row r="564" spans="12:12" ht="21.75" customHeight="1" x14ac:dyDescent="0.2">
      <c r="L564" s="12"/>
    </row>
    <row r="565" spans="12:12" ht="21.75" customHeight="1" x14ac:dyDescent="0.2">
      <c r="L565" s="12"/>
    </row>
    <row r="566" spans="12:12" ht="21.75" customHeight="1" x14ac:dyDescent="0.2">
      <c r="L566" s="12"/>
    </row>
    <row r="567" spans="12:12" ht="21.75" customHeight="1" x14ac:dyDescent="0.2">
      <c r="L567" s="12"/>
    </row>
    <row r="568" spans="12:12" ht="21.75" customHeight="1" x14ac:dyDescent="0.2">
      <c r="L568" s="12"/>
    </row>
    <row r="569" spans="12:12" ht="21.75" customHeight="1" x14ac:dyDescent="0.2">
      <c r="L569" s="12"/>
    </row>
    <row r="570" spans="12:12" ht="21.75" customHeight="1" x14ac:dyDescent="0.2">
      <c r="L570" s="12"/>
    </row>
    <row r="571" spans="12:12" ht="21.75" customHeight="1" x14ac:dyDescent="0.2">
      <c r="L571" s="12"/>
    </row>
    <row r="572" spans="12:12" ht="21.75" customHeight="1" x14ac:dyDescent="0.2">
      <c r="L572" s="12"/>
    </row>
    <row r="573" spans="12:12" ht="21.75" customHeight="1" x14ac:dyDescent="0.2">
      <c r="L573" s="12"/>
    </row>
    <row r="574" spans="12:12" ht="21.75" customHeight="1" x14ac:dyDescent="0.2">
      <c r="L574" s="12"/>
    </row>
    <row r="575" spans="12:12" ht="21.75" customHeight="1" x14ac:dyDescent="0.2">
      <c r="L575" s="12"/>
    </row>
    <row r="576" spans="12:12" ht="21.75" customHeight="1" x14ac:dyDescent="0.2">
      <c r="L576" s="12"/>
    </row>
    <row r="577" spans="12:12" ht="21.75" customHeight="1" x14ac:dyDescent="0.2">
      <c r="L577" s="12"/>
    </row>
    <row r="578" spans="12:12" ht="21.75" customHeight="1" x14ac:dyDescent="0.2">
      <c r="L578" s="12"/>
    </row>
    <row r="579" spans="12:12" ht="21.75" customHeight="1" x14ac:dyDescent="0.2">
      <c r="L579" s="12"/>
    </row>
    <row r="580" spans="12:12" ht="21.75" customHeight="1" x14ac:dyDescent="0.2">
      <c r="L580" s="12"/>
    </row>
    <row r="581" spans="12:12" ht="21.75" customHeight="1" x14ac:dyDescent="0.2">
      <c r="L581" s="12"/>
    </row>
    <row r="582" spans="12:12" ht="21.75" customHeight="1" x14ac:dyDescent="0.2">
      <c r="L582" s="12"/>
    </row>
    <row r="583" spans="12:12" ht="21.75" customHeight="1" x14ac:dyDescent="0.2">
      <c r="L583" s="12"/>
    </row>
    <row r="584" spans="12:12" ht="21.75" customHeight="1" x14ac:dyDescent="0.2">
      <c r="L584" s="12"/>
    </row>
    <row r="585" spans="12:12" ht="21.75" customHeight="1" x14ac:dyDescent="0.2">
      <c r="L585" s="12"/>
    </row>
    <row r="586" spans="12:12" ht="21.75" customHeight="1" x14ac:dyDescent="0.2">
      <c r="L586" s="12"/>
    </row>
    <row r="587" spans="12:12" ht="21.75" customHeight="1" x14ac:dyDescent="0.2">
      <c r="L587" s="12"/>
    </row>
    <row r="588" spans="12:12" ht="21.75" customHeight="1" x14ac:dyDescent="0.2">
      <c r="L588" s="12"/>
    </row>
    <row r="589" spans="12:12" ht="21.75" customHeight="1" x14ac:dyDescent="0.2">
      <c r="L589" s="12"/>
    </row>
    <row r="590" spans="12:12" ht="21.75" customHeight="1" x14ac:dyDescent="0.2">
      <c r="L590" s="12"/>
    </row>
    <row r="591" spans="12:12" ht="21.75" customHeight="1" x14ac:dyDescent="0.2">
      <c r="L591" s="12"/>
    </row>
    <row r="592" spans="12:12" ht="21.75" customHeight="1" x14ac:dyDescent="0.2">
      <c r="L592" s="12"/>
    </row>
    <row r="593" spans="12:12" ht="21.75" customHeight="1" x14ac:dyDescent="0.2">
      <c r="L593" s="12"/>
    </row>
    <row r="594" spans="12:12" ht="21.75" customHeight="1" x14ac:dyDescent="0.2">
      <c r="L594" s="12"/>
    </row>
    <row r="595" spans="12:12" ht="21.75" customHeight="1" x14ac:dyDescent="0.2">
      <c r="L595" s="12"/>
    </row>
    <row r="596" spans="12:12" ht="21.75" customHeight="1" x14ac:dyDescent="0.2">
      <c r="L596" s="12"/>
    </row>
    <row r="597" spans="12:12" ht="21.75" customHeight="1" x14ac:dyDescent="0.2">
      <c r="L597" s="12"/>
    </row>
    <row r="598" spans="12:12" ht="21.75" customHeight="1" x14ac:dyDescent="0.2">
      <c r="L598" s="12"/>
    </row>
    <row r="599" spans="12:12" ht="21.75" customHeight="1" x14ac:dyDescent="0.2">
      <c r="L599" s="12"/>
    </row>
    <row r="600" spans="12:12" ht="21.75" customHeight="1" x14ac:dyDescent="0.2">
      <c r="L600" s="12"/>
    </row>
    <row r="601" spans="12:12" ht="21.75" customHeight="1" x14ac:dyDescent="0.2">
      <c r="L601" s="12"/>
    </row>
    <row r="602" spans="12:12" ht="21.75" customHeight="1" x14ac:dyDescent="0.2">
      <c r="L602" s="12"/>
    </row>
    <row r="603" spans="12:12" ht="21.75" customHeight="1" x14ac:dyDescent="0.2">
      <c r="L603" s="12"/>
    </row>
    <row r="604" spans="12:12" ht="21.75" customHeight="1" x14ac:dyDescent="0.2">
      <c r="L604" s="12"/>
    </row>
    <row r="605" spans="12:12" ht="21.75" customHeight="1" x14ac:dyDescent="0.2">
      <c r="L605" s="12"/>
    </row>
    <row r="606" spans="12:12" ht="21.75" customHeight="1" x14ac:dyDescent="0.2">
      <c r="L606" s="12"/>
    </row>
    <row r="607" spans="12:12" ht="21.75" customHeight="1" x14ac:dyDescent="0.2">
      <c r="L607" s="12"/>
    </row>
    <row r="608" spans="12:12" ht="21.75" customHeight="1" x14ac:dyDescent="0.2">
      <c r="L608" s="12"/>
    </row>
    <row r="609" spans="12:12" ht="21.75" customHeight="1" x14ac:dyDescent="0.2">
      <c r="L609" s="12"/>
    </row>
    <row r="610" spans="12:12" ht="21.75" customHeight="1" x14ac:dyDescent="0.2">
      <c r="L610" s="12"/>
    </row>
    <row r="611" spans="12:12" ht="21.75" customHeight="1" x14ac:dyDescent="0.2">
      <c r="L611" s="12"/>
    </row>
    <row r="612" spans="12:12" ht="21.75" customHeight="1" x14ac:dyDescent="0.2">
      <c r="L612" s="12"/>
    </row>
    <row r="613" spans="12:12" ht="21.75" customHeight="1" x14ac:dyDescent="0.2">
      <c r="L613" s="12"/>
    </row>
    <row r="614" spans="12:12" ht="21.75" customHeight="1" x14ac:dyDescent="0.2">
      <c r="L614" s="12"/>
    </row>
    <row r="615" spans="12:12" ht="21.75" customHeight="1" x14ac:dyDescent="0.2">
      <c r="L615" s="12"/>
    </row>
    <row r="616" spans="12:12" ht="21.75" customHeight="1" x14ac:dyDescent="0.2">
      <c r="L616" s="12"/>
    </row>
    <row r="617" spans="12:12" ht="21.75" customHeight="1" x14ac:dyDescent="0.2">
      <c r="L617" s="12"/>
    </row>
    <row r="618" spans="12:12" ht="21.75" customHeight="1" x14ac:dyDescent="0.2">
      <c r="L618" s="12"/>
    </row>
    <row r="619" spans="12:12" ht="21.75" customHeight="1" x14ac:dyDescent="0.2">
      <c r="L619" s="12"/>
    </row>
    <row r="620" spans="12:12" ht="21.75" customHeight="1" x14ac:dyDescent="0.2">
      <c r="L620" s="12"/>
    </row>
    <row r="621" spans="12:12" ht="21.75" customHeight="1" x14ac:dyDescent="0.2">
      <c r="L621" s="12"/>
    </row>
    <row r="622" spans="12:12" ht="21.75" customHeight="1" x14ac:dyDescent="0.2">
      <c r="L622" s="12"/>
    </row>
    <row r="623" spans="12:12" ht="21.75" customHeight="1" x14ac:dyDescent="0.2">
      <c r="L623" s="12"/>
    </row>
    <row r="624" spans="12:12" ht="21.75" customHeight="1" x14ac:dyDescent="0.2">
      <c r="L624" s="12"/>
    </row>
    <row r="625" spans="12:12" ht="21.75" customHeight="1" x14ac:dyDescent="0.2">
      <c r="L625" s="12"/>
    </row>
    <row r="626" spans="12:12" ht="21.75" customHeight="1" x14ac:dyDescent="0.2">
      <c r="L626" s="12"/>
    </row>
    <row r="627" spans="12:12" ht="21.75" customHeight="1" x14ac:dyDescent="0.2">
      <c r="L627" s="12"/>
    </row>
    <row r="628" spans="12:12" ht="21.75" customHeight="1" x14ac:dyDescent="0.2">
      <c r="L628" s="12"/>
    </row>
    <row r="629" spans="12:12" ht="21.75" customHeight="1" x14ac:dyDescent="0.2">
      <c r="L629" s="12"/>
    </row>
    <row r="630" spans="12:12" ht="21.75" customHeight="1" x14ac:dyDescent="0.2">
      <c r="L630" s="12"/>
    </row>
    <row r="631" spans="12:12" ht="21.75" customHeight="1" x14ac:dyDescent="0.2">
      <c r="L631" s="12"/>
    </row>
    <row r="632" spans="12:12" ht="21.75" customHeight="1" x14ac:dyDescent="0.2">
      <c r="L632" s="12"/>
    </row>
    <row r="633" spans="12:12" ht="21.75" customHeight="1" x14ac:dyDescent="0.2">
      <c r="L633" s="12"/>
    </row>
    <row r="634" spans="12:12" ht="21.75" customHeight="1" x14ac:dyDescent="0.2">
      <c r="L634" s="12"/>
    </row>
    <row r="635" spans="12:12" ht="21.75" customHeight="1" x14ac:dyDescent="0.2">
      <c r="L635" s="12"/>
    </row>
    <row r="636" spans="12:12" ht="21.75" customHeight="1" x14ac:dyDescent="0.2">
      <c r="L636" s="12"/>
    </row>
    <row r="637" spans="12:12" ht="21.75" customHeight="1" x14ac:dyDescent="0.2">
      <c r="L637" s="12"/>
    </row>
    <row r="638" spans="12:12" ht="21.75" customHeight="1" x14ac:dyDescent="0.2">
      <c r="L638" s="12"/>
    </row>
    <row r="639" spans="12:12" ht="21.75" customHeight="1" x14ac:dyDescent="0.2">
      <c r="L639" s="12"/>
    </row>
    <row r="640" spans="12:12" ht="21.75" customHeight="1" x14ac:dyDescent="0.2">
      <c r="L640" s="12"/>
    </row>
    <row r="641" spans="12:12" ht="21.75" customHeight="1" x14ac:dyDescent="0.2">
      <c r="L641" s="12"/>
    </row>
    <row r="642" spans="12:12" ht="21.75" customHeight="1" x14ac:dyDescent="0.2">
      <c r="L642" s="12"/>
    </row>
    <row r="643" spans="12:12" ht="21.75" customHeight="1" x14ac:dyDescent="0.2">
      <c r="L643" s="12"/>
    </row>
    <row r="644" spans="12:12" ht="21.75" customHeight="1" x14ac:dyDescent="0.2">
      <c r="L644" s="12"/>
    </row>
    <row r="645" spans="12:12" ht="21.75" customHeight="1" x14ac:dyDescent="0.2">
      <c r="L645" s="12"/>
    </row>
    <row r="646" spans="12:12" ht="21.75" customHeight="1" x14ac:dyDescent="0.2">
      <c r="L646" s="12"/>
    </row>
    <row r="647" spans="12:12" ht="21.75" customHeight="1" x14ac:dyDescent="0.2">
      <c r="L647" s="12"/>
    </row>
    <row r="648" spans="12:12" ht="21.75" customHeight="1" x14ac:dyDescent="0.2">
      <c r="L648" s="12"/>
    </row>
    <row r="649" spans="12:12" ht="21.75" customHeight="1" x14ac:dyDescent="0.2">
      <c r="L649" s="12"/>
    </row>
    <row r="650" spans="12:12" ht="21.75" customHeight="1" x14ac:dyDescent="0.2">
      <c r="L650" s="12"/>
    </row>
    <row r="651" spans="12:12" ht="21.75" customHeight="1" x14ac:dyDescent="0.2">
      <c r="L651" s="12"/>
    </row>
    <row r="652" spans="12:12" ht="21.75" customHeight="1" x14ac:dyDescent="0.2">
      <c r="L652" s="12"/>
    </row>
    <row r="653" spans="12:12" ht="21.75" customHeight="1" x14ac:dyDescent="0.2">
      <c r="L65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Sheet4</vt:lpstr>
      <vt:lpstr>Sheet2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2014-10-22T23:49:37Z</dcterms:created>
  <dcterms:modified xsi:type="dcterms:W3CDTF">2014-12-15T17:30:02Z</dcterms:modified>
</cp:coreProperties>
</file>