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28380" windowHeight="14250" activeTab="1"/>
  </bookViews>
  <sheets>
    <sheet name="2015 approved budget" sheetId="1" r:id="rId1"/>
    <sheet name="Paid plus commitments" sheetId="2" r:id="rId2"/>
    <sheet name="Sheet3" sheetId="3" r:id="rId3"/>
  </sheets>
  <definedNames>
    <definedName name="_xlnm._FilterDatabase" localSheetId="1" hidden="1">'Paid plus commitments'!$S$3:$S$92</definedName>
  </definedNames>
  <calcPr calcId="145621"/>
  <pivotCaches>
    <pivotCache cacheId="0" r:id="rId4"/>
  </pivotCaches>
</workbook>
</file>

<file path=xl/calcChain.xml><?xml version="1.0" encoding="utf-8"?>
<calcChain xmlns="http://schemas.openxmlformats.org/spreadsheetml/2006/main">
  <c r="C12" i="2" l="1"/>
  <c r="D12" i="2" s="1"/>
  <c r="B23" i="2" l="1"/>
  <c r="B25" i="2"/>
  <c r="C5" i="2"/>
  <c r="D5" i="2" s="1"/>
  <c r="C20" i="2"/>
  <c r="D20" i="2" s="1"/>
  <c r="D22" i="2"/>
  <c r="C15" i="2"/>
  <c r="D15" i="2" s="1"/>
  <c r="C9" i="2"/>
  <c r="D9" i="2" s="1"/>
  <c r="C14" i="2"/>
  <c r="D14" i="2" s="1"/>
  <c r="C25" i="2"/>
  <c r="D25" i="2" s="1"/>
  <c r="C6" i="2"/>
  <c r="D6" i="2" s="1"/>
  <c r="D21" i="2"/>
  <c r="C23" i="2"/>
  <c r="C16" i="2"/>
  <c r="D16" i="2" s="1"/>
  <c r="C13" i="2"/>
  <c r="D13" i="2" s="1"/>
  <c r="B10" i="2"/>
  <c r="B11" i="2"/>
  <c r="B19" i="2"/>
  <c r="C20" i="1"/>
  <c r="C19" i="1"/>
  <c r="C18" i="1"/>
  <c r="D23" i="2" l="1"/>
</calcChain>
</file>

<file path=xl/sharedStrings.xml><?xml version="1.0" encoding="utf-8"?>
<sst xmlns="http://schemas.openxmlformats.org/spreadsheetml/2006/main" count="963" uniqueCount="200">
  <si>
    <t>item</t>
  </si>
  <si>
    <t>cost</t>
  </si>
  <si>
    <t>Supplies- General</t>
  </si>
  <si>
    <t>Current meter (Camera Tripod) batteries for Station M</t>
  </si>
  <si>
    <t>Supplies- Non capitalized equipment</t>
  </si>
  <si>
    <t>Supplies to improve the lab's Open House display</t>
  </si>
  <si>
    <t>Supplies- Computer (Hardware)</t>
  </si>
  <si>
    <t>Gigabit Ethernet switch for PC 104 (SES)</t>
  </si>
  <si>
    <t>Alkaline batteries for instrument deployments for sediment traps, beacons, strobes.</t>
  </si>
  <si>
    <t>Supplies- Science lab</t>
  </si>
  <si>
    <t>Preservatives and jars for sample collection</t>
  </si>
  <si>
    <t>Maintenance and repair</t>
  </si>
  <si>
    <t>Resources to handle maintenance and calibration for lab equipment not covered by divisional funds.</t>
  </si>
  <si>
    <t>Digital Storage</t>
  </si>
  <si>
    <t>Cruise supplies</t>
  </si>
  <si>
    <t>Battery Packs for Benthos Releases @ $300 each- Station M</t>
  </si>
  <si>
    <t>Supplies- Computer (Software)</t>
  </si>
  <si>
    <t xml:space="preserve">Stereo camera calibration software </t>
  </si>
  <si>
    <t>General science lab supplies</t>
  </si>
  <si>
    <t>Outside Srvc- General</t>
  </si>
  <si>
    <t>CHN Analysis of sediment trap collections for two seasonal cruises at Sta. M</t>
  </si>
  <si>
    <t>Digitizing of Film archives</t>
  </si>
  <si>
    <t>Conference fees, registration</t>
  </si>
  <si>
    <t xml:space="preserve">Conference registration </t>
  </si>
  <si>
    <t>Travel- fireign</t>
  </si>
  <si>
    <t>Conference travel</t>
  </si>
  <si>
    <t>Conference meals</t>
  </si>
  <si>
    <t>Conference lodging</t>
  </si>
  <si>
    <t>Supplies- Engineering lab</t>
  </si>
  <si>
    <t>Camera Tripod lighting upgrade</t>
  </si>
  <si>
    <t>Lithium and alkaline battery packs- Sta. M</t>
  </si>
  <si>
    <t>Rover servicing budget</t>
  </si>
  <si>
    <t>Postage/Shipping</t>
  </si>
  <si>
    <t>budget category</t>
  </si>
  <si>
    <t>Vendor Name</t>
  </si>
  <si>
    <t>Account Name</t>
  </si>
  <si>
    <t>UC Santa Barbara</t>
  </si>
  <si>
    <t>Huffard, Christine</t>
  </si>
  <si>
    <t>5130-000</t>
  </si>
  <si>
    <t>OS - General</t>
  </si>
  <si>
    <t>Light Waves Imaging</t>
  </si>
  <si>
    <t>Electrochem Industries</t>
  </si>
  <si>
    <t>5360-000</t>
  </si>
  <si>
    <t>Supplies - General</t>
  </si>
  <si>
    <t>Joubeh Technologies</t>
  </si>
  <si>
    <t>1510057</t>
  </si>
  <si>
    <t>CLS America, Inc.</t>
  </si>
  <si>
    <t>1510068</t>
  </si>
  <si>
    <t>1510221</t>
  </si>
  <si>
    <t>1510249</t>
  </si>
  <si>
    <t>UltraVolt, Inc.</t>
  </si>
  <si>
    <t>Ocean Innovations</t>
  </si>
  <si>
    <t>SonTek / YSI, Inc.</t>
  </si>
  <si>
    <t>1510388</t>
  </si>
  <si>
    <t>Teledyne Benthos, Inc.</t>
  </si>
  <si>
    <t>1510393</t>
  </si>
  <si>
    <t>Fisher Scientific</t>
  </si>
  <si>
    <t>1510400</t>
  </si>
  <si>
    <t>5380-000</t>
  </si>
  <si>
    <t>Supplies - Science Lab</t>
  </si>
  <si>
    <t>1510423</t>
  </si>
  <si>
    <t>MOUSERELECTRONICSDIS</t>
  </si>
  <si>
    <t>Project - Project Name</t>
  </si>
  <si>
    <t>Project Manager</t>
  </si>
  <si>
    <t>vchr no.</t>
  </si>
  <si>
    <t>je no.</t>
  </si>
  <si>
    <t>Account No.</t>
  </si>
  <si>
    <t>Ref (short)</t>
  </si>
  <si>
    <t>Purchase Order</t>
  </si>
  <si>
    <t>Year</t>
  </si>
  <si>
    <t>Month</t>
  </si>
  <si>
    <t>Transaction Description</t>
  </si>
  <si>
    <t>Invoice No.</t>
  </si>
  <si>
    <t>Amount</t>
  </si>
  <si>
    <t>Project No.</t>
  </si>
  <si>
    <t>901113.00 - Pelagic-Benthic Coupling</t>
  </si>
  <si>
    <t>Huffard, Christine L</t>
  </si>
  <si>
    <t>PO-1410005</t>
  </si>
  <si>
    <t>2015</t>
  </si>
  <si>
    <t>Argos monthly service data tra</t>
  </si>
  <si>
    <t>CIN1408USA00313</t>
  </si>
  <si>
    <t>PO-1411769</t>
  </si>
  <si>
    <t>CHN Elemental Analysis- Non UC</t>
  </si>
  <si>
    <t>AL1300</t>
  </si>
  <si>
    <t>PO-1411920</t>
  </si>
  <si>
    <t>10000 scans and archiving</t>
  </si>
  <si>
    <t>40972</t>
  </si>
  <si>
    <t>PO-1411970</t>
  </si>
  <si>
    <t>YSI, Inc.</t>
  </si>
  <si>
    <t>repair and calibration of opto</t>
  </si>
  <si>
    <t>588782</t>
  </si>
  <si>
    <t>Freight</t>
  </si>
  <si>
    <t>PO-1412002</t>
  </si>
  <si>
    <t>AL1312</t>
  </si>
  <si>
    <t>PO-1510057</t>
  </si>
  <si>
    <t>Iridium satellite services mon</t>
  </si>
  <si>
    <t>0068646</t>
  </si>
  <si>
    <t>0070061</t>
  </si>
  <si>
    <t>PO-1510068</t>
  </si>
  <si>
    <t>CIN1502USA00034</t>
  </si>
  <si>
    <t>5200-000</t>
  </si>
  <si>
    <t xml:space="preserve"> </t>
  </si>
  <si>
    <t>Federal Express</t>
  </si>
  <si>
    <t>Import Charges</t>
  </si>
  <si>
    <t>6-452-02136</t>
  </si>
  <si>
    <t>5300-000</t>
  </si>
  <si>
    <t>Supplies - Cmptr/Hdwr</t>
  </si>
  <si>
    <t>Wells Fargo Bank Visa</t>
  </si>
  <si>
    <t>HENTHORN 01/15B</t>
  </si>
  <si>
    <t>5320-000</t>
  </si>
  <si>
    <t>Supplies - Eng. Lab</t>
  </si>
  <si>
    <t>UNITEDTITANIUM,INC.</t>
  </si>
  <si>
    <t>FEJO 03/15</t>
  </si>
  <si>
    <t>Use Tax Accrual</t>
  </si>
  <si>
    <t>MCMASTER-CARR | HIGH</t>
  </si>
  <si>
    <t>FEJO 01/15B</t>
  </si>
  <si>
    <t>MCMASTER-CARR | ULTR</t>
  </si>
  <si>
    <t>SURPLUSSALES</t>
  </si>
  <si>
    <t>MCGILL 02/15</t>
  </si>
  <si>
    <t>HOBSON 02/15</t>
  </si>
  <si>
    <t>ALANA 02/15</t>
  </si>
  <si>
    <t>MOCAPLLC</t>
  </si>
  <si>
    <t>B&amp;HPHOTO,800-606-696</t>
  </si>
  <si>
    <t>ALANA 03/15</t>
  </si>
  <si>
    <t>HOBSON 03/15</t>
  </si>
  <si>
    <t>CPI*COLEPARMERINSTRU</t>
  </si>
  <si>
    <t>DKC*DIGIKEYCORP | 03</t>
  </si>
  <si>
    <t>JROSAL 03/15</t>
  </si>
  <si>
    <t>ROANWELL&amp;PARAMOUNTCO</t>
  </si>
  <si>
    <t>PROMARKBRANDSPROMARK</t>
  </si>
  <si>
    <t>TCSMICROPUMPS</t>
  </si>
  <si>
    <t>WWW.ATBATT.COM</t>
  </si>
  <si>
    <t>CHUFFARD 03/15</t>
  </si>
  <si>
    <t>PO-1411948</t>
  </si>
  <si>
    <t>Elkhorn Composite Service</t>
  </si>
  <si>
    <t>funnels</t>
  </si>
  <si>
    <t>541089</t>
  </si>
  <si>
    <t>PO-1412004</t>
  </si>
  <si>
    <t>Keeble &amp; Shuchat Photo</t>
  </si>
  <si>
    <t>Canon EOS 5D Mark III Body</t>
  </si>
  <si>
    <t>0169052</t>
  </si>
  <si>
    <t>PO-1412005</t>
  </si>
  <si>
    <t>Brantner &amp; Assoc., Inc.</t>
  </si>
  <si>
    <t>MINM12 FCRL TI, MINM12FCRL TIT</t>
  </si>
  <si>
    <t>00142009</t>
  </si>
  <si>
    <t>MINM26CCP TI, 26#20CCP Titaniu</t>
  </si>
  <si>
    <t>MINK FCRL TI, 80-3-241-1/A,SHE</t>
  </si>
  <si>
    <t>MINK FCR TI, 80-3-218-1/A,SHEL</t>
  </si>
  <si>
    <t>MINK CCPL TI, 80-3-234-1/B,SHE</t>
  </si>
  <si>
    <t>MINM26 CIR, 80-2-445/E, Insert</t>
  </si>
  <si>
    <t>PO-1412050</t>
  </si>
  <si>
    <t>Teledyne Benthos</t>
  </si>
  <si>
    <t>RETROFIT KIT, NEW BURNWIRE Kit</t>
  </si>
  <si>
    <t>221687</t>
  </si>
  <si>
    <t>PO-1510407</t>
  </si>
  <si>
    <t>Pro Battery Specialist</t>
  </si>
  <si>
    <t>8000015209</t>
  </si>
  <si>
    <t>Camera tripod Main power batte</t>
  </si>
  <si>
    <t>PO-1510422</t>
  </si>
  <si>
    <t>8000015210</t>
  </si>
  <si>
    <t>SES main power</t>
  </si>
  <si>
    <t>PO-1510464</t>
  </si>
  <si>
    <t>Circuits West</t>
  </si>
  <si>
    <t>61069</t>
  </si>
  <si>
    <t>PCBF (Camera Tripod Cap Charge</t>
  </si>
  <si>
    <t>15</t>
  </si>
  <si>
    <t>AP Accrual  #1-4   15000020</t>
  </si>
  <si>
    <t>CHUFFARD 02/15</t>
  </si>
  <si>
    <t>BESTBUYCOM7076680022</t>
  </si>
  <si>
    <t>AMAZONMKTPLACEPMTS |</t>
  </si>
  <si>
    <t>MCMASTER-CARR | TRAN</t>
  </si>
  <si>
    <t>BESTBUYMHT00007971 |</t>
  </si>
  <si>
    <t>PRAGMATICPROGRAMMERS</t>
  </si>
  <si>
    <t>PO-1510267</t>
  </si>
  <si>
    <t>McLane Research Laborator</t>
  </si>
  <si>
    <t>Spares: 500ml sample bottles</t>
  </si>
  <si>
    <t>13386</t>
  </si>
  <si>
    <t>PO-1510406</t>
  </si>
  <si>
    <t>Teledyne Impulse</t>
  </si>
  <si>
    <t>dummy connector for bulkhead r</t>
  </si>
  <si>
    <t>037668</t>
  </si>
  <si>
    <t>5500-000</t>
  </si>
  <si>
    <t>Travel - Domestic</t>
  </si>
  <si>
    <t>T15-0138 reimbursement</t>
  </si>
  <si>
    <t>T15-0138 10303</t>
  </si>
  <si>
    <t>901113.00</t>
  </si>
  <si>
    <t>Spending category</t>
  </si>
  <si>
    <t>Mouser</t>
  </si>
  <si>
    <t>Squirty</t>
  </si>
  <si>
    <t>Commitments</t>
  </si>
  <si>
    <t>Stereo camera calibration software _TO ARGOS</t>
  </si>
  <si>
    <t>2014 PO</t>
  </si>
  <si>
    <t>(blank)</t>
  </si>
  <si>
    <t>Grand Total</t>
  </si>
  <si>
    <t>Sum of Amount</t>
  </si>
  <si>
    <t>Total</t>
  </si>
  <si>
    <t>Spent</t>
  </si>
  <si>
    <t>Left</t>
  </si>
  <si>
    <t>squirty</t>
  </si>
  <si>
    <t>Any underspend save for Nov batteries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</si>
</sst>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#######"/>
    <numFmt numFmtId="165" formatCode="#0"/>
    <numFmt numFmtId="166" formatCode="#,##0.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ahoma"/>
      <family val="2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1"/>
    <xf numFmtId="164" fontId="4" fillId="0" borderId="0" xfId="1" applyNumberFormat="1"/>
    <xf numFmtId="0" fontId="4" fillId="0" borderId="0" xfId="1" applyFill="1"/>
    <xf numFmtId="0" fontId="4" fillId="0" borderId="0" xfId="1"/>
    <xf numFmtId="165" fontId="4" fillId="0" borderId="0" xfId="1" applyNumberFormat="1"/>
    <xf numFmtId="166" fontId="4" fillId="0" borderId="0" xfId="1" applyNumberFormat="1"/>
    <xf numFmtId="0" fontId="0" fillId="0" borderId="0" xfId="0" pivotButton="1"/>
    <xf numFmtId="0" fontId="1" fillId="2" borderId="2" xfId="0" applyFont="1" applyFill="1" applyBorder="1"/>
    <xf numFmtId="0" fontId="0" fillId="0" borderId="0" xfId="0" applyNumberFormat="1"/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095.454514699071" createdVersion="4" refreshedVersion="4" minRefreshableVersion="3" recordCount="89">
  <cacheSource type="worksheet">
    <worksheetSource ref="J3:X92" sheet="Paid plus commitments"/>
  </cacheSource>
  <cacheFields count="15">
    <cacheField name="Spending category" numFmtId="0">
      <sharedItems containsBlank="1" count="14">
        <s v="2014 PO"/>
        <s v="Gigabit Ethernet switch for PC 104 (SES)"/>
        <s v="Resources to handle maintenance and calibration for lab equipment not covered by divisional funds."/>
        <s v="Rover servicing budget"/>
        <s v="Postage/Shipping"/>
        <m/>
        <s v="Stereo camera calibration software _TO ARGOS"/>
        <s v="General science lab supplies"/>
        <s v="Digital Storage"/>
        <s v="Lithium and alkaline battery packs- Sta. M"/>
        <s v="Digitizing of Film archives"/>
        <s v="Current meter (Camera Tripod) batteries for Station M"/>
        <s v="Battery Packs for Benthos Releases @ $300 each- Station M"/>
        <s v="Preservatives and jars for sample collection"/>
      </sharedItems>
    </cacheField>
    <cacheField name="Project - Project Name" numFmtId="0">
      <sharedItems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1949"/>
    </cacheField>
    <cacheField name="je no." numFmtId="0">
      <sharedItems containsBlank="1"/>
    </cacheField>
    <cacheField name="Account No." numFmtId="0">
      <sharedItems/>
    </cacheField>
    <cacheField name="Account Name" numFmtId="0">
      <sharedItems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1769" maxValue="1510387"/>
    </cacheField>
    <cacheField name="Vendor Name" numFmtId="0">
      <sharedItems/>
    </cacheField>
    <cacheField name="Year" numFmtId="0">
      <sharedItems containsMixedTypes="1" containsNumber="1" containsInteger="1" minValue="2015" maxValue="2015"/>
    </cacheField>
    <cacheField name="Month" numFmtId="0">
      <sharedItems containsMixedTypes="1" containsNumber="1" containsInteger="1" minValue="1" maxValue="3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3342.45" maxValue="21612.755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"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1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3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4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5"/>
    <s v="901113.00 - Pelagic-Benthic Coupling"/>
    <s v="Huffard, Christine L"/>
    <m/>
    <s v="15"/>
    <s v="5360-000"/>
    <s v="Supplies - General"/>
    <m/>
    <m/>
    <s v=" "/>
    <s v="2015"/>
    <n v="1"/>
    <s v="AP Accrual  #1-4   15000020"/>
    <m/>
    <n v="-3342.45"/>
  </r>
  <r>
    <x v="0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0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6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3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7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3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3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3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3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3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8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8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8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4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6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0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6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6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4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3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3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3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7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3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7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3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9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0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4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4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3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3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3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3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4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7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7"/>
    <s v="Commitments"/>
    <m/>
    <m/>
    <m/>
    <s v="5360-000"/>
    <s v="Supplies - General"/>
    <m/>
    <m/>
    <s v="Mouser"/>
    <n v="2015"/>
    <n v="3"/>
    <s v="Squirty"/>
    <m/>
    <n v="42.07"/>
  </r>
  <r>
    <x v="0"/>
    <s v="Commitments"/>
    <m/>
    <m/>
    <m/>
    <s v="5130-000"/>
    <s v="OS - General"/>
    <m/>
    <n v="1411769"/>
    <s v="UC Santa Barbara"/>
    <n v="2015"/>
    <s v="Commitments"/>
    <m/>
    <m/>
    <n v="115.0936"/>
  </r>
  <r>
    <x v="0"/>
    <s v="Commitments"/>
    <m/>
    <m/>
    <m/>
    <s v="5130-000"/>
    <s v="OS - General"/>
    <m/>
    <n v="1411920"/>
    <s v="Light Waves Imaging"/>
    <n v="2015"/>
    <s v="Commitments"/>
    <m/>
    <m/>
    <n v="1209.57"/>
  </r>
  <r>
    <x v="0"/>
    <s v="Commitments"/>
    <m/>
    <m/>
    <m/>
    <s v="5360-000"/>
    <s v="Supplies - General"/>
    <m/>
    <n v="1411961"/>
    <s v="Electrochem Industries"/>
    <n v="2015"/>
    <s v="Commitments"/>
    <m/>
    <m/>
    <n v="21612.755000000001"/>
  </r>
  <r>
    <x v="6"/>
    <s v="Commitments"/>
    <m/>
    <m/>
    <m/>
    <s v="5130-000"/>
    <s v="OS - General"/>
    <m/>
    <s v="1510057"/>
    <s v="Joubeh Technologies"/>
    <n v="2015"/>
    <s v="Commitments"/>
    <m/>
    <m/>
    <n v="640.46"/>
  </r>
  <r>
    <x v="6"/>
    <s v="Commitments"/>
    <m/>
    <m/>
    <m/>
    <s v="5130-000"/>
    <s v="OS - General"/>
    <m/>
    <s v="1510068"/>
    <s v="CLS America, Inc."/>
    <n v="2015"/>
    <s v="Commitments"/>
    <m/>
    <m/>
    <n v="275.2"/>
  </r>
  <r>
    <x v="9"/>
    <s v="Commitments"/>
    <m/>
    <m/>
    <m/>
    <s v="5360-000"/>
    <s v="Supplies - General"/>
    <m/>
    <s v="1510221"/>
    <s v="Electrochem Industries"/>
    <n v="2015"/>
    <s v="Commitments"/>
    <m/>
    <m/>
    <n v="4259.1750000000002"/>
  </r>
  <r>
    <x v="10"/>
    <s v="Commitments"/>
    <m/>
    <m/>
    <m/>
    <s v="5130-000"/>
    <s v="OS - General"/>
    <m/>
    <s v="1510249"/>
    <s v="Light Waves Imaging"/>
    <n v="2015"/>
    <s v="Commitments"/>
    <m/>
    <m/>
    <n v="4565"/>
  </r>
  <r>
    <x v="3"/>
    <s v="Commitments"/>
    <m/>
    <m/>
    <m/>
    <s v="5360-000"/>
    <s v="Supplies - General"/>
    <m/>
    <n v="1510351"/>
    <s v="UltraVolt, Inc."/>
    <n v="2015"/>
    <s v="Commitments"/>
    <m/>
    <m/>
    <n v="2144.9"/>
  </r>
  <r>
    <x v="9"/>
    <s v="Commitments"/>
    <m/>
    <m/>
    <m/>
    <s v="5130-000"/>
    <s v="OS - General"/>
    <m/>
    <n v="1510387"/>
    <s v="Ocean Innovations"/>
    <n v="2015"/>
    <s v="Commitments"/>
    <m/>
    <m/>
    <n v="480"/>
  </r>
  <r>
    <x v="11"/>
    <s v="Commitments"/>
    <m/>
    <m/>
    <m/>
    <s v="5360-000"/>
    <s v="Supplies - General"/>
    <m/>
    <s v="1510388"/>
    <s v="SonTek / YSI, Inc."/>
    <n v="2015"/>
    <s v="Commitments"/>
    <m/>
    <m/>
    <n v="329.5"/>
  </r>
  <r>
    <x v="12"/>
    <s v="Commitments"/>
    <m/>
    <m/>
    <m/>
    <s v="5360-000"/>
    <s v="Supplies - General"/>
    <m/>
    <s v="1510393"/>
    <s v="Teledyne Benthos, Inc."/>
    <n v="2015"/>
    <s v="Commitments"/>
    <m/>
    <m/>
    <n v="1122.5"/>
  </r>
  <r>
    <x v="13"/>
    <s v="Commitments"/>
    <m/>
    <m/>
    <m/>
    <s v="5380-000"/>
    <s v="Supplies - Science Lab"/>
    <m/>
    <s v="1510400"/>
    <s v="Fisher Scientific"/>
    <n v="2015"/>
    <s v="Commitments"/>
    <m/>
    <m/>
    <n v="172.4228"/>
  </r>
  <r>
    <x v="9"/>
    <s v="Commitments"/>
    <m/>
    <m/>
    <m/>
    <s v="5360-000"/>
    <s v="Supplies - General"/>
    <m/>
    <s v="1510423"/>
    <s v="Teledyne Benthos, Inc."/>
    <n v="2015"/>
    <s v="Commitments"/>
    <m/>
    <m/>
    <n v="398.56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A4:AB20" firstHeaderRow="2" firstDataRow="2" firstDataCol="1"/>
  <pivotFields count="15">
    <pivotField axis="axisRow" compact="0" outline="0" showAll="0">
      <items count="15">
        <item x="0"/>
        <item x="12"/>
        <item x="8"/>
        <item x="10"/>
        <item x="7"/>
        <item x="1"/>
        <item x="9"/>
        <item x="4"/>
        <item x="13"/>
        <item x="2"/>
        <item x="3"/>
        <item x="6"/>
        <item x="5"/>
        <item x="1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27" sqref="B2:C27"/>
    </sheetView>
  </sheetViews>
  <sheetFormatPr defaultRowHeight="15" x14ac:dyDescent="0.25"/>
  <cols>
    <col min="1" max="3" width="33" customWidth="1"/>
  </cols>
  <sheetData>
    <row r="1" spans="1:3" x14ac:dyDescent="0.25">
      <c r="A1" t="s">
        <v>33</v>
      </c>
      <c r="B1" t="s">
        <v>0</v>
      </c>
      <c r="C1" t="s">
        <v>1</v>
      </c>
    </row>
    <row r="2" spans="1:3" ht="105.75" thickBot="1" x14ac:dyDescent="0.3">
      <c r="A2" t="s">
        <v>2</v>
      </c>
      <c r="B2" s="1" t="s">
        <v>3</v>
      </c>
      <c r="C2" s="2">
        <v>300</v>
      </c>
    </row>
    <row r="3" spans="1:3" ht="105.75" thickBot="1" x14ac:dyDescent="0.3">
      <c r="A3" t="s">
        <v>4</v>
      </c>
      <c r="B3" s="1" t="s">
        <v>5</v>
      </c>
      <c r="C3" s="2">
        <v>500</v>
      </c>
    </row>
    <row r="4" spans="1:3" ht="90.75" thickBot="1" x14ac:dyDescent="0.3">
      <c r="A4" t="s">
        <v>6</v>
      </c>
      <c r="B4" s="1" t="s">
        <v>7</v>
      </c>
      <c r="C4" s="2">
        <v>500</v>
      </c>
    </row>
    <row r="5" spans="1:3" ht="165.75" thickBot="1" x14ac:dyDescent="0.3">
      <c r="A5" t="s">
        <v>2</v>
      </c>
      <c r="B5" s="1" t="s">
        <v>8</v>
      </c>
      <c r="C5" s="2">
        <v>700</v>
      </c>
    </row>
    <row r="6" spans="1:3" ht="75.75" thickBot="1" x14ac:dyDescent="0.3">
      <c r="A6" t="s">
        <v>9</v>
      </c>
      <c r="B6" s="1" t="s">
        <v>10</v>
      </c>
      <c r="C6" s="2">
        <v>750</v>
      </c>
    </row>
    <row r="7" spans="1:3" ht="195.75" thickBot="1" x14ac:dyDescent="0.3">
      <c r="A7" t="s">
        <v>11</v>
      </c>
      <c r="B7" s="1" t="s">
        <v>12</v>
      </c>
      <c r="C7" s="2">
        <v>2000</v>
      </c>
    </row>
    <row r="8" spans="1:3" ht="15.75" thickBot="1" x14ac:dyDescent="0.3">
      <c r="A8" t="s">
        <v>6</v>
      </c>
      <c r="B8" s="1" t="s">
        <v>13</v>
      </c>
      <c r="C8" s="2">
        <v>1500</v>
      </c>
    </row>
    <row r="9" spans="1:3" ht="15.75" thickBot="1" x14ac:dyDescent="0.3">
      <c r="A9" t="s">
        <v>2</v>
      </c>
      <c r="B9" s="1" t="s">
        <v>14</v>
      </c>
      <c r="C9" s="2">
        <v>3000</v>
      </c>
    </row>
    <row r="10" spans="1:3" ht="30.75" thickBot="1" x14ac:dyDescent="0.3">
      <c r="A10" t="s">
        <v>2</v>
      </c>
      <c r="B10" s="1" t="s">
        <v>15</v>
      </c>
      <c r="C10" s="2">
        <v>2400</v>
      </c>
    </row>
    <row r="11" spans="1:3" ht="15.75" thickBot="1" x14ac:dyDescent="0.3">
      <c r="B11" s="3"/>
      <c r="C11" s="2"/>
    </row>
    <row r="12" spans="1:3" ht="15.75" thickBot="1" x14ac:dyDescent="0.3">
      <c r="A12" t="s">
        <v>16</v>
      </c>
      <c r="B12" s="1" t="s">
        <v>17</v>
      </c>
      <c r="C12" s="2">
        <v>4000</v>
      </c>
    </row>
    <row r="13" spans="1:3" ht="15.75" thickBot="1" x14ac:dyDescent="0.3">
      <c r="A13" t="s">
        <v>9</v>
      </c>
      <c r="B13" s="1" t="s">
        <v>18</v>
      </c>
      <c r="C13" s="2">
        <v>4500</v>
      </c>
    </row>
    <row r="14" spans="1:3" ht="45.75" thickBot="1" x14ac:dyDescent="0.3">
      <c r="A14" t="s">
        <v>19</v>
      </c>
      <c r="B14" s="1" t="s">
        <v>20</v>
      </c>
      <c r="C14" s="2">
        <v>3400</v>
      </c>
    </row>
    <row r="15" spans="1:3" ht="15.75" thickBot="1" x14ac:dyDescent="0.3">
      <c r="B15" s="3"/>
      <c r="C15" s="2"/>
    </row>
    <row r="16" spans="1:3" ht="15.75" thickBot="1" x14ac:dyDescent="0.3">
      <c r="A16" t="s">
        <v>19</v>
      </c>
      <c r="B16" s="1" t="s">
        <v>21</v>
      </c>
      <c r="C16" s="2">
        <v>25000</v>
      </c>
    </row>
    <row r="17" spans="1:3" ht="15.75" thickBot="1" x14ac:dyDescent="0.3">
      <c r="A17" s="1" t="s">
        <v>22</v>
      </c>
      <c r="B17" s="1" t="s">
        <v>23</v>
      </c>
      <c r="C17" s="2">
        <v>1274</v>
      </c>
    </row>
    <row r="18" spans="1:3" ht="15.75" thickBot="1" x14ac:dyDescent="0.3">
      <c r="A18" t="s">
        <v>24</v>
      </c>
      <c r="B18" s="4" t="s">
        <v>25</v>
      </c>
      <c r="C18" s="2">
        <f>(1800+30+30)*2</f>
        <v>3720</v>
      </c>
    </row>
    <row r="19" spans="1:3" ht="15.75" thickBot="1" x14ac:dyDescent="0.3">
      <c r="A19" t="s">
        <v>24</v>
      </c>
      <c r="B19" s="1" t="s">
        <v>26</v>
      </c>
      <c r="C19" s="2">
        <f>74*7*2</f>
        <v>1036</v>
      </c>
    </row>
    <row r="20" spans="1:3" ht="15.75" thickBot="1" x14ac:dyDescent="0.3">
      <c r="A20" t="s">
        <v>24</v>
      </c>
      <c r="B20" s="1" t="s">
        <v>27</v>
      </c>
      <c r="C20" s="2">
        <f>(90*7)*2</f>
        <v>1260</v>
      </c>
    </row>
    <row r="21" spans="1:3" ht="15.75" thickBot="1" x14ac:dyDescent="0.3">
      <c r="B21" s="3"/>
      <c r="C21" s="2"/>
    </row>
    <row r="22" spans="1:3" ht="15.75" thickBot="1" x14ac:dyDescent="0.3">
      <c r="B22" s="1"/>
      <c r="C22" s="2"/>
    </row>
    <row r="23" spans="1:3" ht="15.75" thickBot="1" x14ac:dyDescent="0.3">
      <c r="A23" t="s">
        <v>28</v>
      </c>
      <c r="B23" s="1" t="s">
        <v>29</v>
      </c>
      <c r="C23" s="2">
        <v>32000</v>
      </c>
    </row>
    <row r="24" spans="1:3" ht="30.75" thickBot="1" x14ac:dyDescent="0.3">
      <c r="A24" t="s">
        <v>2</v>
      </c>
      <c r="B24" s="1" t="s">
        <v>30</v>
      </c>
      <c r="C24" s="2">
        <v>38450</v>
      </c>
    </row>
    <row r="25" spans="1:3" ht="15.75" thickBot="1" x14ac:dyDescent="0.3">
      <c r="B25" s="3"/>
      <c r="C25" s="2"/>
    </row>
    <row r="26" spans="1:3" ht="15.75" thickBot="1" x14ac:dyDescent="0.3">
      <c r="A26" t="s">
        <v>11</v>
      </c>
      <c r="B26" s="1" t="s">
        <v>31</v>
      </c>
      <c r="C26" s="2">
        <v>10000</v>
      </c>
    </row>
    <row r="27" spans="1:3" x14ac:dyDescent="0.25">
      <c r="A27" t="s">
        <v>32</v>
      </c>
      <c r="B27" t="s">
        <v>32</v>
      </c>
      <c r="C27" s="5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92"/>
  <sheetViews>
    <sheetView tabSelected="1" topLeftCell="O61" zoomScale="150" zoomScaleNormal="150" workbookViewId="0">
      <selection activeCell="U23" sqref="U23"/>
    </sheetView>
  </sheetViews>
  <sheetFormatPr defaultRowHeight="15" x14ac:dyDescent="0.25"/>
  <cols>
    <col min="1" max="1" width="40" customWidth="1"/>
    <col min="5" max="5" width="16" customWidth="1"/>
    <col min="10" max="11" width="16" customWidth="1"/>
    <col min="12" max="16" width="8" customWidth="1"/>
    <col min="17" max="21" width="16" customWidth="1"/>
    <col min="22" max="22" width="31.85546875" customWidth="1"/>
    <col min="23" max="23" width="16" customWidth="1"/>
    <col min="24" max="24" width="14.28515625" customWidth="1"/>
    <col min="26" max="26" width="48.140625" customWidth="1"/>
    <col min="27" max="27" width="92.28515625" bestFit="1" customWidth="1"/>
    <col min="28" max="28" width="11.42578125" bestFit="1" customWidth="1"/>
  </cols>
  <sheetData>
    <row r="3" spans="1:28" x14ac:dyDescent="0.25">
      <c r="J3" s="8" t="s">
        <v>186</v>
      </c>
      <c r="K3" s="9" t="s">
        <v>62</v>
      </c>
      <c r="L3" s="9" t="s">
        <v>63</v>
      </c>
      <c r="M3" s="9" t="s">
        <v>64</v>
      </c>
      <c r="N3" s="9" t="s">
        <v>65</v>
      </c>
      <c r="O3" s="9" t="s">
        <v>66</v>
      </c>
      <c r="P3" s="9" t="s">
        <v>35</v>
      </c>
      <c r="Q3" s="9" t="s">
        <v>67</v>
      </c>
      <c r="R3" s="9" t="s">
        <v>68</v>
      </c>
      <c r="S3" s="9" t="s">
        <v>34</v>
      </c>
      <c r="T3" s="9" t="s">
        <v>69</v>
      </c>
      <c r="U3" s="9" t="s">
        <v>70</v>
      </c>
      <c r="V3" s="9" t="s">
        <v>71</v>
      </c>
      <c r="W3" s="9" t="s">
        <v>72</v>
      </c>
      <c r="X3" s="9" t="s">
        <v>73</v>
      </c>
      <c r="Y3" s="9" t="s">
        <v>74</v>
      </c>
    </row>
    <row r="4" spans="1:28" x14ac:dyDescent="0.25">
      <c r="A4" s="6"/>
      <c r="B4" s="6"/>
      <c r="C4" s="6" t="s">
        <v>196</v>
      </c>
      <c r="D4" s="6" t="s">
        <v>197</v>
      </c>
      <c r="E4" s="6"/>
      <c r="F4" s="6"/>
      <c r="G4" s="6"/>
      <c r="J4" t="s">
        <v>191</v>
      </c>
      <c r="K4" s="9" t="s">
        <v>75</v>
      </c>
      <c r="L4" s="9" t="s">
        <v>76</v>
      </c>
      <c r="M4" s="10">
        <v>15000097</v>
      </c>
      <c r="N4" s="9"/>
      <c r="O4" s="9" t="s">
        <v>38</v>
      </c>
      <c r="P4" s="9" t="s">
        <v>39</v>
      </c>
      <c r="Q4" s="9"/>
      <c r="R4" s="9" t="s">
        <v>87</v>
      </c>
      <c r="S4" s="9" t="s">
        <v>88</v>
      </c>
      <c r="T4" s="9" t="s">
        <v>78</v>
      </c>
      <c r="U4" s="10">
        <v>1</v>
      </c>
      <c r="V4" s="9" t="s">
        <v>89</v>
      </c>
      <c r="W4" s="9" t="s">
        <v>90</v>
      </c>
      <c r="X4" s="11">
        <v>1443.46</v>
      </c>
      <c r="Y4" s="9"/>
      <c r="AA4" s="12" t="s">
        <v>194</v>
      </c>
    </row>
    <row r="5" spans="1:28" x14ac:dyDescent="0.25">
      <c r="A5" s="9" t="s">
        <v>3</v>
      </c>
      <c r="B5" s="9">
        <v>300</v>
      </c>
      <c r="C5">
        <f>B42</f>
        <v>329.5</v>
      </c>
      <c r="D5">
        <f>B5-C5</f>
        <v>-29.5</v>
      </c>
      <c r="H5" s="9"/>
      <c r="J5" t="s">
        <v>191</v>
      </c>
      <c r="K5" s="9" t="s">
        <v>75</v>
      </c>
      <c r="L5" s="9" t="s">
        <v>76</v>
      </c>
      <c r="M5" s="10">
        <v>15000097</v>
      </c>
      <c r="N5" s="9"/>
      <c r="O5" s="9" t="s">
        <v>38</v>
      </c>
      <c r="P5" s="9" t="s">
        <v>39</v>
      </c>
      <c r="Q5" s="9"/>
      <c r="R5" s="9" t="s">
        <v>87</v>
      </c>
      <c r="S5" s="9" t="s">
        <v>88</v>
      </c>
      <c r="T5" s="9" t="s">
        <v>78</v>
      </c>
      <c r="U5" s="10">
        <v>1</v>
      </c>
      <c r="V5" s="9" t="s">
        <v>91</v>
      </c>
      <c r="W5" s="9" t="s">
        <v>90</v>
      </c>
      <c r="X5" s="11">
        <v>9.93</v>
      </c>
      <c r="Y5" s="9"/>
      <c r="AA5" s="12" t="s">
        <v>186</v>
      </c>
      <c r="AB5" t="s">
        <v>195</v>
      </c>
    </row>
    <row r="6" spans="1:28" x14ac:dyDescent="0.25">
      <c r="A6" s="9" t="s">
        <v>7</v>
      </c>
      <c r="B6" s="9">
        <v>500</v>
      </c>
      <c r="C6">
        <f>B34</f>
        <v>222.94</v>
      </c>
      <c r="D6" s="15">
        <f>B6-C6</f>
        <v>277.06</v>
      </c>
      <c r="J6" s="9" t="s">
        <v>7</v>
      </c>
      <c r="K6" s="9" t="s">
        <v>75</v>
      </c>
      <c r="L6" s="9" t="s">
        <v>76</v>
      </c>
      <c r="M6" s="10">
        <v>15000393</v>
      </c>
      <c r="N6" s="9"/>
      <c r="O6" s="9" t="s">
        <v>105</v>
      </c>
      <c r="P6" s="9" t="s">
        <v>106</v>
      </c>
      <c r="Q6" s="9"/>
      <c r="R6" s="9" t="s">
        <v>101</v>
      </c>
      <c r="S6" s="9" t="s">
        <v>107</v>
      </c>
      <c r="T6" s="9" t="s">
        <v>78</v>
      </c>
      <c r="U6" s="10">
        <v>1</v>
      </c>
      <c r="V6" s="9" t="s">
        <v>61</v>
      </c>
      <c r="W6" s="9" t="s">
        <v>108</v>
      </c>
      <c r="X6" s="11">
        <v>222.94</v>
      </c>
      <c r="Y6" s="9"/>
      <c r="AA6" t="s">
        <v>191</v>
      </c>
      <c r="AB6" s="14">
        <v>44179.968600000007</v>
      </c>
    </row>
    <row r="7" spans="1:28" x14ac:dyDescent="0.25">
      <c r="A7" s="9" t="s">
        <v>5</v>
      </c>
      <c r="B7" s="9">
        <v>500</v>
      </c>
      <c r="J7" s="9" t="s">
        <v>12</v>
      </c>
      <c r="K7" s="9" t="s">
        <v>75</v>
      </c>
      <c r="L7" s="9" t="s">
        <v>76</v>
      </c>
      <c r="M7" s="10">
        <v>15000347</v>
      </c>
      <c r="N7" s="9"/>
      <c r="O7" s="9" t="s">
        <v>42</v>
      </c>
      <c r="P7" s="9" t="s">
        <v>43</v>
      </c>
      <c r="Q7" s="9"/>
      <c r="R7" s="9" t="s">
        <v>101</v>
      </c>
      <c r="S7" s="9" t="s">
        <v>107</v>
      </c>
      <c r="T7" s="9" t="s">
        <v>78</v>
      </c>
      <c r="U7" s="10">
        <v>1</v>
      </c>
      <c r="V7" s="9" t="s">
        <v>114</v>
      </c>
      <c r="W7" s="9" t="s">
        <v>115</v>
      </c>
      <c r="X7" s="11">
        <v>14.79</v>
      </c>
      <c r="Y7" s="9"/>
      <c r="AA7" t="s">
        <v>15</v>
      </c>
      <c r="AB7" s="14">
        <v>1122.5</v>
      </c>
    </row>
    <row r="8" spans="1:28" x14ac:dyDescent="0.25">
      <c r="A8" s="9" t="s">
        <v>8</v>
      </c>
      <c r="B8" s="9">
        <v>700</v>
      </c>
      <c r="J8" s="9" t="s">
        <v>12</v>
      </c>
      <c r="K8" s="9" t="s">
        <v>75</v>
      </c>
      <c r="L8" s="9" t="s">
        <v>76</v>
      </c>
      <c r="M8" s="10">
        <v>15000347</v>
      </c>
      <c r="N8" s="9"/>
      <c r="O8" s="9" t="s">
        <v>42</v>
      </c>
      <c r="P8" s="9" t="s">
        <v>43</v>
      </c>
      <c r="Q8" s="9"/>
      <c r="R8" s="9" t="s">
        <v>101</v>
      </c>
      <c r="S8" s="9" t="s">
        <v>107</v>
      </c>
      <c r="T8" s="9" t="s">
        <v>78</v>
      </c>
      <c r="U8" s="10">
        <v>1</v>
      </c>
      <c r="V8" s="9" t="s">
        <v>116</v>
      </c>
      <c r="W8" s="9" t="s">
        <v>115</v>
      </c>
      <c r="X8" s="11">
        <v>14.93</v>
      </c>
      <c r="Y8" s="9"/>
      <c r="AA8" t="s">
        <v>13</v>
      </c>
      <c r="AB8" s="14">
        <v>477.62</v>
      </c>
    </row>
    <row r="9" spans="1:28" x14ac:dyDescent="0.25">
      <c r="A9" s="9" t="s">
        <v>10</v>
      </c>
      <c r="B9" s="9">
        <v>750</v>
      </c>
      <c r="C9">
        <f>B37</f>
        <v>172.4228</v>
      </c>
      <c r="D9" s="15">
        <f>B9-C9</f>
        <v>577.57719999999995</v>
      </c>
      <c r="J9" t="s">
        <v>191</v>
      </c>
      <c r="K9" s="9" t="s">
        <v>75</v>
      </c>
      <c r="L9" s="9" t="s">
        <v>76</v>
      </c>
      <c r="M9" s="10">
        <v>15000020</v>
      </c>
      <c r="N9" s="9"/>
      <c r="O9" s="9" t="s">
        <v>42</v>
      </c>
      <c r="P9" s="9" t="s">
        <v>43</v>
      </c>
      <c r="Q9" s="9"/>
      <c r="R9" s="9" t="s">
        <v>137</v>
      </c>
      <c r="S9" s="9" t="s">
        <v>138</v>
      </c>
      <c r="T9" s="9" t="s">
        <v>78</v>
      </c>
      <c r="U9" s="10">
        <v>1</v>
      </c>
      <c r="V9" s="9" t="s">
        <v>139</v>
      </c>
      <c r="W9" s="9" t="s">
        <v>140</v>
      </c>
      <c r="X9" s="11">
        <v>3332.45</v>
      </c>
      <c r="AA9" t="s">
        <v>21</v>
      </c>
      <c r="AB9" s="14">
        <v>4565</v>
      </c>
    </row>
    <row r="10" spans="1:28" x14ac:dyDescent="0.25">
      <c r="A10" s="9" t="s">
        <v>26</v>
      </c>
      <c r="B10" s="9">
        <f>74*7*2</f>
        <v>1036</v>
      </c>
      <c r="J10" t="s">
        <v>191</v>
      </c>
      <c r="K10" s="9" t="s">
        <v>75</v>
      </c>
      <c r="L10" s="9" t="s">
        <v>76</v>
      </c>
      <c r="M10" s="10">
        <v>15000020</v>
      </c>
      <c r="N10" s="9"/>
      <c r="O10" s="9" t="s">
        <v>42</v>
      </c>
      <c r="P10" s="9" t="s">
        <v>43</v>
      </c>
      <c r="Q10" s="9"/>
      <c r="R10" s="9" t="s">
        <v>137</v>
      </c>
      <c r="S10" s="9" t="s">
        <v>138</v>
      </c>
      <c r="T10" s="9" t="s">
        <v>78</v>
      </c>
      <c r="U10" s="10">
        <v>1</v>
      </c>
      <c r="V10" s="9" t="s">
        <v>91</v>
      </c>
      <c r="W10" s="9" t="s">
        <v>140</v>
      </c>
      <c r="X10" s="11">
        <v>10</v>
      </c>
      <c r="AA10" t="s">
        <v>18</v>
      </c>
      <c r="AB10" s="14">
        <v>1481.19</v>
      </c>
    </row>
    <row r="11" spans="1:28" x14ac:dyDescent="0.25">
      <c r="A11" s="9" t="s">
        <v>27</v>
      </c>
      <c r="B11" s="9">
        <f>(90*7)*2</f>
        <v>1260</v>
      </c>
      <c r="J11" t="s">
        <v>191</v>
      </c>
      <c r="K11" s="9" t="s">
        <v>75</v>
      </c>
      <c r="L11" s="9" t="s">
        <v>76</v>
      </c>
      <c r="M11" s="10">
        <v>15000263</v>
      </c>
      <c r="N11" s="9"/>
      <c r="O11" s="9" t="s">
        <v>42</v>
      </c>
      <c r="P11" s="9" t="s">
        <v>43</v>
      </c>
      <c r="Q11" s="9"/>
      <c r="R11" s="9" t="s">
        <v>141</v>
      </c>
      <c r="S11" s="9" t="s">
        <v>142</v>
      </c>
      <c r="T11" s="9" t="s">
        <v>78</v>
      </c>
      <c r="U11" s="10">
        <v>1</v>
      </c>
      <c r="V11" s="9" t="s">
        <v>143</v>
      </c>
      <c r="W11" s="9" t="s">
        <v>144</v>
      </c>
      <c r="X11" s="11">
        <v>1767.03</v>
      </c>
      <c r="AA11" t="s">
        <v>7</v>
      </c>
      <c r="AB11" s="14">
        <v>222.94</v>
      </c>
    </row>
    <row r="12" spans="1:28" x14ac:dyDescent="0.25">
      <c r="A12" s="9" t="s">
        <v>23</v>
      </c>
      <c r="B12" s="9">
        <v>1274</v>
      </c>
      <c r="C12">
        <f>475+500</f>
        <v>975</v>
      </c>
      <c r="D12" s="15">
        <f>B12-C12</f>
        <v>299</v>
      </c>
      <c r="J12" t="s">
        <v>191</v>
      </c>
      <c r="K12" s="9" t="s">
        <v>75</v>
      </c>
      <c r="L12" s="9" t="s">
        <v>76</v>
      </c>
      <c r="M12" s="10">
        <v>15000263</v>
      </c>
      <c r="N12" s="9"/>
      <c r="O12" s="9" t="s">
        <v>42</v>
      </c>
      <c r="P12" s="9" t="s">
        <v>43</v>
      </c>
      <c r="Q12" s="9"/>
      <c r="R12" s="9" t="s">
        <v>141</v>
      </c>
      <c r="S12" s="9" t="s">
        <v>142</v>
      </c>
      <c r="T12" s="9" t="s">
        <v>78</v>
      </c>
      <c r="U12" s="10">
        <v>1</v>
      </c>
      <c r="V12" s="9" t="s">
        <v>145</v>
      </c>
      <c r="W12" s="9" t="s">
        <v>144</v>
      </c>
      <c r="X12" s="11">
        <v>2109.7399999999998</v>
      </c>
      <c r="AA12" t="s">
        <v>30</v>
      </c>
      <c r="AB12" s="14">
        <v>6969.0275000000001</v>
      </c>
    </row>
    <row r="13" spans="1:28" x14ac:dyDescent="0.25">
      <c r="A13" s="9" t="s">
        <v>13</v>
      </c>
      <c r="B13" s="9">
        <v>1500</v>
      </c>
      <c r="C13">
        <f>B31</f>
        <v>477.62</v>
      </c>
      <c r="D13">
        <f t="shared" ref="D13:D16" si="0">B13-C13</f>
        <v>1022.38</v>
      </c>
      <c r="J13" t="s">
        <v>191</v>
      </c>
      <c r="K13" s="9" t="s">
        <v>75</v>
      </c>
      <c r="L13" s="9" t="s">
        <v>76</v>
      </c>
      <c r="M13" s="10">
        <v>15000263</v>
      </c>
      <c r="N13" s="9"/>
      <c r="O13" s="9" t="s">
        <v>42</v>
      </c>
      <c r="P13" s="9" t="s">
        <v>43</v>
      </c>
      <c r="Q13" s="9"/>
      <c r="R13" s="9" t="s">
        <v>141</v>
      </c>
      <c r="S13" s="9" t="s">
        <v>142</v>
      </c>
      <c r="T13" s="9" t="s">
        <v>78</v>
      </c>
      <c r="U13" s="10">
        <v>1</v>
      </c>
      <c r="V13" s="9" t="s">
        <v>146</v>
      </c>
      <c r="W13" s="9" t="s">
        <v>144</v>
      </c>
      <c r="X13" s="11">
        <v>1492.38</v>
      </c>
      <c r="AA13" t="s">
        <v>32</v>
      </c>
      <c r="AB13" s="14">
        <v>329.57</v>
      </c>
    </row>
    <row r="14" spans="1:28" x14ac:dyDescent="0.25">
      <c r="A14" s="9" t="s">
        <v>32</v>
      </c>
      <c r="B14" s="9">
        <v>2000</v>
      </c>
      <c r="C14">
        <f>B36</f>
        <v>329.57</v>
      </c>
      <c r="D14">
        <f t="shared" si="0"/>
        <v>1670.43</v>
      </c>
      <c r="J14" t="s">
        <v>191</v>
      </c>
      <c r="K14" s="9" t="s">
        <v>75</v>
      </c>
      <c r="L14" s="9" t="s">
        <v>76</v>
      </c>
      <c r="M14" s="10">
        <v>15000263</v>
      </c>
      <c r="N14" s="9"/>
      <c r="O14" s="9" t="s">
        <v>42</v>
      </c>
      <c r="P14" s="9" t="s">
        <v>43</v>
      </c>
      <c r="Q14" s="9"/>
      <c r="R14" s="9" t="s">
        <v>141</v>
      </c>
      <c r="S14" s="9" t="s">
        <v>142</v>
      </c>
      <c r="T14" s="9" t="s">
        <v>78</v>
      </c>
      <c r="U14" s="10">
        <v>1</v>
      </c>
      <c r="V14" s="9" t="s">
        <v>147</v>
      </c>
      <c r="W14" s="9" t="s">
        <v>144</v>
      </c>
      <c r="X14" s="11">
        <v>1480.28</v>
      </c>
      <c r="AA14" t="s">
        <v>10</v>
      </c>
      <c r="AB14" s="14">
        <v>172.4228</v>
      </c>
    </row>
    <row r="15" spans="1:28" x14ac:dyDescent="0.25">
      <c r="A15" s="9" t="s">
        <v>12</v>
      </c>
      <c r="B15" s="9">
        <v>2000</v>
      </c>
      <c r="C15">
        <f>B38</f>
        <v>29.72</v>
      </c>
      <c r="D15">
        <f t="shared" si="0"/>
        <v>1970.28</v>
      </c>
      <c r="J15" t="s">
        <v>191</v>
      </c>
      <c r="K15" s="9" t="s">
        <v>75</v>
      </c>
      <c r="L15" s="9" t="s">
        <v>76</v>
      </c>
      <c r="M15" s="10">
        <v>15000263</v>
      </c>
      <c r="N15" s="9"/>
      <c r="O15" s="9" t="s">
        <v>42</v>
      </c>
      <c r="P15" s="9" t="s">
        <v>43</v>
      </c>
      <c r="Q15" s="9"/>
      <c r="R15" s="9" t="s">
        <v>141</v>
      </c>
      <c r="S15" s="9" t="s">
        <v>142</v>
      </c>
      <c r="T15" s="9" t="s">
        <v>78</v>
      </c>
      <c r="U15" s="10">
        <v>1</v>
      </c>
      <c r="V15" s="9" t="s">
        <v>148</v>
      </c>
      <c r="W15" s="9" t="s">
        <v>144</v>
      </c>
      <c r="X15" s="11">
        <v>1223.49</v>
      </c>
      <c r="AA15" t="s">
        <v>12</v>
      </c>
      <c r="AB15" s="14">
        <v>29.72</v>
      </c>
    </row>
    <row r="16" spans="1:28" x14ac:dyDescent="0.25">
      <c r="A16" s="9" t="s">
        <v>15</v>
      </c>
      <c r="B16" s="9">
        <v>2400</v>
      </c>
      <c r="C16">
        <f>B30</f>
        <v>1122.5</v>
      </c>
      <c r="D16">
        <f t="shared" si="0"/>
        <v>1277.5</v>
      </c>
      <c r="J16" t="s">
        <v>191</v>
      </c>
      <c r="K16" s="9" t="s">
        <v>75</v>
      </c>
      <c r="L16" s="9" t="s">
        <v>76</v>
      </c>
      <c r="M16" s="10">
        <v>15000263</v>
      </c>
      <c r="N16" s="9"/>
      <c r="O16" s="9" t="s">
        <v>42</v>
      </c>
      <c r="P16" s="9" t="s">
        <v>43</v>
      </c>
      <c r="Q16" s="9"/>
      <c r="R16" s="9" t="s">
        <v>141</v>
      </c>
      <c r="S16" s="9" t="s">
        <v>142</v>
      </c>
      <c r="T16" s="9" t="s">
        <v>78</v>
      </c>
      <c r="U16" s="10">
        <v>1</v>
      </c>
      <c r="V16" s="9" t="s">
        <v>149</v>
      </c>
      <c r="W16" s="9" t="s">
        <v>144</v>
      </c>
      <c r="X16" s="11">
        <v>301.01</v>
      </c>
      <c r="AA16" t="s">
        <v>31</v>
      </c>
      <c r="AB16" s="14">
        <v>6563.59</v>
      </c>
    </row>
    <row r="17" spans="1:28" x14ac:dyDescent="0.25">
      <c r="A17" s="9" t="s">
        <v>14</v>
      </c>
      <c r="B17" s="9">
        <v>3000</v>
      </c>
      <c r="J17" t="s">
        <v>191</v>
      </c>
      <c r="K17" s="9" t="s">
        <v>75</v>
      </c>
      <c r="L17" s="9" t="s">
        <v>76</v>
      </c>
      <c r="M17" s="10">
        <v>15000263</v>
      </c>
      <c r="N17" s="9"/>
      <c r="O17" s="9" t="s">
        <v>42</v>
      </c>
      <c r="P17" s="9" t="s">
        <v>43</v>
      </c>
      <c r="Q17" s="9"/>
      <c r="R17" s="9" t="s">
        <v>141</v>
      </c>
      <c r="S17" s="9" t="s">
        <v>142</v>
      </c>
      <c r="T17" s="9" t="s">
        <v>78</v>
      </c>
      <c r="U17" s="10">
        <v>1</v>
      </c>
      <c r="V17" s="9" t="s">
        <v>91</v>
      </c>
      <c r="W17" s="9" t="s">
        <v>144</v>
      </c>
      <c r="X17" s="11">
        <v>9.68</v>
      </c>
      <c r="AA17" t="s">
        <v>190</v>
      </c>
      <c r="AB17" s="14">
        <v>1044.8</v>
      </c>
    </row>
    <row r="18" spans="1:28" x14ac:dyDescent="0.25">
      <c r="A18" s="9" t="s">
        <v>20</v>
      </c>
      <c r="B18" s="9">
        <v>3400</v>
      </c>
      <c r="J18" s="9" t="s">
        <v>31</v>
      </c>
      <c r="K18" s="9" t="s">
        <v>75</v>
      </c>
      <c r="L18" s="9" t="s">
        <v>76</v>
      </c>
      <c r="M18" s="10">
        <v>15000094</v>
      </c>
      <c r="N18" s="9"/>
      <c r="O18" s="9" t="s">
        <v>42</v>
      </c>
      <c r="P18" s="9" t="s">
        <v>43</v>
      </c>
      <c r="Q18" s="9"/>
      <c r="R18" s="9" t="s">
        <v>150</v>
      </c>
      <c r="S18" s="9" t="s">
        <v>151</v>
      </c>
      <c r="T18" s="9" t="s">
        <v>78</v>
      </c>
      <c r="U18" s="10">
        <v>1</v>
      </c>
      <c r="V18" s="9" t="s">
        <v>152</v>
      </c>
      <c r="W18" s="9" t="s">
        <v>153</v>
      </c>
      <c r="X18" s="11">
        <v>1827.5</v>
      </c>
      <c r="AA18" t="s">
        <v>192</v>
      </c>
      <c r="AB18" s="14">
        <v>-3342.45</v>
      </c>
    </row>
    <row r="19" spans="1:28" x14ac:dyDescent="0.25">
      <c r="A19" s="9" t="s">
        <v>25</v>
      </c>
      <c r="B19" s="9">
        <f>(1800+30+30)*2</f>
        <v>3720</v>
      </c>
      <c r="J19" s="9" t="s">
        <v>32</v>
      </c>
      <c r="K19" s="9" t="s">
        <v>75</v>
      </c>
      <c r="L19" s="9" t="s">
        <v>76</v>
      </c>
      <c r="M19" s="10">
        <v>15000094</v>
      </c>
      <c r="N19" s="9"/>
      <c r="O19" s="9" t="s">
        <v>42</v>
      </c>
      <c r="P19" s="9" t="s">
        <v>43</v>
      </c>
      <c r="Q19" s="9"/>
      <c r="R19" s="9" t="s">
        <v>150</v>
      </c>
      <c r="S19" s="9" t="s">
        <v>151</v>
      </c>
      <c r="T19" s="9" t="s">
        <v>78</v>
      </c>
      <c r="U19" s="10">
        <v>1</v>
      </c>
      <c r="V19" s="9" t="s">
        <v>91</v>
      </c>
      <c r="W19" s="9" t="s">
        <v>153</v>
      </c>
      <c r="X19" s="11">
        <v>10.67</v>
      </c>
      <c r="AA19" t="s">
        <v>3</v>
      </c>
      <c r="AB19" s="14">
        <v>329.5</v>
      </c>
    </row>
    <row r="20" spans="1:28" x14ac:dyDescent="0.25">
      <c r="A20" s="9" t="s">
        <v>190</v>
      </c>
      <c r="B20" s="9">
        <v>4000</v>
      </c>
      <c r="C20">
        <f>B40</f>
        <v>1044.8</v>
      </c>
      <c r="D20" s="15">
        <f t="shared" ref="D20:D23" si="1">B20-C20</f>
        <v>2955.2</v>
      </c>
      <c r="K20" s="9" t="s">
        <v>75</v>
      </c>
      <c r="L20" s="9" t="s">
        <v>76</v>
      </c>
      <c r="M20" s="9"/>
      <c r="N20" s="9" t="s">
        <v>165</v>
      </c>
      <c r="O20" s="9" t="s">
        <v>42</v>
      </c>
      <c r="P20" s="9" t="s">
        <v>43</v>
      </c>
      <c r="Q20" s="9"/>
      <c r="R20" s="9"/>
      <c r="S20" s="9" t="s">
        <v>101</v>
      </c>
      <c r="T20" s="9" t="s">
        <v>78</v>
      </c>
      <c r="U20" s="10">
        <v>1</v>
      </c>
      <c r="V20" s="9" t="s">
        <v>166</v>
      </c>
      <c r="W20" s="9"/>
      <c r="X20" s="11">
        <v>-3342.45</v>
      </c>
      <c r="AA20" t="s">
        <v>193</v>
      </c>
      <c r="AB20" s="14">
        <v>64145.398900000029</v>
      </c>
    </row>
    <row r="21" spans="1:28" x14ac:dyDescent="0.25">
      <c r="A21" s="9" t="s">
        <v>18</v>
      </c>
      <c r="B21" s="9">
        <v>4500</v>
      </c>
      <c r="C21" s="14">
        <v>1481.19</v>
      </c>
      <c r="D21">
        <f t="shared" si="1"/>
        <v>3018.81</v>
      </c>
      <c r="J21" t="s">
        <v>191</v>
      </c>
      <c r="K21" s="9" t="s">
        <v>75</v>
      </c>
      <c r="L21" s="9" t="s">
        <v>76</v>
      </c>
      <c r="M21" s="10">
        <v>15001047</v>
      </c>
      <c r="N21" s="9"/>
      <c r="O21" s="9" t="s">
        <v>38</v>
      </c>
      <c r="P21" s="9" t="s">
        <v>39</v>
      </c>
      <c r="Q21" s="9"/>
      <c r="R21" s="9" t="s">
        <v>81</v>
      </c>
      <c r="S21" s="9" t="s">
        <v>36</v>
      </c>
      <c r="T21" s="9" t="s">
        <v>78</v>
      </c>
      <c r="U21" s="10">
        <v>2</v>
      </c>
      <c r="V21" s="9" t="s">
        <v>82</v>
      </c>
      <c r="W21" s="9" t="s">
        <v>83</v>
      </c>
      <c r="X21" s="11">
        <v>2146.56</v>
      </c>
      <c r="Y21" s="9"/>
    </row>
    <row r="22" spans="1:28" x14ac:dyDescent="0.25">
      <c r="A22" s="9" t="s">
        <v>31</v>
      </c>
      <c r="B22" s="9">
        <v>10000</v>
      </c>
      <c r="C22" s="14">
        <v>6563.59</v>
      </c>
      <c r="D22">
        <f t="shared" si="1"/>
        <v>3436.41</v>
      </c>
      <c r="J22" t="s">
        <v>191</v>
      </c>
      <c r="K22" s="9" t="s">
        <v>75</v>
      </c>
      <c r="L22" s="9" t="s">
        <v>76</v>
      </c>
      <c r="M22" s="10">
        <v>15001286</v>
      </c>
      <c r="N22" s="9"/>
      <c r="O22" s="9" t="s">
        <v>38</v>
      </c>
      <c r="P22" s="9" t="s">
        <v>39</v>
      </c>
      <c r="Q22" s="9"/>
      <c r="R22" s="9" t="s">
        <v>84</v>
      </c>
      <c r="S22" s="9" t="s">
        <v>40</v>
      </c>
      <c r="T22" s="9" t="s">
        <v>78</v>
      </c>
      <c r="U22" s="10">
        <v>2</v>
      </c>
      <c r="V22" s="9" t="s">
        <v>85</v>
      </c>
      <c r="W22" s="9" t="s">
        <v>86</v>
      </c>
      <c r="X22" s="11">
        <v>3305.43</v>
      </c>
      <c r="Y22" s="9"/>
    </row>
    <row r="23" spans="1:28" x14ac:dyDescent="0.25">
      <c r="A23" s="9" t="s">
        <v>21</v>
      </c>
      <c r="B23" s="9">
        <f>25000+20000</f>
        <v>45000</v>
      </c>
      <c r="C23">
        <f>B32</f>
        <v>4565</v>
      </c>
      <c r="D23">
        <f t="shared" si="1"/>
        <v>40435</v>
      </c>
      <c r="E23" t="s">
        <v>199</v>
      </c>
      <c r="J23" s="9" t="s">
        <v>190</v>
      </c>
      <c r="K23" s="9" t="s">
        <v>75</v>
      </c>
      <c r="L23" s="9" t="s">
        <v>76</v>
      </c>
      <c r="M23" s="10">
        <v>15000640</v>
      </c>
      <c r="N23" s="9"/>
      <c r="O23" s="9" t="s">
        <v>38</v>
      </c>
      <c r="P23" s="9" t="s">
        <v>39</v>
      </c>
      <c r="Q23" s="9"/>
      <c r="R23" s="9" t="s">
        <v>94</v>
      </c>
      <c r="S23" s="9" t="s">
        <v>44</v>
      </c>
      <c r="T23" s="9" t="s">
        <v>78</v>
      </c>
      <c r="U23" s="10">
        <v>2</v>
      </c>
      <c r="V23" s="9" t="s">
        <v>95</v>
      </c>
      <c r="W23" s="9" t="s">
        <v>96</v>
      </c>
      <c r="X23" s="11">
        <v>43.54</v>
      </c>
      <c r="Y23" s="9"/>
    </row>
    <row r="24" spans="1:28" x14ac:dyDescent="0.25">
      <c r="A24" s="9" t="s">
        <v>29</v>
      </c>
      <c r="B24" s="9">
        <v>32000</v>
      </c>
      <c r="J24" s="9" t="s">
        <v>31</v>
      </c>
      <c r="K24" s="9" t="s">
        <v>75</v>
      </c>
      <c r="L24" s="9" t="s">
        <v>76</v>
      </c>
      <c r="M24" s="10">
        <v>15001259</v>
      </c>
      <c r="N24" s="9"/>
      <c r="O24" s="9" t="s">
        <v>42</v>
      </c>
      <c r="P24" s="9" t="s">
        <v>43</v>
      </c>
      <c r="Q24" s="9"/>
      <c r="R24" s="9" t="s">
        <v>101</v>
      </c>
      <c r="S24" s="9" t="s">
        <v>107</v>
      </c>
      <c r="T24" s="9" t="s">
        <v>78</v>
      </c>
      <c r="U24" s="10">
        <v>2</v>
      </c>
      <c r="V24" s="9" t="s">
        <v>117</v>
      </c>
      <c r="W24" s="9" t="s">
        <v>118</v>
      </c>
      <c r="X24" s="11">
        <v>300</v>
      </c>
    </row>
    <row r="25" spans="1:28" x14ac:dyDescent="0.25">
      <c r="A25" s="9" t="s">
        <v>30</v>
      </c>
      <c r="B25" s="9">
        <f>38450-20000</f>
        <v>18450</v>
      </c>
      <c r="C25">
        <f>B35</f>
        <v>6969.0275000000001</v>
      </c>
      <c r="D25">
        <f>B25-C25</f>
        <v>11480.9725</v>
      </c>
      <c r="J25" t="s">
        <v>18</v>
      </c>
      <c r="K25" s="9" t="s">
        <v>75</v>
      </c>
      <c r="L25" s="9" t="s">
        <v>76</v>
      </c>
      <c r="M25" s="10">
        <v>15001259</v>
      </c>
      <c r="N25" s="9"/>
      <c r="O25" s="9" t="s">
        <v>42</v>
      </c>
      <c r="P25" s="9" t="s">
        <v>43</v>
      </c>
      <c r="Q25" s="9"/>
      <c r="R25" s="9" t="s">
        <v>101</v>
      </c>
      <c r="S25" s="9" t="s">
        <v>107</v>
      </c>
      <c r="T25" s="9" t="s">
        <v>78</v>
      </c>
      <c r="U25" s="10">
        <v>2</v>
      </c>
      <c r="V25" s="9" t="s">
        <v>61</v>
      </c>
      <c r="W25" s="9" t="s">
        <v>118</v>
      </c>
      <c r="X25" s="11">
        <v>24.24</v>
      </c>
      <c r="Y25" s="8" t="s">
        <v>198</v>
      </c>
    </row>
    <row r="26" spans="1:28" x14ac:dyDescent="0.25">
      <c r="A26" s="9"/>
      <c r="B26" s="9"/>
      <c r="J26" s="9" t="s">
        <v>31</v>
      </c>
      <c r="K26" s="9" t="s">
        <v>75</v>
      </c>
      <c r="L26" s="9" t="s">
        <v>76</v>
      </c>
      <c r="M26" s="10">
        <v>15001202</v>
      </c>
      <c r="N26" s="9"/>
      <c r="O26" s="9" t="s">
        <v>42</v>
      </c>
      <c r="P26" s="9" t="s">
        <v>43</v>
      </c>
      <c r="Q26" s="9"/>
      <c r="R26" s="9" t="s">
        <v>101</v>
      </c>
      <c r="S26" s="9" t="s">
        <v>107</v>
      </c>
      <c r="T26" s="9" t="s">
        <v>78</v>
      </c>
      <c r="U26" s="10">
        <v>2</v>
      </c>
      <c r="V26" s="9" t="s">
        <v>113</v>
      </c>
      <c r="W26" s="9" t="s">
        <v>119</v>
      </c>
      <c r="X26" s="11">
        <v>1.71</v>
      </c>
    </row>
    <row r="27" spans="1:28" x14ac:dyDescent="0.25">
      <c r="A27" s="9"/>
      <c r="B27" s="9"/>
      <c r="J27" s="9" t="s">
        <v>31</v>
      </c>
      <c r="K27" s="9" t="s">
        <v>75</v>
      </c>
      <c r="L27" s="9" t="s">
        <v>76</v>
      </c>
      <c r="M27" s="10">
        <v>15001167</v>
      </c>
      <c r="N27" s="9"/>
      <c r="O27" s="9" t="s">
        <v>42</v>
      </c>
      <c r="P27" s="9" t="s">
        <v>43</v>
      </c>
      <c r="Q27" s="9"/>
      <c r="R27" s="9" t="s">
        <v>101</v>
      </c>
      <c r="S27" s="9" t="s">
        <v>107</v>
      </c>
      <c r="T27" s="9" t="s">
        <v>78</v>
      </c>
      <c r="U27" s="10">
        <v>2</v>
      </c>
      <c r="V27" s="9" t="s">
        <v>113</v>
      </c>
      <c r="W27" s="9" t="s">
        <v>120</v>
      </c>
      <c r="X27" s="11">
        <v>5.54</v>
      </c>
    </row>
    <row r="28" spans="1:28" x14ac:dyDescent="0.25">
      <c r="A28" s="13" t="s">
        <v>186</v>
      </c>
      <c r="B28" s="13" t="s">
        <v>195</v>
      </c>
      <c r="J28" s="9" t="s">
        <v>31</v>
      </c>
      <c r="K28" s="9" t="s">
        <v>75</v>
      </c>
      <c r="L28" s="9" t="s">
        <v>76</v>
      </c>
      <c r="M28" s="10">
        <v>15001259</v>
      </c>
      <c r="N28" s="9"/>
      <c r="O28" s="9" t="s">
        <v>42</v>
      </c>
      <c r="P28" s="9" t="s">
        <v>43</v>
      </c>
      <c r="Q28" s="9"/>
      <c r="R28" s="9" t="s">
        <v>101</v>
      </c>
      <c r="S28" s="9" t="s">
        <v>107</v>
      </c>
      <c r="T28" s="9" t="s">
        <v>78</v>
      </c>
      <c r="U28" s="10">
        <v>2</v>
      </c>
      <c r="V28" s="9" t="s">
        <v>113</v>
      </c>
      <c r="W28" s="9" t="s">
        <v>118</v>
      </c>
      <c r="X28" s="11">
        <v>22.5</v>
      </c>
    </row>
    <row r="29" spans="1:28" x14ac:dyDescent="0.25">
      <c r="A29" t="s">
        <v>191</v>
      </c>
      <c r="B29" s="14">
        <v>44179.968600000007</v>
      </c>
      <c r="J29" s="9" t="s">
        <v>31</v>
      </c>
      <c r="K29" s="9" t="s">
        <v>75</v>
      </c>
      <c r="L29" s="9" t="s">
        <v>76</v>
      </c>
      <c r="M29" s="10">
        <v>15001202</v>
      </c>
      <c r="N29" s="9"/>
      <c r="O29" s="9" t="s">
        <v>42</v>
      </c>
      <c r="P29" s="9" t="s">
        <v>43</v>
      </c>
      <c r="Q29" s="9"/>
      <c r="R29" s="9" t="s">
        <v>101</v>
      </c>
      <c r="S29" s="9" t="s">
        <v>107</v>
      </c>
      <c r="T29" s="9" t="s">
        <v>78</v>
      </c>
      <c r="U29" s="10">
        <v>2</v>
      </c>
      <c r="V29" s="9" t="s">
        <v>121</v>
      </c>
      <c r="W29" s="9" t="s">
        <v>119</v>
      </c>
      <c r="X29" s="11">
        <v>22.75</v>
      </c>
    </row>
    <row r="30" spans="1:28" x14ac:dyDescent="0.25">
      <c r="A30" t="s">
        <v>15</v>
      </c>
      <c r="B30" s="14">
        <v>1122.5</v>
      </c>
      <c r="J30" s="9" t="s">
        <v>31</v>
      </c>
      <c r="K30" s="9" t="s">
        <v>75</v>
      </c>
      <c r="L30" s="9" t="s">
        <v>76</v>
      </c>
      <c r="M30" s="10">
        <v>15001167</v>
      </c>
      <c r="N30" s="9"/>
      <c r="O30" s="9" t="s">
        <v>42</v>
      </c>
      <c r="P30" s="9" t="s">
        <v>43</v>
      </c>
      <c r="Q30" s="9"/>
      <c r="R30" s="9" t="s">
        <v>101</v>
      </c>
      <c r="S30" s="9" t="s">
        <v>107</v>
      </c>
      <c r="T30" s="9" t="s">
        <v>78</v>
      </c>
      <c r="U30" s="10">
        <v>2</v>
      </c>
      <c r="V30" s="9" t="s">
        <v>122</v>
      </c>
      <c r="W30" s="9" t="s">
        <v>120</v>
      </c>
      <c r="X30" s="11">
        <v>73.900000000000006</v>
      </c>
    </row>
    <row r="31" spans="1:28" x14ac:dyDescent="0.25">
      <c r="A31" t="s">
        <v>13</v>
      </c>
      <c r="B31" s="14">
        <v>477.62</v>
      </c>
      <c r="J31" s="9" t="s">
        <v>31</v>
      </c>
      <c r="K31" s="9" t="s">
        <v>75</v>
      </c>
      <c r="L31" s="9" t="s">
        <v>76</v>
      </c>
      <c r="M31" s="10">
        <v>15001222</v>
      </c>
      <c r="N31" s="9"/>
      <c r="O31" s="9" t="s">
        <v>58</v>
      </c>
      <c r="P31" s="9" t="s">
        <v>59</v>
      </c>
      <c r="Q31" s="9"/>
      <c r="R31" s="9" t="s">
        <v>101</v>
      </c>
      <c r="S31" s="9" t="s">
        <v>107</v>
      </c>
      <c r="T31" s="9" t="s">
        <v>78</v>
      </c>
      <c r="U31" s="10">
        <v>2</v>
      </c>
      <c r="V31" s="9" t="s">
        <v>113</v>
      </c>
      <c r="W31" s="9" t="s">
        <v>167</v>
      </c>
      <c r="X31" s="11">
        <v>19.05</v>
      </c>
    </row>
    <row r="32" spans="1:28" x14ac:dyDescent="0.25">
      <c r="A32" t="s">
        <v>21</v>
      </c>
      <c r="B32" s="14">
        <v>4565</v>
      </c>
      <c r="J32" s="9" t="s">
        <v>13</v>
      </c>
      <c r="K32" s="9" t="s">
        <v>75</v>
      </c>
      <c r="L32" s="9" t="s">
        <v>76</v>
      </c>
      <c r="M32" s="10">
        <v>15001222</v>
      </c>
      <c r="N32" s="9"/>
      <c r="O32" s="9" t="s">
        <v>58</v>
      </c>
      <c r="P32" s="9" t="s">
        <v>59</v>
      </c>
      <c r="Q32" s="9"/>
      <c r="R32" s="9" t="s">
        <v>101</v>
      </c>
      <c r="S32" s="9" t="s">
        <v>107</v>
      </c>
      <c r="T32" s="9" t="s">
        <v>78</v>
      </c>
      <c r="U32" s="10">
        <v>2</v>
      </c>
      <c r="V32" s="9" t="s">
        <v>113</v>
      </c>
      <c r="W32" s="9" t="s">
        <v>167</v>
      </c>
      <c r="X32" s="11">
        <v>7.09</v>
      </c>
    </row>
    <row r="33" spans="1:25" x14ac:dyDescent="0.25">
      <c r="A33" t="s">
        <v>18</v>
      </c>
      <c r="B33" s="14">
        <v>1032.5999999999999</v>
      </c>
      <c r="J33" s="9" t="s">
        <v>13</v>
      </c>
      <c r="K33" s="9" t="s">
        <v>75</v>
      </c>
      <c r="L33" s="9" t="s">
        <v>76</v>
      </c>
      <c r="M33" s="10">
        <v>15001222</v>
      </c>
      <c r="N33" s="9"/>
      <c r="O33" s="9" t="s">
        <v>58</v>
      </c>
      <c r="P33" s="9" t="s">
        <v>59</v>
      </c>
      <c r="Q33" s="9"/>
      <c r="R33" s="9" t="s">
        <v>101</v>
      </c>
      <c r="S33" s="9" t="s">
        <v>107</v>
      </c>
      <c r="T33" s="9" t="s">
        <v>78</v>
      </c>
      <c r="U33" s="10">
        <v>2</v>
      </c>
      <c r="V33" s="9" t="s">
        <v>122</v>
      </c>
      <c r="W33" s="9" t="s">
        <v>167</v>
      </c>
      <c r="X33" s="11">
        <v>254.05</v>
      </c>
    </row>
    <row r="34" spans="1:25" x14ac:dyDescent="0.25">
      <c r="A34" t="s">
        <v>7</v>
      </c>
      <c r="B34" s="14">
        <v>222.94</v>
      </c>
      <c r="J34" s="9" t="s">
        <v>18</v>
      </c>
      <c r="K34" s="9" t="s">
        <v>75</v>
      </c>
      <c r="L34" s="9" t="s">
        <v>76</v>
      </c>
      <c r="M34" s="10">
        <v>15001222</v>
      </c>
      <c r="N34" s="9"/>
      <c r="O34" s="9" t="s">
        <v>58</v>
      </c>
      <c r="P34" s="9" t="s">
        <v>59</v>
      </c>
      <c r="Q34" s="9"/>
      <c r="R34" s="9" t="s">
        <v>101</v>
      </c>
      <c r="S34" s="9" t="s">
        <v>107</v>
      </c>
      <c r="T34" s="9" t="s">
        <v>78</v>
      </c>
      <c r="U34" s="10">
        <v>2</v>
      </c>
      <c r="V34" s="9" t="s">
        <v>168</v>
      </c>
      <c r="W34" s="9" t="s">
        <v>167</v>
      </c>
      <c r="X34" s="11">
        <v>52.66</v>
      </c>
      <c r="Y34" s="9"/>
    </row>
    <row r="35" spans="1:25" x14ac:dyDescent="0.25">
      <c r="A35" t="s">
        <v>30</v>
      </c>
      <c r="B35" s="14">
        <v>6969.0275000000001</v>
      </c>
      <c r="J35" s="9" t="s">
        <v>18</v>
      </c>
      <c r="K35" s="9" t="s">
        <v>75</v>
      </c>
      <c r="L35" s="9" t="s">
        <v>76</v>
      </c>
      <c r="M35" s="10">
        <v>15001222</v>
      </c>
      <c r="N35" s="9"/>
      <c r="O35" s="9" t="s">
        <v>58</v>
      </c>
      <c r="P35" s="9" t="s">
        <v>59</v>
      </c>
      <c r="Q35" s="9"/>
      <c r="R35" s="9" t="s">
        <v>101</v>
      </c>
      <c r="S35" s="9" t="s">
        <v>107</v>
      </c>
      <c r="T35" s="9" t="s">
        <v>78</v>
      </c>
      <c r="U35" s="10">
        <v>2</v>
      </c>
      <c r="V35" s="9" t="s">
        <v>169</v>
      </c>
      <c r="W35" s="9" t="s">
        <v>167</v>
      </c>
      <c r="X35" s="11">
        <v>94.5</v>
      </c>
      <c r="Y35" s="9"/>
    </row>
    <row r="36" spans="1:25" x14ac:dyDescent="0.25">
      <c r="A36" t="s">
        <v>32</v>
      </c>
      <c r="B36" s="14">
        <v>329.57</v>
      </c>
      <c r="J36" s="9" t="s">
        <v>18</v>
      </c>
      <c r="K36" s="9" t="s">
        <v>75</v>
      </c>
      <c r="L36" s="9" t="s">
        <v>76</v>
      </c>
      <c r="M36" s="10">
        <v>15001222</v>
      </c>
      <c r="N36" s="9"/>
      <c r="O36" s="9" t="s">
        <v>58</v>
      </c>
      <c r="P36" s="9" t="s">
        <v>59</v>
      </c>
      <c r="Q36" s="9"/>
      <c r="R36" s="9" t="s">
        <v>101</v>
      </c>
      <c r="S36" s="9" t="s">
        <v>107</v>
      </c>
      <c r="T36" s="9" t="s">
        <v>78</v>
      </c>
      <c r="U36" s="10">
        <v>2</v>
      </c>
      <c r="V36" s="9" t="s">
        <v>170</v>
      </c>
      <c r="W36" s="9" t="s">
        <v>167</v>
      </c>
      <c r="X36" s="11">
        <v>196.09</v>
      </c>
      <c r="Y36" s="9"/>
    </row>
    <row r="37" spans="1:25" x14ac:dyDescent="0.25">
      <c r="A37" t="s">
        <v>10</v>
      </c>
      <c r="B37" s="14">
        <v>172.4228</v>
      </c>
      <c r="J37" s="9" t="s">
        <v>13</v>
      </c>
      <c r="K37" s="9" t="s">
        <v>75</v>
      </c>
      <c r="L37" s="9" t="s">
        <v>76</v>
      </c>
      <c r="M37" s="10">
        <v>15001222</v>
      </c>
      <c r="N37" s="9"/>
      <c r="O37" s="9" t="s">
        <v>58</v>
      </c>
      <c r="P37" s="9" t="s">
        <v>59</v>
      </c>
      <c r="Q37" s="9"/>
      <c r="R37" s="9" t="s">
        <v>101</v>
      </c>
      <c r="S37" s="9" t="s">
        <v>107</v>
      </c>
      <c r="T37" s="9" t="s">
        <v>78</v>
      </c>
      <c r="U37" s="10">
        <v>2</v>
      </c>
      <c r="V37" s="9" t="s">
        <v>171</v>
      </c>
      <c r="W37" s="9" t="s">
        <v>167</v>
      </c>
      <c r="X37" s="11">
        <v>216.48</v>
      </c>
      <c r="Y37" s="9"/>
    </row>
    <row r="38" spans="1:25" x14ac:dyDescent="0.25">
      <c r="A38" t="s">
        <v>12</v>
      </c>
      <c r="B38" s="14">
        <v>29.72</v>
      </c>
      <c r="J38" s="9" t="s">
        <v>18</v>
      </c>
      <c r="K38" s="9" t="s">
        <v>75</v>
      </c>
      <c r="L38" s="9" t="s">
        <v>76</v>
      </c>
      <c r="M38" s="10">
        <v>15001018</v>
      </c>
      <c r="N38" s="9"/>
      <c r="O38" s="9" t="s">
        <v>58</v>
      </c>
      <c r="P38" s="9" t="s">
        <v>59</v>
      </c>
      <c r="Q38" s="9"/>
      <c r="R38" s="9" t="s">
        <v>173</v>
      </c>
      <c r="S38" s="9" t="s">
        <v>174</v>
      </c>
      <c r="T38" s="9" t="s">
        <v>78</v>
      </c>
      <c r="U38" s="10">
        <v>2</v>
      </c>
      <c r="V38" s="9" t="s">
        <v>175</v>
      </c>
      <c r="W38" s="9" t="s">
        <v>176</v>
      </c>
      <c r="X38" s="11">
        <v>193.75</v>
      </c>
      <c r="Y38" s="9"/>
    </row>
    <row r="39" spans="1:25" x14ac:dyDescent="0.25">
      <c r="A39" t="s">
        <v>31</v>
      </c>
      <c r="B39" s="14">
        <v>7012.18</v>
      </c>
      <c r="J39" s="9" t="s">
        <v>32</v>
      </c>
      <c r="K39" s="9" t="s">
        <v>75</v>
      </c>
      <c r="L39" s="9" t="s">
        <v>76</v>
      </c>
      <c r="M39" s="10">
        <v>15001018</v>
      </c>
      <c r="N39" s="9"/>
      <c r="O39" s="9" t="s">
        <v>58</v>
      </c>
      <c r="P39" s="9" t="s">
        <v>59</v>
      </c>
      <c r="Q39" s="9"/>
      <c r="R39" s="9" t="s">
        <v>173</v>
      </c>
      <c r="S39" s="9" t="s">
        <v>174</v>
      </c>
      <c r="T39" s="9" t="s">
        <v>78</v>
      </c>
      <c r="U39" s="10">
        <v>2</v>
      </c>
      <c r="V39" s="9" t="s">
        <v>91</v>
      </c>
      <c r="W39" s="9" t="s">
        <v>176</v>
      </c>
      <c r="X39" s="11">
        <v>35</v>
      </c>
      <c r="Y39" s="9"/>
    </row>
    <row r="40" spans="1:25" x14ac:dyDescent="0.25">
      <c r="A40" t="s">
        <v>190</v>
      </c>
      <c r="B40" s="14">
        <v>1044.8</v>
      </c>
      <c r="J40" s="9" t="s">
        <v>18</v>
      </c>
      <c r="K40" s="9" t="s">
        <v>75</v>
      </c>
      <c r="L40" s="9" t="s">
        <v>76</v>
      </c>
      <c r="M40" s="10">
        <v>15001018</v>
      </c>
      <c r="N40" s="9"/>
      <c r="O40" s="9" t="s">
        <v>58</v>
      </c>
      <c r="P40" s="9" t="s">
        <v>59</v>
      </c>
      <c r="Q40" s="9"/>
      <c r="R40" s="9" t="s">
        <v>173</v>
      </c>
      <c r="S40" s="9" t="s">
        <v>174</v>
      </c>
      <c r="T40" s="9" t="s">
        <v>78</v>
      </c>
      <c r="U40" s="10">
        <v>2</v>
      </c>
      <c r="V40" s="9" t="s">
        <v>113</v>
      </c>
      <c r="W40" s="9" t="s">
        <v>176</v>
      </c>
      <c r="X40" s="11">
        <v>14.53</v>
      </c>
      <c r="Y40" s="9"/>
    </row>
    <row r="41" spans="1:25" x14ac:dyDescent="0.25">
      <c r="A41" t="s">
        <v>192</v>
      </c>
      <c r="B41" s="14">
        <v>-3342.45</v>
      </c>
      <c r="J41" s="9" t="s">
        <v>190</v>
      </c>
      <c r="K41" s="9" t="s">
        <v>75</v>
      </c>
      <c r="L41" s="9" t="s">
        <v>76</v>
      </c>
      <c r="M41" s="10">
        <v>15001727</v>
      </c>
      <c r="N41" s="9"/>
      <c r="O41" s="9" t="s">
        <v>38</v>
      </c>
      <c r="P41" s="9" t="s">
        <v>39</v>
      </c>
      <c r="Q41" s="9"/>
      <c r="R41" s="9" t="s">
        <v>77</v>
      </c>
      <c r="S41" s="9" t="s">
        <v>46</v>
      </c>
      <c r="T41" s="9" t="s">
        <v>78</v>
      </c>
      <c r="U41" s="10">
        <v>3</v>
      </c>
      <c r="V41" s="9" t="s">
        <v>79</v>
      </c>
      <c r="W41" s="9" t="s">
        <v>80</v>
      </c>
      <c r="X41" s="11">
        <v>24.8</v>
      </c>
      <c r="Y41" s="9"/>
    </row>
    <row r="42" spans="1:25" x14ac:dyDescent="0.25">
      <c r="A42" t="s">
        <v>3</v>
      </c>
      <c r="B42" s="14">
        <v>329.5</v>
      </c>
      <c r="J42" t="s">
        <v>191</v>
      </c>
      <c r="K42" s="9" t="s">
        <v>75</v>
      </c>
      <c r="L42" s="9" t="s">
        <v>76</v>
      </c>
      <c r="M42" s="10">
        <v>15001819</v>
      </c>
      <c r="N42" s="9"/>
      <c r="O42" s="9" t="s">
        <v>38</v>
      </c>
      <c r="P42" s="9" t="s">
        <v>39</v>
      </c>
      <c r="Q42" s="9"/>
      <c r="R42" s="9" t="s">
        <v>92</v>
      </c>
      <c r="S42" s="9" t="s">
        <v>36</v>
      </c>
      <c r="T42" s="9" t="s">
        <v>78</v>
      </c>
      <c r="U42" s="10">
        <v>3</v>
      </c>
      <c r="V42" s="9" t="s">
        <v>82</v>
      </c>
      <c r="W42" s="9" t="s">
        <v>93</v>
      </c>
      <c r="X42" s="11">
        <v>495.36</v>
      </c>
      <c r="Y42" s="9"/>
    </row>
    <row r="43" spans="1:25" x14ac:dyDescent="0.25">
      <c r="A43" s="9"/>
      <c r="B43" s="9"/>
      <c r="J43" s="9" t="s">
        <v>190</v>
      </c>
      <c r="K43" s="9" t="s">
        <v>75</v>
      </c>
      <c r="L43" s="9" t="s">
        <v>76</v>
      </c>
      <c r="M43" s="10">
        <v>15001488</v>
      </c>
      <c r="N43" s="9"/>
      <c r="O43" s="9" t="s">
        <v>38</v>
      </c>
      <c r="P43" s="9" t="s">
        <v>39</v>
      </c>
      <c r="Q43" s="9"/>
      <c r="R43" s="9" t="s">
        <v>94</v>
      </c>
      <c r="S43" s="9" t="s">
        <v>44</v>
      </c>
      <c r="T43" s="9" t="s">
        <v>78</v>
      </c>
      <c r="U43" s="10">
        <v>3</v>
      </c>
      <c r="V43" s="9" t="s">
        <v>95</v>
      </c>
      <c r="W43" s="9" t="s">
        <v>97</v>
      </c>
      <c r="X43" s="11">
        <v>36</v>
      </c>
      <c r="Y43" s="9"/>
    </row>
    <row r="44" spans="1:25" x14ac:dyDescent="0.25">
      <c r="A44" s="9"/>
      <c r="B44" s="9"/>
      <c r="J44" s="9" t="s">
        <v>190</v>
      </c>
      <c r="K44" s="9" t="s">
        <v>75</v>
      </c>
      <c r="L44" s="9" t="s">
        <v>76</v>
      </c>
      <c r="M44" s="10">
        <v>15001328</v>
      </c>
      <c r="N44" s="9"/>
      <c r="O44" s="9" t="s">
        <v>38</v>
      </c>
      <c r="P44" s="9" t="s">
        <v>39</v>
      </c>
      <c r="Q44" s="9"/>
      <c r="R44" s="9" t="s">
        <v>98</v>
      </c>
      <c r="S44" s="9" t="s">
        <v>46</v>
      </c>
      <c r="T44" s="9" t="s">
        <v>78</v>
      </c>
      <c r="U44" s="10">
        <v>3</v>
      </c>
      <c r="V44" s="9" t="s">
        <v>79</v>
      </c>
      <c r="W44" s="9" t="s">
        <v>99</v>
      </c>
      <c r="X44" s="11">
        <v>24.8</v>
      </c>
      <c r="Y44" s="9"/>
    </row>
    <row r="45" spans="1:25" x14ac:dyDescent="0.25">
      <c r="A45" s="9"/>
      <c r="B45" s="9"/>
      <c r="J45" s="9" t="s">
        <v>32</v>
      </c>
      <c r="K45" s="9" t="s">
        <v>75</v>
      </c>
      <c r="L45" s="9" t="s">
        <v>76</v>
      </c>
      <c r="M45" s="10">
        <v>15001654</v>
      </c>
      <c r="N45" s="9"/>
      <c r="O45" s="9" t="s">
        <v>100</v>
      </c>
      <c r="P45" s="9" t="s">
        <v>32</v>
      </c>
      <c r="Q45" s="9"/>
      <c r="R45" s="9" t="s">
        <v>101</v>
      </c>
      <c r="S45" s="9" t="s">
        <v>102</v>
      </c>
      <c r="T45" s="9" t="s">
        <v>78</v>
      </c>
      <c r="U45" s="10">
        <v>3</v>
      </c>
      <c r="V45" s="9" t="s">
        <v>103</v>
      </c>
      <c r="W45" s="9" t="s">
        <v>104</v>
      </c>
      <c r="X45" s="11">
        <v>14.98</v>
      </c>
      <c r="Y45" s="9"/>
    </row>
    <row r="46" spans="1:25" x14ac:dyDescent="0.25">
      <c r="A46" s="9"/>
      <c r="B46" s="9"/>
      <c r="J46" s="9" t="s">
        <v>31</v>
      </c>
      <c r="K46" s="9" t="s">
        <v>75</v>
      </c>
      <c r="L46" s="9" t="s">
        <v>76</v>
      </c>
      <c r="M46" s="10">
        <v>15001917</v>
      </c>
      <c r="N46" s="9"/>
      <c r="O46" s="9" t="s">
        <v>109</v>
      </c>
      <c r="P46" s="9" t="s">
        <v>110</v>
      </c>
      <c r="Q46" s="9"/>
      <c r="R46" s="9" t="s">
        <v>101</v>
      </c>
      <c r="S46" s="9" t="s">
        <v>107</v>
      </c>
      <c r="T46" s="9" t="s">
        <v>78</v>
      </c>
      <c r="U46" s="10">
        <v>3</v>
      </c>
      <c r="V46" s="9" t="s">
        <v>111</v>
      </c>
      <c r="W46" s="9" t="s">
        <v>112</v>
      </c>
      <c r="X46" s="11">
        <v>578.62</v>
      </c>
      <c r="Y46" s="9"/>
    </row>
    <row r="47" spans="1:25" x14ac:dyDescent="0.25">
      <c r="A47" s="9"/>
      <c r="B47" s="9"/>
      <c r="J47" s="9" t="s">
        <v>31</v>
      </c>
      <c r="K47" s="9" t="s">
        <v>75</v>
      </c>
      <c r="L47" s="9" t="s">
        <v>76</v>
      </c>
      <c r="M47" s="10">
        <v>15001917</v>
      </c>
      <c r="N47" s="9"/>
      <c r="O47" s="9" t="s">
        <v>109</v>
      </c>
      <c r="P47" s="9" t="s">
        <v>110</v>
      </c>
      <c r="Q47" s="9"/>
      <c r="R47" s="9" t="s">
        <v>101</v>
      </c>
      <c r="S47" s="9" t="s">
        <v>107</v>
      </c>
      <c r="T47" s="9" t="s">
        <v>78</v>
      </c>
      <c r="U47" s="10">
        <v>3</v>
      </c>
      <c r="V47" s="9" t="s">
        <v>113</v>
      </c>
      <c r="W47" s="9" t="s">
        <v>112</v>
      </c>
      <c r="X47" s="11">
        <v>43.4</v>
      </c>
      <c r="Y47" s="9"/>
    </row>
    <row r="48" spans="1:25" x14ac:dyDescent="0.25">
      <c r="A48" s="9"/>
      <c r="B48" s="9"/>
      <c r="J48" s="9" t="s">
        <v>31</v>
      </c>
      <c r="K48" s="9" t="s">
        <v>75</v>
      </c>
      <c r="L48" s="9" t="s">
        <v>76</v>
      </c>
      <c r="M48" s="10">
        <v>15001890</v>
      </c>
      <c r="N48" s="9"/>
      <c r="O48" s="9" t="s">
        <v>42</v>
      </c>
      <c r="P48" s="9" t="s">
        <v>43</v>
      </c>
      <c r="Q48" s="9"/>
      <c r="R48" s="9" t="s">
        <v>101</v>
      </c>
      <c r="S48" s="9" t="s">
        <v>107</v>
      </c>
      <c r="T48" s="9" t="s">
        <v>78</v>
      </c>
      <c r="U48" s="10">
        <v>3</v>
      </c>
      <c r="V48" s="9" t="s">
        <v>122</v>
      </c>
      <c r="W48" s="9" t="s">
        <v>123</v>
      </c>
      <c r="X48" s="11">
        <v>210</v>
      </c>
    </row>
    <row r="49" spans="1:25" x14ac:dyDescent="0.25">
      <c r="A49" s="9"/>
      <c r="B49" s="9"/>
      <c r="J49" s="9" t="s">
        <v>31</v>
      </c>
      <c r="K49" s="9" t="s">
        <v>75</v>
      </c>
      <c r="L49" s="9" t="s">
        <v>76</v>
      </c>
      <c r="M49" s="10">
        <v>15001890</v>
      </c>
      <c r="N49" s="9"/>
      <c r="O49" s="9" t="s">
        <v>42</v>
      </c>
      <c r="P49" s="9" t="s">
        <v>43</v>
      </c>
      <c r="Q49" s="9"/>
      <c r="R49" s="9" t="s">
        <v>101</v>
      </c>
      <c r="S49" s="9" t="s">
        <v>107</v>
      </c>
      <c r="T49" s="9" t="s">
        <v>78</v>
      </c>
      <c r="U49" s="10">
        <v>3</v>
      </c>
      <c r="V49" s="9" t="s">
        <v>113</v>
      </c>
      <c r="W49" s="9" t="s">
        <v>123</v>
      </c>
      <c r="X49" s="11">
        <v>18.68</v>
      </c>
    </row>
    <row r="50" spans="1:25" x14ac:dyDescent="0.25">
      <c r="A50" s="9"/>
      <c r="B50" s="9"/>
      <c r="J50" s="9" t="s">
        <v>31</v>
      </c>
      <c r="K50" s="9" t="s">
        <v>75</v>
      </c>
      <c r="L50" s="9" t="s">
        <v>76</v>
      </c>
      <c r="M50" s="10">
        <v>15001890</v>
      </c>
      <c r="N50" s="9"/>
      <c r="O50" s="9" t="s">
        <v>42</v>
      </c>
      <c r="P50" s="9" t="s">
        <v>43</v>
      </c>
      <c r="Q50" s="9"/>
      <c r="R50" s="9" t="s">
        <v>101</v>
      </c>
      <c r="S50" s="9" t="s">
        <v>107</v>
      </c>
      <c r="T50" s="9" t="s">
        <v>78</v>
      </c>
      <c r="U50" s="10">
        <v>3</v>
      </c>
      <c r="V50" s="9" t="s">
        <v>113</v>
      </c>
      <c r="W50" s="9" t="s">
        <v>123</v>
      </c>
      <c r="X50" s="11">
        <v>15.75</v>
      </c>
    </row>
    <row r="51" spans="1:25" x14ac:dyDescent="0.25">
      <c r="A51" s="9"/>
      <c r="B51" s="9"/>
      <c r="J51" s="9" t="s">
        <v>31</v>
      </c>
      <c r="K51" s="9" t="s">
        <v>75</v>
      </c>
      <c r="L51" s="9" t="s">
        <v>76</v>
      </c>
      <c r="M51" s="10">
        <v>15001924</v>
      </c>
      <c r="N51" s="9"/>
      <c r="O51" s="9" t="s">
        <v>42</v>
      </c>
      <c r="P51" s="9" t="s">
        <v>43</v>
      </c>
      <c r="Q51" s="9"/>
      <c r="R51" s="9" t="s">
        <v>101</v>
      </c>
      <c r="S51" s="9" t="s">
        <v>107</v>
      </c>
      <c r="T51" s="9" t="s">
        <v>78</v>
      </c>
      <c r="U51" s="10">
        <v>3</v>
      </c>
      <c r="V51" s="9" t="s">
        <v>113</v>
      </c>
      <c r="W51" s="9" t="s">
        <v>124</v>
      </c>
      <c r="X51" s="11">
        <v>26.29</v>
      </c>
    </row>
    <row r="52" spans="1:25" x14ac:dyDescent="0.25">
      <c r="A52" s="9"/>
      <c r="B52" s="9"/>
      <c r="J52" t="s">
        <v>18</v>
      </c>
      <c r="K52" s="9" t="s">
        <v>75</v>
      </c>
      <c r="L52" s="9" t="s">
        <v>76</v>
      </c>
      <c r="M52" s="10">
        <v>15001924</v>
      </c>
      <c r="N52" s="9"/>
      <c r="O52" s="9" t="s">
        <v>42</v>
      </c>
      <c r="P52" s="9" t="s">
        <v>43</v>
      </c>
      <c r="Q52" s="9"/>
      <c r="R52" s="9" t="s">
        <v>101</v>
      </c>
      <c r="S52" s="9" t="s">
        <v>107</v>
      </c>
      <c r="T52" s="9" t="s">
        <v>78</v>
      </c>
      <c r="U52" s="10">
        <v>3</v>
      </c>
      <c r="V52" s="9" t="s">
        <v>125</v>
      </c>
      <c r="W52" s="9" t="s">
        <v>124</v>
      </c>
      <c r="X52" s="11">
        <v>73.849999999999994</v>
      </c>
      <c r="Y52" s="8" t="s">
        <v>198</v>
      </c>
    </row>
    <row r="53" spans="1:25" x14ac:dyDescent="0.25">
      <c r="A53" s="9"/>
      <c r="B53" s="9"/>
      <c r="J53" s="9" t="s">
        <v>31</v>
      </c>
      <c r="K53" s="9" t="s">
        <v>75</v>
      </c>
      <c r="L53" s="9" t="s">
        <v>76</v>
      </c>
      <c r="M53" s="10">
        <v>15001890</v>
      </c>
      <c r="N53" s="9"/>
      <c r="O53" s="9" t="s">
        <v>42</v>
      </c>
      <c r="P53" s="9" t="s">
        <v>43</v>
      </c>
      <c r="Q53" s="9"/>
      <c r="R53" s="9" t="s">
        <v>101</v>
      </c>
      <c r="S53" s="9" t="s">
        <v>107</v>
      </c>
      <c r="T53" s="9" t="s">
        <v>78</v>
      </c>
      <c r="U53" s="10">
        <v>3</v>
      </c>
      <c r="V53" s="9" t="s">
        <v>113</v>
      </c>
      <c r="W53" s="9" t="s">
        <v>123</v>
      </c>
      <c r="X53" s="11">
        <v>4.03</v>
      </c>
    </row>
    <row r="54" spans="1:25" x14ac:dyDescent="0.25">
      <c r="A54" s="9"/>
      <c r="B54" s="9"/>
      <c r="J54" s="9" t="s">
        <v>31</v>
      </c>
      <c r="K54" s="9" t="s">
        <v>75</v>
      </c>
      <c r="L54" s="9" t="s">
        <v>76</v>
      </c>
      <c r="M54" s="10">
        <v>15001890</v>
      </c>
      <c r="N54" s="9"/>
      <c r="O54" s="9" t="s">
        <v>42</v>
      </c>
      <c r="P54" s="9" t="s">
        <v>43</v>
      </c>
      <c r="Q54" s="9"/>
      <c r="R54" s="9" t="s">
        <v>101</v>
      </c>
      <c r="S54" s="9" t="s">
        <v>107</v>
      </c>
      <c r="T54" s="9" t="s">
        <v>78</v>
      </c>
      <c r="U54" s="10">
        <v>3</v>
      </c>
      <c r="V54" s="9" t="s">
        <v>113</v>
      </c>
      <c r="W54" s="9" t="s">
        <v>123</v>
      </c>
      <c r="X54" s="11">
        <v>15.8</v>
      </c>
    </row>
    <row r="55" spans="1:25" x14ac:dyDescent="0.25">
      <c r="A55" s="9"/>
      <c r="B55" s="9"/>
      <c r="J55" s="9" t="s">
        <v>31</v>
      </c>
      <c r="K55" s="9" t="s">
        <v>75</v>
      </c>
      <c r="L55" s="9" t="s">
        <v>76</v>
      </c>
      <c r="M55" s="10">
        <v>15001949</v>
      </c>
      <c r="N55" s="9"/>
      <c r="O55" s="9" t="s">
        <v>42</v>
      </c>
      <c r="P55" s="9" t="s">
        <v>43</v>
      </c>
      <c r="Q55" s="9"/>
      <c r="R55" s="9" t="s">
        <v>101</v>
      </c>
      <c r="S55" s="9" t="s">
        <v>107</v>
      </c>
      <c r="T55" s="9" t="s">
        <v>78</v>
      </c>
      <c r="U55" s="10">
        <v>3</v>
      </c>
      <c r="V55" s="9" t="s">
        <v>126</v>
      </c>
      <c r="W55" s="9" t="s">
        <v>127</v>
      </c>
      <c r="X55" s="11">
        <v>123.43</v>
      </c>
    </row>
    <row r="56" spans="1:25" x14ac:dyDescent="0.25">
      <c r="A56" s="9"/>
      <c r="B56" s="9"/>
      <c r="J56" s="9" t="s">
        <v>31</v>
      </c>
      <c r="K56" s="9" t="s">
        <v>75</v>
      </c>
      <c r="L56" s="9" t="s">
        <v>76</v>
      </c>
      <c r="M56" s="10">
        <v>15001890</v>
      </c>
      <c r="N56" s="9"/>
      <c r="O56" s="9" t="s">
        <v>42</v>
      </c>
      <c r="P56" s="9" t="s">
        <v>43</v>
      </c>
      <c r="Q56" s="9"/>
      <c r="R56" s="9" t="s">
        <v>101</v>
      </c>
      <c r="S56" s="9" t="s">
        <v>107</v>
      </c>
      <c r="T56" s="9" t="s">
        <v>78</v>
      </c>
      <c r="U56" s="10">
        <v>3</v>
      </c>
      <c r="V56" s="9" t="s">
        <v>128</v>
      </c>
      <c r="W56" s="9" t="s">
        <v>123</v>
      </c>
      <c r="X56" s="11">
        <v>53.75</v>
      </c>
    </row>
    <row r="57" spans="1:25" x14ac:dyDescent="0.25">
      <c r="A57" s="9"/>
      <c r="B57" s="9"/>
      <c r="J57" s="9" t="s">
        <v>31</v>
      </c>
      <c r="K57" s="9" t="s">
        <v>75</v>
      </c>
      <c r="L57" s="9" t="s">
        <v>76</v>
      </c>
      <c r="M57" s="10">
        <v>15001890</v>
      </c>
      <c r="N57" s="9"/>
      <c r="O57" s="9" t="s">
        <v>42</v>
      </c>
      <c r="P57" s="9" t="s">
        <v>43</v>
      </c>
      <c r="Q57" s="9"/>
      <c r="R57" s="9" t="s">
        <v>101</v>
      </c>
      <c r="S57" s="9" t="s">
        <v>107</v>
      </c>
      <c r="T57" s="9" t="s">
        <v>78</v>
      </c>
      <c r="U57" s="10">
        <v>3</v>
      </c>
      <c r="V57" s="9" t="s">
        <v>129</v>
      </c>
      <c r="W57" s="9" t="s">
        <v>123</v>
      </c>
      <c r="X57" s="11">
        <v>210.72</v>
      </c>
    </row>
    <row r="58" spans="1:25" x14ac:dyDescent="0.25">
      <c r="A58" s="9"/>
      <c r="B58" s="9"/>
      <c r="J58" t="s">
        <v>18</v>
      </c>
      <c r="K58" s="9" t="s">
        <v>75</v>
      </c>
      <c r="L58" s="9" t="s">
        <v>76</v>
      </c>
      <c r="M58" s="10">
        <v>15001924</v>
      </c>
      <c r="N58" s="9"/>
      <c r="O58" s="9" t="s">
        <v>42</v>
      </c>
      <c r="P58" s="9" t="s">
        <v>43</v>
      </c>
      <c r="Q58" s="9"/>
      <c r="R58" s="9" t="s">
        <v>101</v>
      </c>
      <c r="S58" s="9" t="s">
        <v>107</v>
      </c>
      <c r="T58" s="9" t="s">
        <v>78</v>
      </c>
      <c r="U58" s="10">
        <v>3</v>
      </c>
      <c r="V58" s="9" t="s">
        <v>130</v>
      </c>
      <c r="W58" s="9" t="s">
        <v>124</v>
      </c>
      <c r="X58" s="11">
        <v>350.5</v>
      </c>
      <c r="Y58" s="8" t="s">
        <v>198</v>
      </c>
    </row>
    <row r="59" spans="1:25" x14ac:dyDescent="0.25">
      <c r="A59" s="9"/>
      <c r="B59" s="9"/>
      <c r="J59" s="9" t="s">
        <v>31</v>
      </c>
      <c r="K59" s="9" t="s">
        <v>75</v>
      </c>
      <c r="L59" s="9" t="s">
        <v>76</v>
      </c>
      <c r="M59" s="10">
        <v>15001890</v>
      </c>
      <c r="N59" s="9"/>
      <c r="O59" s="9" t="s">
        <v>42</v>
      </c>
      <c r="P59" s="9" t="s">
        <v>43</v>
      </c>
      <c r="Q59" s="9"/>
      <c r="R59" s="9" t="s">
        <v>101</v>
      </c>
      <c r="S59" s="9" t="s">
        <v>107</v>
      </c>
      <c r="T59" s="9" t="s">
        <v>78</v>
      </c>
      <c r="U59" s="10">
        <v>3</v>
      </c>
      <c r="V59" s="9" t="s">
        <v>122</v>
      </c>
      <c r="W59" s="9" t="s">
        <v>123</v>
      </c>
      <c r="X59" s="11">
        <v>249</v>
      </c>
    </row>
    <row r="60" spans="1:25" x14ac:dyDescent="0.25">
      <c r="A60" s="9"/>
      <c r="B60" s="9"/>
      <c r="J60" s="9" t="s">
        <v>30</v>
      </c>
      <c r="K60" s="9" t="s">
        <v>75</v>
      </c>
      <c r="L60" s="9" t="s">
        <v>76</v>
      </c>
      <c r="M60" s="10">
        <v>15001944</v>
      </c>
      <c r="N60" s="9"/>
      <c r="O60" s="9" t="s">
        <v>42</v>
      </c>
      <c r="P60" s="9" t="s">
        <v>43</v>
      </c>
      <c r="Q60" s="9"/>
      <c r="R60" s="9" t="s">
        <v>101</v>
      </c>
      <c r="S60" s="9" t="s">
        <v>107</v>
      </c>
      <c r="T60" s="9" t="s">
        <v>78</v>
      </c>
      <c r="U60" s="10">
        <v>3</v>
      </c>
      <c r="V60" s="9" t="s">
        <v>131</v>
      </c>
      <c r="W60" s="9" t="s">
        <v>132</v>
      </c>
      <c r="X60" s="11">
        <v>317.49</v>
      </c>
    </row>
    <row r="61" spans="1:25" x14ac:dyDescent="0.25">
      <c r="A61" s="9"/>
      <c r="B61" s="9"/>
      <c r="J61" t="s">
        <v>191</v>
      </c>
      <c r="K61" s="9" t="s">
        <v>75</v>
      </c>
      <c r="L61" s="9" t="s">
        <v>76</v>
      </c>
      <c r="M61" s="10">
        <v>15001330</v>
      </c>
      <c r="N61" s="9"/>
      <c r="O61" s="9" t="s">
        <v>42</v>
      </c>
      <c r="P61" s="9" t="s">
        <v>43</v>
      </c>
      <c r="Q61" s="9"/>
      <c r="R61" s="9" t="s">
        <v>133</v>
      </c>
      <c r="S61" s="9" t="s">
        <v>134</v>
      </c>
      <c r="T61" s="9" t="s">
        <v>78</v>
      </c>
      <c r="U61" s="10">
        <v>3</v>
      </c>
      <c r="V61" s="9" t="s">
        <v>135</v>
      </c>
      <c r="W61" s="9" t="s">
        <v>136</v>
      </c>
      <c r="X61" s="11">
        <v>2115.75</v>
      </c>
    </row>
    <row r="62" spans="1:25" x14ac:dyDescent="0.25">
      <c r="A62" s="9"/>
      <c r="B62" s="9"/>
      <c r="J62" s="9" t="s">
        <v>30</v>
      </c>
      <c r="K62" s="9" t="s">
        <v>75</v>
      </c>
      <c r="L62" s="9" t="s">
        <v>76</v>
      </c>
      <c r="M62" s="10">
        <v>15001693</v>
      </c>
      <c r="N62" s="9"/>
      <c r="O62" s="9" t="s">
        <v>42</v>
      </c>
      <c r="P62" s="9" t="s">
        <v>43</v>
      </c>
      <c r="Q62" s="9"/>
      <c r="R62" s="9" t="s">
        <v>154</v>
      </c>
      <c r="S62" s="9" t="s">
        <v>155</v>
      </c>
      <c r="T62" s="9" t="s">
        <v>78</v>
      </c>
      <c r="U62" s="10">
        <v>3</v>
      </c>
      <c r="V62" s="9" t="s">
        <v>113</v>
      </c>
      <c r="W62" s="9" t="s">
        <v>156</v>
      </c>
      <c r="X62" s="11">
        <v>48.75</v>
      </c>
    </row>
    <row r="63" spans="1:25" x14ac:dyDescent="0.25">
      <c r="A63" s="9"/>
      <c r="B63" s="9"/>
      <c r="J63" s="9" t="s">
        <v>30</v>
      </c>
      <c r="K63" s="9" t="s">
        <v>75</v>
      </c>
      <c r="L63" s="9" t="s">
        <v>76</v>
      </c>
      <c r="M63" s="10">
        <v>15001693</v>
      </c>
      <c r="N63" s="9"/>
      <c r="O63" s="9" t="s">
        <v>42</v>
      </c>
      <c r="P63" s="9" t="s">
        <v>43</v>
      </c>
      <c r="Q63" s="9"/>
      <c r="R63" s="9" t="s">
        <v>154</v>
      </c>
      <c r="S63" s="9" t="s">
        <v>155</v>
      </c>
      <c r="T63" s="9" t="s">
        <v>78</v>
      </c>
      <c r="U63" s="10">
        <v>3</v>
      </c>
      <c r="V63" s="9" t="s">
        <v>113</v>
      </c>
      <c r="W63" s="9" t="s">
        <v>156</v>
      </c>
      <c r="X63" s="11">
        <v>10.11</v>
      </c>
    </row>
    <row r="64" spans="1:25" x14ac:dyDescent="0.25">
      <c r="J64" s="9" t="s">
        <v>30</v>
      </c>
      <c r="K64" s="9" t="s">
        <v>75</v>
      </c>
      <c r="L64" s="9" t="s">
        <v>76</v>
      </c>
      <c r="M64" s="10">
        <v>15001693</v>
      </c>
      <c r="N64" s="9"/>
      <c r="O64" s="9" t="s">
        <v>42</v>
      </c>
      <c r="P64" s="9" t="s">
        <v>43</v>
      </c>
      <c r="Q64" s="9"/>
      <c r="R64" s="9" t="s">
        <v>154</v>
      </c>
      <c r="S64" s="9" t="s">
        <v>155</v>
      </c>
      <c r="T64" s="9" t="s">
        <v>78</v>
      </c>
      <c r="U64" s="10">
        <v>3</v>
      </c>
      <c r="V64" s="9" t="s">
        <v>157</v>
      </c>
      <c r="W64" s="9" t="s">
        <v>156</v>
      </c>
      <c r="X64" s="11">
        <v>650</v>
      </c>
    </row>
    <row r="65" spans="10:25" x14ac:dyDescent="0.25">
      <c r="J65" s="9" t="s">
        <v>32</v>
      </c>
      <c r="K65" s="9" t="s">
        <v>75</v>
      </c>
      <c r="L65" s="9" t="s">
        <v>76</v>
      </c>
      <c r="M65" s="10">
        <v>15001693</v>
      </c>
      <c r="N65" s="9"/>
      <c r="O65" s="9" t="s">
        <v>42</v>
      </c>
      <c r="P65" s="9" t="s">
        <v>43</v>
      </c>
      <c r="Q65" s="9"/>
      <c r="R65" s="9" t="s">
        <v>154</v>
      </c>
      <c r="S65" s="9" t="s">
        <v>155</v>
      </c>
      <c r="T65" s="9" t="s">
        <v>78</v>
      </c>
      <c r="U65" s="10">
        <v>3</v>
      </c>
      <c r="V65" s="9" t="s">
        <v>91</v>
      </c>
      <c r="W65" s="9" t="s">
        <v>156</v>
      </c>
      <c r="X65" s="11">
        <v>134.86000000000001</v>
      </c>
    </row>
    <row r="66" spans="10:25" x14ac:dyDescent="0.25">
      <c r="J66" s="9" t="s">
        <v>30</v>
      </c>
      <c r="K66" s="9" t="s">
        <v>75</v>
      </c>
      <c r="L66" s="9" t="s">
        <v>76</v>
      </c>
      <c r="M66" s="10">
        <v>15001694</v>
      </c>
      <c r="N66" s="9"/>
      <c r="O66" s="9" t="s">
        <v>42</v>
      </c>
      <c r="P66" s="9" t="s">
        <v>43</v>
      </c>
      <c r="Q66" s="9"/>
      <c r="R66" s="9" t="s">
        <v>158</v>
      </c>
      <c r="S66" s="9" t="s">
        <v>155</v>
      </c>
      <c r="T66" s="9" t="s">
        <v>78</v>
      </c>
      <c r="U66" s="10">
        <v>3</v>
      </c>
      <c r="V66" s="9" t="s">
        <v>113</v>
      </c>
      <c r="W66" s="9" t="s">
        <v>159</v>
      </c>
      <c r="X66" s="11">
        <v>55.5</v>
      </c>
    </row>
    <row r="67" spans="10:25" x14ac:dyDescent="0.25">
      <c r="J67" s="9" t="s">
        <v>30</v>
      </c>
      <c r="K67" s="9" t="s">
        <v>75</v>
      </c>
      <c r="L67" s="9" t="s">
        <v>76</v>
      </c>
      <c r="M67" s="10">
        <v>15001694</v>
      </c>
      <c r="N67" s="9"/>
      <c r="O67" s="9" t="s">
        <v>42</v>
      </c>
      <c r="P67" s="9" t="s">
        <v>43</v>
      </c>
      <c r="Q67" s="9"/>
      <c r="R67" s="9" t="s">
        <v>158</v>
      </c>
      <c r="S67" s="9" t="s">
        <v>155</v>
      </c>
      <c r="T67" s="9" t="s">
        <v>78</v>
      </c>
      <c r="U67" s="10">
        <v>3</v>
      </c>
      <c r="V67" s="9" t="s">
        <v>113</v>
      </c>
      <c r="W67" s="9" t="s">
        <v>159</v>
      </c>
      <c r="X67" s="11">
        <v>9.44</v>
      </c>
    </row>
    <row r="68" spans="10:25" x14ac:dyDescent="0.25">
      <c r="J68" s="9" t="s">
        <v>30</v>
      </c>
      <c r="K68" s="9" t="s">
        <v>75</v>
      </c>
      <c r="L68" s="9" t="s">
        <v>76</v>
      </c>
      <c r="M68" s="10">
        <v>15001694</v>
      </c>
      <c r="N68" s="9"/>
      <c r="O68" s="9" t="s">
        <v>42</v>
      </c>
      <c r="P68" s="9" t="s">
        <v>43</v>
      </c>
      <c r="Q68" s="9"/>
      <c r="R68" s="9" t="s">
        <v>158</v>
      </c>
      <c r="S68" s="9" t="s">
        <v>155</v>
      </c>
      <c r="T68" s="9" t="s">
        <v>78</v>
      </c>
      <c r="U68" s="10">
        <v>3</v>
      </c>
      <c r="V68" s="9" t="s">
        <v>160</v>
      </c>
      <c r="W68" s="9" t="s">
        <v>159</v>
      </c>
      <c r="X68" s="11">
        <v>740</v>
      </c>
    </row>
    <row r="69" spans="10:25" x14ac:dyDescent="0.25">
      <c r="J69" s="9" t="s">
        <v>32</v>
      </c>
      <c r="K69" s="9" t="s">
        <v>75</v>
      </c>
      <c r="L69" s="9" t="s">
        <v>76</v>
      </c>
      <c r="M69" s="10">
        <v>15001694</v>
      </c>
      <c r="N69" s="9"/>
      <c r="O69" s="9" t="s">
        <v>42</v>
      </c>
      <c r="P69" s="9" t="s">
        <v>43</v>
      </c>
      <c r="Q69" s="9"/>
      <c r="R69" s="9" t="s">
        <v>158</v>
      </c>
      <c r="S69" s="9" t="s">
        <v>155</v>
      </c>
      <c r="T69" s="9" t="s">
        <v>78</v>
      </c>
      <c r="U69" s="10">
        <v>3</v>
      </c>
      <c r="V69" s="9" t="s">
        <v>91</v>
      </c>
      <c r="W69" s="9" t="s">
        <v>159</v>
      </c>
      <c r="X69" s="11">
        <v>125.8</v>
      </c>
    </row>
    <row r="70" spans="10:25" x14ac:dyDescent="0.25">
      <c r="J70" s="9" t="s">
        <v>31</v>
      </c>
      <c r="K70" s="9" t="s">
        <v>75</v>
      </c>
      <c r="L70" s="9" t="s">
        <v>76</v>
      </c>
      <c r="M70" s="10">
        <v>15001726</v>
      </c>
      <c r="N70" s="9"/>
      <c r="O70" s="9" t="s">
        <v>42</v>
      </c>
      <c r="P70" s="9" t="s">
        <v>43</v>
      </c>
      <c r="Q70" s="9"/>
      <c r="R70" s="9" t="s">
        <v>161</v>
      </c>
      <c r="S70" s="9" t="s">
        <v>162</v>
      </c>
      <c r="T70" s="9" t="s">
        <v>78</v>
      </c>
      <c r="U70" s="10">
        <v>3</v>
      </c>
      <c r="V70" s="9" t="s">
        <v>113</v>
      </c>
      <c r="W70" s="9" t="s">
        <v>163</v>
      </c>
      <c r="X70" s="11">
        <v>36.75</v>
      </c>
    </row>
    <row r="71" spans="10:25" x14ac:dyDescent="0.25">
      <c r="J71" s="9" t="s">
        <v>31</v>
      </c>
      <c r="K71" s="9" t="s">
        <v>75</v>
      </c>
      <c r="L71" s="9" t="s">
        <v>76</v>
      </c>
      <c r="M71" s="10">
        <v>15001726</v>
      </c>
      <c r="N71" s="9"/>
      <c r="O71" s="9" t="s">
        <v>42</v>
      </c>
      <c r="P71" s="9" t="s">
        <v>43</v>
      </c>
      <c r="Q71" s="9"/>
      <c r="R71" s="9" t="s">
        <v>161</v>
      </c>
      <c r="S71" s="9" t="s">
        <v>162</v>
      </c>
      <c r="T71" s="9" t="s">
        <v>78</v>
      </c>
      <c r="U71" s="10">
        <v>3</v>
      </c>
      <c r="V71" s="9" t="s">
        <v>113</v>
      </c>
      <c r="W71" s="9" t="s">
        <v>163</v>
      </c>
      <c r="X71" s="11">
        <v>4.8499999999999996</v>
      </c>
    </row>
    <row r="72" spans="10:25" x14ac:dyDescent="0.25">
      <c r="J72" s="9" t="s">
        <v>31</v>
      </c>
      <c r="K72" s="9" t="s">
        <v>75</v>
      </c>
      <c r="L72" s="9" t="s">
        <v>76</v>
      </c>
      <c r="M72" s="10">
        <v>15001726</v>
      </c>
      <c r="N72" s="9"/>
      <c r="O72" s="9" t="s">
        <v>42</v>
      </c>
      <c r="P72" s="9" t="s">
        <v>43</v>
      </c>
      <c r="Q72" s="9"/>
      <c r="R72" s="9" t="s">
        <v>161</v>
      </c>
      <c r="S72" s="9" t="s">
        <v>162</v>
      </c>
      <c r="T72" s="9" t="s">
        <v>78</v>
      </c>
      <c r="U72" s="10">
        <v>3</v>
      </c>
      <c r="V72" s="9" t="s">
        <v>164</v>
      </c>
      <c r="W72" s="9" t="s">
        <v>163</v>
      </c>
      <c r="X72" s="11">
        <v>490</v>
      </c>
    </row>
    <row r="73" spans="10:25" x14ac:dyDescent="0.25">
      <c r="J73" s="9" t="s">
        <v>31</v>
      </c>
      <c r="K73" s="9" t="s">
        <v>75</v>
      </c>
      <c r="L73" s="9" t="s">
        <v>76</v>
      </c>
      <c r="M73" s="10">
        <v>15001726</v>
      </c>
      <c r="N73" s="9"/>
      <c r="O73" s="9" t="s">
        <v>42</v>
      </c>
      <c r="P73" s="9" t="s">
        <v>43</v>
      </c>
      <c r="Q73" s="9"/>
      <c r="R73" s="9" t="s">
        <v>161</v>
      </c>
      <c r="S73" s="9" t="s">
        <v>162</v>
      </c>
      <c r="T73" s="9" t="s">
        <v>78</v>
      </c>
      <c r="U73" s="10">
        <v>3</v>
      </c>
      <c r="V73" s="9" t="s">
        <v>91</v>
      </c>
      <c r="W73" s="9" t="s">
        <v>163</v>
      </c>
      <c r="X73" s="11">
        <v>64.67</v>
      </c>
    </row>
    <row r="74" spans="10:25" x14ac:dyDescent="0.25">
      <c r="J74" s="9" t="s">
        <v>18</v>
      </c>
      <c r="K74" s="9" t="s">
        <v>75</v>
      </c>
      <c r="L74" s="9" t="s">
        <v>76</v>
      </c>
      <c r="M74" s="10">
        <v>15001944</v>
      </c>
      <c r="N74" s="9"/>
      <c r="O74" s="9" t="s">
        <v>58</v>
      </c>
      <c r="P74" s="9" t="s">
        <v>59</v>
      </c>
      <c r="Q74" s="9"/>
      <c r="R74" s="9" t="s">
        <v>101</v>
      </c>
      <c r="S74" s="9" t="s">
        <v>107</v>
      </c>
      <c r="T74" s="9" t="s">
        <v>78</v>
      </c>
      <c r="U74" s="10">
        <v>3</v>
      </c>
      <c r="V74" s="9" t="s">
        <v>172</v>
      </c>
      <c r="W74" s="9" t="s">
        <v>132</v>
      </c>
      <c r="X74" s="11">
        <v>43.13</v>
      </c>
      <c r="Y74" s="9"/>
    </row>
    <row r="75" spans="10:25" x14ac:dyDescent="0.25">
      <c r="J75" s="9" t="s">
        <v>18</v>
      </c>
      <c r="K75" s="9" t="s">
        <v>75</v>
      </c>
      <c r="L75" s="9" t="s">
        <v>76</v>
      </c>
      <c r="M75" s="10">
        <v>15001944</v>
      </c>
      <c r="N75" s="9"/>
      <c r="O75" s="9" t="s">
        <v>58</v>
      </c>
      <c r="P75" s="9" t="s">
        <v>59</v>
      </c>
      <c r="Q75" s="9"/>
      <c r="R75" s="9" t="s">
        <v>101</v>
      </c>
      <c r="S75" s="9" t="s">
        <v>107</v>
      </c>
      <c r="T75" s="9" t="s">
        <v>78</v>
      </c>
      <c r="U75" s="10">
        <v>3</v>
      </c>
      <c r="V75" s="9" t="s">
        <v>113</v>
      </c>
      <c r="W75" s="9" t="s">
        <v>132</v>
      </c>
      <c r="X75" s="11">
        <v>3.23</v>
      </c>
      <c r="Y75" s="9"/>
    </row>
    <row r="76" spans="10:25" x14ac:dyDescent="0.25">
      <c r="J76" s="9" t="s">
        <v>18</v>
      </c>
      <c r="K76" s="9" t="s">
        <v>75</v>
      </c>
      <c r="L76" s="9" t="s">
        <v>76</v>
      </c>
      <c r="M76" s="10">
        <v>15001505</v>
      </c>
      <c r="N76" s="9"/>
      <c r="O76" s="9" t="s">
        <v>58</v>
      </c>
      <c r="P76" s="9" t="s">
        <v>59</v>
      </c>
      <c r="Q76" s="9"/>
      <c r="R76" s="9" t="s">
        <v>177</v>
      </c>
      <c r="S76" s="9" t="s">
        <v>178</v>
      </c>
      <c r="T76" s="9" t="s">
        <v>78</v>
      </c>
      <c r="U76" s="10">
        <v>3</v>
      </c>
      <c r="V76" s="9" t="s">
        <v>179</v>
      </c>
      <c r="W76" s="9" t="s">
        <v>180</v>
      </c>
      <c r="X76" s="11">
        <v>310.41000000000003</v>
      </c>
      <c r="Y76" s="9"/>
    </row>
    <row r="77" spans="10:25" x14ac:dyDescent="0.25">
      <c r="J77" s="9" t="s">
        <v>32</v>
      </c>
      <c r="K77" s="9" t="s">
        <v>75</v>
      </c>
      <c r="L77" s="9" t="s">
        <v>76</v>
      </c>
      <c r="M77" s="10">
        <v>15001505</v>
      </c>
      <c r="N77" s="9"/>
      <c r="O77" s="9" t="s">
        <v>58</v>
      </c>
      <c r="P77" s="9" t="s">
        <v>59</v>
      </c>
      <c r="Q77" s="9"/>
      <c r="R77" s="9" t="s">
        <v>177</v>
      </c>
      <c r="S77" s="9" t="s">
        <v>178</v>
      </c>
      <c r="T77" s="9" t="s">
        <v>78</v>
      </c>
      <c r="U77" s="10">
        <v>3</v>
      </c>
      <c r="V77" s="9" t="s">
        <v>91</v>
      </c>
      <c r="W77" s="9" t="s">
        <v>180</v>
      </c>
      <c r="X77" s="11">
        <v>8.26</v>
      </c>
      <c r="Y77" s="9"/>
    </row>
    <row r="78" spans="10:25" x14ac:dyDescent="0.25">
      <c r="J78" s="9" t="s">
        <v>18</v>
      </c>
      <c r="K78" s="9" t="s">
        <v>75</v>
      </c>
      <c r="L78" s="9" t="s">
        <v>76</v>
      </c>
      <c r="M78" s="10">
        <v>15001796</v>
      </c>
      <c r="N78" s="9"/>
      <c r="O78" s="9" t="s">
        <v>181</v>
      </c>
      <c r="P78" s="9" t="s">
        <v>182</v>
      </c>
      <c r="Q78" s="9"/>
      <c r="R78" s="9" t="s">
        <v>101</v>
      </c>
      <c r="S78" s="9" t="s">
        <v>37</v>
      </c>
      <c r="T78" s="9" t="s">
        <v>78</v>
      </c>
      <c r="U78" s="10">
        <v>3</v>
      </c>
      <c r="V78" s="9" t="s">
        <v>183</v>
      </c>
      <c r="W78" s="9" t="s">
        <v>184</v>
      </c>
      <c r="X78" s="11">
        <v>82.23</v>
      </c>
      <c r="Y78" s="9" t="s">
        <v>185</v>
      </c>
    </row>
    <row r="79" spans="10:25" x14ac:dyDescent="0.25">
      <c r="J79" s="9" t="s">
        <v>18</v>
      </c>
      <c r="K79" t="s">
        <v>189</v>
      </c>
      <c r="O79" s="9" t="s">
        <v>42</v>
      </c>
      <c r="P79" s="9" t="s">
        <v>43</v>
      </c>
      <c r="S79" s="8" t="s">
        <v>187</v>
      </c>
      <c r="T79">
        <v>2015</v>
      </c>
      <c r="U79">
        <v>3</v>
      </c>
      <c r="V79" t="s">
        <v>188</v>
      </c>
      <c r="X79">
        <v>42.07</v>
      </c>
    </row>
    <row r="80" spans="10:25" x14ac:dyDescent="0.25">
      <c r="J80" t="s">
        <v>191</v>
      </c>
      <c r="K80" t="s">
        <v>189</v>
      </c>
      <c r="O80" s="9" t="s">
        <v>38</v>
      </c>
      <c r="P80" s="9" t="s">
        <v>39</v>
      </c>
      <c r="R80" s="9">
        <v>1411769</v>
      </c>
      <c r="S80" s="6" t="s">
        <v>36</v>
      </c>
      <c r="T80">
        <v>2015</v>
      </c>
      <c r="U80" t="s">
        <v>189</v>
      </c>
      <c r="X80" s="7">
        <v>115.0936</v>
      </c>
    </row>
    <row r="81" spans="10:24" x14ac:dyDescent="0.25">
      <c r="J81" t="s">
        <v>191</v>
      </c>
      <c r="K81" t="s">
        <v>189</v>
      </c>
      <c r="O81" s="9" t="s">
        <v>38</v>
      </c>
      <c r="P81" s="9" t="s">
        <v>39</v>
      </c>
      <c r="R81" s="9">
        <v>1411920</v>
      </c>
      <c r="S81" s="6" t="s">
        <v>40</v>
      </c>
      <c r="T81">
        <v>2015</v>
      </c>
      <c r="U81" t="s">
        <v>189</v>
      </c>
      <c r="X81" s="7">
        <v>1209.57</v>
      </c>
    </row>
    <row r="82" spans="10:24" x14ac:dyDescent="0.25">
      <c r="J82" t="s">
        <v>191</v>
      </c>
      <c r="K82" t="s">
        <v>189</v>
      </c>
      <c r="O82" s="9" t="s">
        <v>42</v>
      </c>
      <c r="P82" s="9" t="s">
        <v>43</v>
      </c>
      <c r="R82" s="9">
        <v>1411961</v>
      </c>
      <c r="S82" s="6" t="s">
        <v>41</v>
      </c>
      <c r="T82">
        <v>2015</v>
      </c>
      <c r="U82" t="s">
        <v>189</v>
      </c>
      <c r="X82" s="7">
        <v>21612.755000000001</v>
      </c>
    </row>
    <row r="83" spans="10:24" x14ac:dyDescent="0.25">
      <c r="J83" s="9" t="s">
        <v>190</v>
      </c>
      <c r="K83" t="s">
        <v>189</v>
      </c>
      <c r="O83" s="9" t="s">
        <v>38</v>
      </c>
      <c r="P83" s="9" t="s">
        <v>39</v>
      </c>
      <c r="R83" s="9" t="s">
        <v>45</v>
      </c>
      <c r="S83" s="6" t="s">
        <v>44</v>
      </c>
      <c r="T83">
        <v>2015</v>
      </c>
      <c r="U83" t="s">
        <v>189</v>
      </c>
      <c r="X83" s="7">
        <v>640.46</v>
      </c>
    </row>
    <row r="84" spans="10:24" x14ac:dyDescent="0.25">
      <c r="J84" s="9" t="s">
        <v>190</v>
      </c>
      <c r="K84" t="s">
        <v>189</v>
      </c>
      <c r="O84" s="9" t="s">
        <v>38</v>
      </c>
      <c r="P84" s="9" t="s">
        <v>39</v>
      </c>
      <c r="R84" s="9" t="s">
        <v>47</v>
      </c>
      <c r="S84" s="6" t="s">
        <v>46</v>
      </c>
      <c r="T84">
        <v>2015</v>
      </c>
      <c r="U84" t="s">
        <v>189</v>
      </c>
      <c r="X84" s="7">
        <v>275.2</v>
      </c>
    </row>
    <row r="85" spans="10:24" x14ac:dyDescent="0.25">
      <c r="J85" s="9" t="s">
        <v>30</v>
      </c>
      <c r="K85" t="s">
        <v>189</v>
      </c>
      <c r="O85" s="9" t="s">
        <v>42</v>
      </c>
      <c r="P85" s="9" t="s">
        <v>43</v>
      </c>
      <c r="R85" s="9" t="s">
        <v>48</v>
      </c>
      <c r="S85" s="6" t="s">
        <v>41</v>
      </c>
      <c r="T85">
        <v>2015</v>
      </c>
      <c r="U85" t="s">
        <v>189</v>
      </c>
      <c r="X85" s="7">
        <v>4259.1750000000002</v>
      </c>
    </row>
    <row r="86" spans="10:24" x14ac:dyDescent="0.25">
      <c r="J86" s="9" t="s">
        <v>21</v>
      </c>
      <c r="K86" t="s">
        <v>189</v>
      </c>
      <c r="O86" s="9" t="s">
        <v>38</v>
      </c>
      <c r="P86" s="9" t="s">
        <v>39</v>
      </c>
      <c r="R86" s="9" t="s">
        <v>49</v>
      </c>
      <c r="S86" s="6" t="s">
        <v>40</v>
      </c>
      <c r="T86">
        <v>2015</v>
      </c>
      <c r="U86" t="s">
        <v>189</v>
      </c>
      <c r="X86" s="7">
        <v>4565</v>
      </c>
    </row>
    <row r="87" spans="10:24" x14ac:dyDescent="0.25">
      <c r="J87" s="9" t="s">
        <v>31</v>
      </c>
      <c r="K87" t="s">
        <v>189</v>
      </c>
      <c r="O87" s="9" t="s">
        <v>42</v>
      </c>
      <c r="P87" s="9" t="s">
        <v>43</v>
      </c>
      <c r="R87" s="9">
        <v>1510351</v>
      </c>
      <c r="S87" s="6" t="s">
        <v>50</v>
      </c>
      <c r="T87">
        <v>2015</v>
      </c>
      <c r="U87" t="s">
        <v>189</v>
      </c>
      <c r="X87" s="7">
        <v>2144.9</v>
      </c>
    </row>
    <row r="88" spans="10:24" x14ac:dyDescent="0.25">
      <c r="J88" s="9" t="s">
        <v>30</v>
      </c>
      <c r="K88" t="s">
        <v>189</v>
      </c>
      <c r="O88" s="9" t="s">
        <v>38</v>
      </c>
      <c r="P88" s="9" t="s">
        <v>39</v>
      </c>
      <c r="R88" s="9">
        <v>1510387</v>
      </c>
      <c r="S88" s="6" t="s">
        <v>51</v>
      </c>
      <c r="T88">
        <v>2015</v>
      </c>
      <c r="U88" t="s">
        <v>189</v>
      </c>
      <c r="X88" s="7">
        <v>480</v>
      </c>
    </row>
    <row r="89" spans="10:24" x14ac:dyDescent="0.25">
      <c r="J89" s="9" t="s">
        <v>3</v>
      </c>
      <c r="K89" t="s">
        <v>189</v>
      </c>
      <c r="O89" s="9" t="s">
        <v>42</v>
      </c>
      <c r="P89" s="9" t="s">
        <v>43</v>
      </c>
      <c r="R89" s="9" t="s">
        <v>53</v>
      </c>
      <c r="S89" s="6" t="s">
        <v>52</v>
      </c>
      <c r="T89">
        <v>2015</v>
      </c>
      <c r="U89" t="s">
        <v>189</v>
      </c>
      <c r="X89" s="7">
        <v>329.5</v>
      </c>
    </row>
    <row r="90" spans="10:24" x14ac:dyDescent="0.25">
      <c r="J90" s="9" t="s">
        <v>15</v>
      </c>
      <c r="K90" t="s">
        <v>189</v>
      </c>
      <c r="O90" s="9" t="s">
        <v>42</v>
      </c>
      <c r="P90" s="9" t="s">
        <v>43</v>
      </c>
      <c r="R90" s="9" t="s">
        <v>55</v>
      </c>
      <c r="S90" s="6" t="s">
        <v>54</v>
      </c>
      <c r="T90">
        <v>2015</v>
      </c>
      <c r="U90" t="s">
        <v>189</v>
      </c>
      <c r="X90" s="7">
        <v>1122.5</v>
      </c>
    </row>
    <row r="91" spans="10:24" x14ac:dyDescent="0.25">
      <c r="J91" s="9" t="s">
        <v>10</v>
      </c>
      <c r="K91" t="s">
        <v>189</v>
      </c>
      <c r="O91" s="9" t="s">
        <v>58</v>
      </c>
      <c r="P91" s="9" t="s">
        <v>59</v>
      </c>
      <c r="R91" s="9" t="s">
        <v>57</v>
      </c>
      <c r="S91" s="6" t="s">
        <v>56</v>
      </c>
      <c r="T91">
        <v>2015</v>
      </c>
      <c r="U91" t="s">
        <v>189</v>
      </c>
      <c r="X91" s="7">
        <v>172.4228</v>
      </c>
    </row>
    <row r="92" spans="10:24" x14ac:dyDescent="0.25">
      <c r="J92" s="9" t="s">
        <v>30</v>
      </c>
      <c r="K92" t="s">
        <v>189</v>
      </c>
      <c r="O92" s="9" t="s">
        <v>42</v>
      </c>
      <c r="P92" s="9" t="s">
        <v>43</v>
      </c>
      <c r="R92" s="9" t="s">
        <v>60</v>
      </c>
      <c r="S92" s="9" t="s">
        <v>54</v>
      </c>
      <c r="T92">
        <v>2015</v>
      </c>
      <c r="U92" t="s">
        <v>189</v>
      </c>
      <c r="X92" s="7">
        <v>398.5625</v>
      </c>
    </row>
  </sheetData>
  <sortState ref="J4:Y92">
    <sortCondition ref="U4:U9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 approved budget</vt:lpstr>
      <vt:lpstr>Paid plus commitments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2015-03-31T19:50:34Z</dcterms:created>
  <dcterms:modified xsi:type="dcterms:W3CDTF">2015-04-08T23:18:13Z</dcterms:modified>
</cp:coreProperties>
</file>