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25" windowWidth="28380" windowHeight="14250" activeTab="2"/>
  </bookViews>
  <sheets>
    <sheet name="2015 approved budget" sheetId="1" r:id="rId1"/>
    <sheet name="Sheet1" sheetId="4" r:id="rId2"/>
    <sheet name="Paid plus commitments" sheetId="2" r:id="rId3"/>
  </sheets>
  <definedNames>
    <definedName name="_xlnm._FilterDatabase" localSheetId="2" hidden="1">'Paid plus commitments'!$J$3:$AB$181</definedName>
  </definedNames>
  <calcPr calcId="145621"/>
  <pivotCaches>
    <pivotCache cacheId="0" r:id="rId4"/>
    <pivotCache cacheId="1" r:id="rId5"/>
  </pivotCaches>
</workbook>
</file>

<file path=xl/calcChain.xml><?xml version="1.0" encoding="utf-8"?>
<calcChain xmlns="http://schemas.openxmlformats.org/spreadsheetml/2006/main">
  <c r="E22" i="2" l="1"/>
  <c r="F18" i="2"/>
  <c r="D8" i="2" l="1"/>
  <c r="D7" i="2"/>
  <c r="D24" i="2"/>
  <c r="D18" i="2"/>
  <c r="D17" i="2"/>
  <c r="D12" i="2" l="1"/>
  <c r="B23" i="2" l="1"/>
  <c r="B25" i="2"/>
  <c r="D25" i="2" s="1"/>
  <c r="D5" i="2"/>
  <c r="D20" i="2"/>
  <c r="D22" i="2"/>
  <c r="D15" i="2"/>
  <c r="D9" i="2"/>
  <c r="D14" i="2"/>
  <c r="D6" i="2"/>
  <c r="D21" i="2"/>
  <c r="D16" i="2"/>
  <c r="D13" i="2"/>
  <c r="B10" i="2"/>
  <c r="D10" i="2" s="1"/>
  <c r="B11" i="2"/>
  <c r="D11" i="2" s="1"/>
  <c r="B19" i="2"/>
  <c r="D19" i="2" s="1"/>
  <c r="C20" i="1"/>
  <c r="C19" i="1"/>
  <c r="C18" i="1"/>
  <c r="D23" i="2" l="1"/>
</calcChain>
</file>

<file path=xl/sharedStrings.xml><?xml version="1.0" encoding="utf-8"?>
<sst xmlns="http://schemas.openxmlformats.org/spreadsheetml/2006/main" count="1923" uniqueCount="337">
  <si>
    <t>item</t>
  </si>
  <si>
    <t>cost</t>
  </si>
  <si>
    <t>Supplies- General</t>
  </si>
  <si>
    <t>Current meter (Camera Tripod) batteries for Station M</t>
  </si>
  <si>
    <t>Supplies- Non capitalized equipment</t>
  </si>
  <si>
    <t>Supplies to improve the lab's Open House display</t>
  </si>
  <si>
    <t>Supplies- Computer (Hardware)</t>
  </si>
  <si>
    <t>Gigabit Ethernet switch for PC 104 (SES)</t>
  </si>
  <si>
    <t>Alkaline batteries for instrument deployments for sediment traps, beacons, strobes.</t>
  </si>
  <si>
    <t>Supplies- Science lab</t>
  </si>
  <si>
    <t>Preservatives and jars for sample collection</t>
  </si>
  <si>
    <t>Maintenance and repair</t>
  </si>
  <si>
    <t>Resources to handle maintenance and calibration for lab equipment not covered by divisional funds.</t>
  </si>
  <si>
    <t>Digital Storage</t>
  </si>
  <si>
    <t>Cruise supplies</t>
  </si>
  <si>
    <t>Battery Packs for Benthos Releases @ $300 each- Station M</t>
  </si>
  <si>
    <t>Supplies- Computer (Software)</t>
  </si>
  <si>
    <t xml:space="preserve">Stereo camera calibration software </t>
  </si>
  <si>
    <t>General science lab supplies</t>
  </si>
  <si>
    <t>Outside Srvc- General</t>
  </si>
  <si>
    <t>CHN Analysis of sediment trap collections for two seasonal cruises at Sta. M</t>
  </si>
  <si>
    <t>Digitizing of Film archives</t>
  </si>
  <si>
    <t>Conference fees, registration</t>
  </si>
  <si>
    <t xml:space="preserve">Conference registration </t>
  </si>
  <si>
    <t>Travel- fireign</t>
  </si>
  <si>
    <t>Conference travel</t>
  </si>
  <si>
    <t>Conference meals</t>
  </si>
  <si>
    <t>Conference lodging</t>
  </si>
  <si>
    <t>Supplies- Engineering lab</t>
  </si>
  <si>
    <t>Camera Tripod lighting upgrade</t>
  </si>
  <si>
    <t>Lithium and alkaline battery packs- Sta. M</t>
  </si>
  <si>
    <t>Rover servicing budget</t>
  </si>
  <si>
    <t>Postage/Shipping</t>
  </si>
  <si>
    <t>budget category</t>
  </si>
  <si>
    <t>Vendor Name</t>
  </si>
  <si>
    <t>Account Name</t>
  </si>
  <si>
    <t>UC Santa Barbara</t>
  </si>
  <si>
    <t>Huffard, Christine</t>
  </si>
  <si>
    <t>5130-000</t>
  </si>
  <si>
    <t>OS - General</t>
  </si>
  <si>
    <t>Light Waves Imaging</t>
  </si>
  <si>
    <t>Electrochem Industries</t>
  </si>
  <si>
    <t>5360-000</t>
  </si>
  <si>
    <t>Supplies - General</t>
  </si>
  <si>
    <t>Joubeh Technologies</t>
  </si>
  <si>
    <t>1510057</t>
  </si>
  <si>
    <t>CLS America, Inc.</t>
  </si>
  <si>
    <t>1510068</t>
  </si>
  <si>
    <t>1510221</t>
  </si>
  <si>
    <t>1510249</t>
  </si>
  <si>
    <t>UltraVolt, Inc.</t>
  </si>
  <si>
    <t>Ocean Innovations</t>
  </si>
  <si>
    <t>SonTek / YSI, Inc.</t>
  </si>
  <si>
    <t>Fisher Scientific</t>
  </si>
  <si>
    <t>1510400</t>
  </si>
  <si>
    <t>5380-000</t>
  </si>
  <si>
    <t>Supplies - Science Lab</t>
  </si>
  <si>
    <t>MOUSERELECTRONICSDIS</t>
  </si>
  <si>
    <t>Project - Project Name</t>
  </si>
  <si>
    <t>Project Manager</t>
  </si>
  <si>
    <t>vchr no.</t>
  </si>
  <si>
    <t>je no.</t>
  </si>
  <si>
    <t>Account No.</t>
  </si>
  <si>
    <t>Ref (short)</t>
  </si>
  <si>
    <t>Purchase Order</t>
  </si>
  <si>
    <t>Year</t>
  </si>
  <si>
    <t>Month</t>
  </si>
  <si>
    <t>Transaction Description</t>
  </si>
  <si>
    <t>Invoice No.</t>
  </si>
  <si>
    <t>Amount</t>
  </si>
  <si>
    <t>Project No.</t>
  </si>
  <si>
    <t>901113.00 - Pelagic-Benthic Coupling</t>
  </si>
  <si>
    <t>Huffard, Christine L</t>
  </si>
  <si>
    <t>PO-1410005</t>
  </si>
  <si>
    <t>2015</t>
  </si>
  <si>
    <t>Argos monthly service data tra</t>
  </si>
  <si>
    <t>CIN1408USA00313</t>
  </si>
  <si>
    <t>PO-1411769</t>
  </si>
  <si>
    <t>CHN Elemental Analysis- Non UC</t>
  </si>
  <si>
    <t>AL1300</t>
  </si>
  <si>
    <t>PO-1411920</t>
  </si>
  <si>
    <t>10000 scans and archiving</t>
  </si>
  <si>
    <t>40972</t>
  </si>
  <si>
    <t>PO-1411970</t>
  </si>
  <si>
    <t>YSI, Inc.</t>
  </si>
  <si>
    <t>repair and calibration of opto</t>
  </si>
  <si>
    <t>588782</t>
  </si>
  <si>
    <t>Freight</t>
  </si>
  <si>
    <t>PO-1412002</t>
  </si>
  <si>
    <t>AL1312</t>
  </si>
  <si>
    <t>PO-1510057</t>
  </si>
  <si>
    <t>Iridium satellite services mon</t>
  </si>
  <si>
    <t>0068646</t>
  </si>
  <si>
    <t>0070061</t>
  </si>
  <si>
    <t>PO-1510068</t>
  </si>
  <si>
    <t>CIN1502USA00034</t>
  </si>
  <si>
    <t>5200-000</t>
  </si>
  <si>
    <t xml:space="preserve"> </t>
  </si>
  <si>
    <t>Federal Express</t>
  </si>
  <si>
    <t>Import Charges</t>
  </si>
  <si>
    <t>6-452-02136</t>
  </si>
  <si>
    <t>5300-000</t>
  </si>
  <si>
    <t>Supplies - Cmptr/Hdwr</t>
  </si>
  <si>
    <t>Wells Fargo Bank Visa</t>
  </si>
  <si>
    <t>HENTHORN 01/15B</t>
  </si>
  <si>
    <t>5320-000</t>
  </si>
  <si>
    <t>Supplies - Eng. Lab</t>
  </si>
  <si>
    <t>UNITEDTITANIUM,INC.</t>
  </si>
  <si>
    <t>FEJO 03/15</t>
  </si>
  <si>
    <t>Use Tax Accrual</t>
  </si>
  <si>
    <t>MCMASTER-CARR | HIGH</t>
  </si>
  <si>
    <t>FEJO 01/15B</t>
  </si>
  <si>
    <t>MCMASTER-CARR | ULTR</t>
  </si>
  <si>
    <t>SURPLUSSALES</t>
  </si>
  <si>
    <t>MCGILL 02/15</t>
  </si>
  <si>
    <t>HOBSON 02/15</t>
  </si>
  <si>
    <t>ALANA 02/15</t>
  </si>
  <si>
    <t>MOCAPLLC</t>
  </si>
  <si>
    <t>B&amp;HPHOTO,800-606-696</t>
  </si>
  <si>
    <t>ALANA 03/15</t>
  </si>
  <si>
    <t>HOBSON 03/15</t>
  </si>
  <si>
    <t>CPI*COLEPARMERINSTRU</t>
  </si>
  <si>
    <t>DKC*DIGIKEYCORP | 03</t>
  </si>
  <si>
    <t>JROSAL 03/15</t>
  </si>
  <si>
    <t>ROANWELL&amp;PARAMOUNTCO</t>
  </si>
  <si>
    <t>PROMARKBRANDSPROMARK</t>
  </si>
  <si>
    <t>TCSMICROPUMPS</t>
  </si>
  <si>
    <t>WWW.ATBATT.COM</t>
  </si>
  <si>
    <t>CHUFFARD 03/15</t>
  </si>
  <si>
    <t>PO-1411948</t>
  </si>
  <si>
    <t>Elkhorn Composite Service</t>
  </si>
  <si>
    <t>funnels</t>
  </si>
  <si>
    <t>541089</t>
  </si>
  <si>
    <t>PO-1412004</t>
  </si>
  <si>
    <t>Keeble &amp; Shuchat Photo</t>
  </si>
  <si>
    <t>Canon EOS 5D Mark III Body</t>
  </si>
  <si>
    <t>0169052</t>
  </si>
  <si>
    <t>PO-1412005</t>
  </si>
  <si>
    <t>Brantner &amp; Assoc., Inc.</t>
  </si>
  <si>
    <t>MINM12 FCRL TI, MINM12FCRL TIT</t>
  </si>
  <si>
    <t>00142009</t>
  </si>
  <si>
    <t>MINM26CCP TI, 26#20CCP Titaniu</t>
  </si>
  <si>
    <t>MINK FCRL TI, 80-3-241-1/A,SHE</t>
  </si>
  <si>
    <t>MINK FCR TI, 80-3-218-1/A,SHEL</t>
  </si>
  <si>
    <t>MINK CCPL TI, 80-3-234-1/B,SHE</t>
  </si>
  <si>
    <t>MINM26 CIR, 80-2-445/E, Insert</t>
  </si>
  <si>
    <t>PO-1412050</t>
  </si>
  <si>
    <t>Teledyne Benthos</t>
  </si>
  <si>
    <t>RETROFIT KIT, NEW BURNWIRE Kit</t>
  </si>
  <si>
    <t>221687</t>
  </si>
  <si>
    <t>PO-1510407</t>
  </si>
  <si>
    <t>Pro Battery Specialist</t>
  </si>
  <si>
    <t>8000015209</t>
  </si>
  <si>
    <t>Camera tripod Main power batte</t>
  </si>
  <si>
    <t>PO-1510422</t>
  </si>
  <si>
    <t>8000015210</t>
  </si>
  <si>
    <t>SES main power</t>
  </si>
  <si>
    <t>PO-1510464</t>
  </si>
  <si>
    <t>Circuits West</t>
  </si>
  <si>
    <t>61069</t>
  </si>
  <si>
    <t>PCBF (Camera Tripod Cap Charge</t>
  </si>
  <si>
    <t>CHUFFARD 02/15</t>
  </si>
  <si>
    <t>BESTBUYCOM7076680022</t>
  </si>
  <si>
    <t>AMAZONMKTPLACEPMTS |</t>
  </si>
  <si>
    <t>MCMASTER-CARR | TRAN</t>
  </si>
  <si>
    <t>BESTBUYMHT00007971 |</t>
  </si>
  <si>
    <t>PRAGMATICPROGRAMMERS</t>
  </si>
  <si>
    <t>PO-1510267</t>
  </si>
  <si>
    <t>McLane Research Laborator</t>
  </si>
  <si>
    <t>Spares: 500ml sample bottles</t>
  </si>
  <si>
    <t>13386</t>
  </si>
  <si>
    <t>PO-1510406</t>
  </si>
  <si>
    <t>Teledyne Impulse</t>
  </si>
  <si>
    <t>dummy connector for bulkhead r</t>
  </si>
  <si>
    <t>037668</t>
  </si>
  <si>
    <t>5500-000</t>
  </si>
  <si>
    <t>Travel - Domestic</t>
  </si>
  <si>
    <t>T15-0138 reimbursement</t>
  </si>
  <si>
    <t>T15-0138 10303</t>
  </si>
  <si>
    <t>Spending category</t>
  </si>
  <si>
    <t>Mouser</t>
  </si>
  <si>
    <t>Squirty</t>
  </si>
  <si>
    <t>Commitments</t>
  </si>
  <si>
    <t>Stereo camera calibration software _TO ARGOS</t>
  </si>
  <si>
    <t>2014 PO</t>
  </si>
  <si>
    <t>Grand Total</t>
  </si>
  <si>
    <t>Sum of Amount</t>
  </si>
  <si>
    <t>Total</t>
  </si>
  <si>
    <t>Spent</t>
  </si>
  <si>
    <t>Left</t>
  </si>
  <si>
    <t>squirty</t>
  </si>
  <si>
    <t>Any underspend save for Nov batteries</t>
  </si>
  <si>
    <t>5030-000</t>
  </si>
  <si>
    <t>Conference Fees/Registrat</t>
  </si>
  <si>
    <t>T15-0188</t>
  </si>
  <si>
    <t>CHUFFARD 04/15</t>
  </si>
  <si>
    <t>T15-0230</t>
  </si>
  <si>
    <t>KDUNLOP 05/15</t>
  </si>
  <si>
    <t>42076A</t>
  </si>
  <si>
    <t>0071471</t>
  </si>
  <si>
    <t>CIN1503USA00451</t>
  </si>
  <si>
    <t>PO-1510249</t>
  </si>
  <si>
    <t>10000 scans and archiving- Jan</t>
  </si>
  <si>
    <t>42076B</t>
  </si>
  <si>
    <t>42240B</t>
  </si>
  <si>
    <t>PO-1510387</t>
  </si>
  <si>
    <t>WABO replacement battery pack</t>
  </si>
  <si>
    <t>15-378</t>
  </si>
  <si>
    <t>PO-1510567</t>
  </si>
  <si>
    <t>Scanning of Station M archives</t>
  </si>
  <si>
    <t>42240A</t>
  </si>
  <si>
    <t>ALLMOTION</t>
  </si>
  <si>
    <t>ALANA 06/15</t>
  </si>
  <si>
    <t>DKC*DIGIKEYCORP | VS</t>
  </si>
  <si>
    <t>SQ*EPOCEANOGRAPHI</t>
  </si>
  <si>
    <t>CHUFFARD 06/15</t>
  </si>
  <si>
    <t>PO-1510538</t>
  </si>
  <si>
    <t>Subconn PU cable with 4TP CAT5</t>
  </si>
  <si>
    <t>15-404</t>
  </si>
  <si>
    <t>PO-1510719</t>
  </si>
  <si>
    <t xml:space="preserve">Seacon MINK8CIPL, 8-pin cable </t>
  </si>
  <si>
    <t>145570</t>
  </si>
  <si>
    <t>MCMASTER-CARR | VINY</t>
  </si>
  <si>
    <t>FEJO 04/15</t>
  </si>
  <si>
    <t>MCMASTER-CARR | OIL-</t>
  </si>
  <si>
    <t>TWMETALS</t>
  </si>
  <si>
    <t>ALANA 04/15</t>
  </si>
  <si>
    <t>TNRBATTERIES</t>
  </si>
  <si>
    <t>NPC*NEWPIGCORP</t>
  </si>
  <si>
    <t>DKC*DIGIKEYCORP</t>
  </si>
  <si>
    <t>JROSAL 05/15</t>
  </si>
  <si>
    <t>MCMASTER-CARR | MULT</t>
  </si>
  <si>
    <t>ALANA 05/15</t>
  </si>
  <si>
    <t>MCMASTER-CARR | STEE</t>
  </si>
  <si>
    <t>FEJO 05/15</t>
  </si>
  <si>
    <t>MCMASTER-CARR | STAI</t>
  </si>
  <si>
    <t>MCMASTER-CARR | DISP</t>
  </si>
  <si>
    <t>CHUFFARD 05/15</t>
  </si>
  <si>
    <t>Voogd, Gregory</t>
  </si>
  <si>
    <t>Wood purchase</t>
  </si>
  <si>
    <t>VOOGD 05/2015</t>
  </si>
  <si>
    <t>Glass microbeads for Smith Lab</t>
  </si>
  <si>
    <t>HUFFARD 05/2015</t>
  </si>
  <si>
    <t>MCMASTER-CARR | CABL</t>
  </si>
  <si>
    <t>MCMASTER-CARR | COVE</t>
  </si>
  <si>
    <t>MCMASTER-CARR | GALV</t>
  </si>
  <si>
    <t>FEJO 06/15</t>
  </si>
  <si>
    <t>IN*GRAVELLESBOATYARD</t>
  </si>
  <si>
    <t>STAPLESQUILLSOLUTION</t>
  </si>
  <si>
    <t>PO-1411961</t>
  </si>
  <si>
    <t>Rover Li Battery Pack, 7S4P, C</t>
  </si>
  <si>
    <t>60034373</t>
  </si>
  <si>
    <t>60034417</t>
  </si>
  <si>
    <t>Camera Tripod Li Battery pack,</t>
  </si>
  <si>
    <t>Camera Tripod Controller Li Ba</t>
  </si>
  <si>
    <t>PO-1510221</t>
  </si>
  <si>
    <t>60034419</t>
  </si>
  <si>
    <t>PO-1510351</t>
  </si>
  <si>
    <t>UVI17406</t>
  </si>
  <si>
    <t>Ultravolt C-series High-voltag</t>
  </si>
  <si>
    <t>PO-1510388</t>
  </si>
  <si>
    <t>599327</t>
  </si>
  <si>
    <t>Battery Pack, alkaline, 10.5V,</t>
  </si>
  <si>
    <t>PO-1510393</t>
  </si>
  <si>
    <t>865-SB-13 - Acoustic Release S</t>
  </si>
  <si>
    <t>222154</t>
  </si>
  <si>
    <t>PO-1510423</t>
  </si>
  <si>
    <t>ATM-887 Battery Replacement Ki</t>
  </si>
  <si>
    <t>222227</t>
  </si>
  <si>
    <t>PO-1510590</t>
  </si>
  <si>
    <t>222536</t>
  </si>
  <si>
    <t>PO-1510631</t>
  </si>
  <si>
    <t>Glass Ball Delrin Seat Washers</t>
  </si>
  <si>
    <t>222572</t>
  </si>
  <si>
    <t>PO-1510644</t>
  </si>
  <si>
    <t>61472</t>
  </si>
  <si>
    <t>Camera Tripod Controller (5-Da</t>
  </si>
  <si>
    <t>PO-1510711</t>
  </si>
  <si>
    <t>dummy plug</t>
  </si>
  <si>
    <t>15-522</t>
  </si>
  <si>
    <t>Brass Subconn Ocean Innovation</t>
  </si>
  <si>
    <t>AMAZON*MKTPLCEEU-UK</t>
  </si>
  <si>
    <t>PILOTSHQLLC</t>
  </si>
  <si>
    <t xml:space="preserve">Praxair </t>
  </si>
  <si>
    <t>Nitrogen gas for Ken Smith Lab</t>
  </si>
  <si>
    <t>52928653</t>
  </si>
  <si>
    <t>PO-1510400</t>
  </si>
  <si>
    <t>PROTOCOL 10% BUFF FORMLIN 1 GL</t>
  </si>
  <si>
    <t>2666808</t>
  </si>
  <si>
    <t>T15-0240 reimbursement</t>
  </si>
  <si>
    <t>T15-0240 10417</t>
  </si>
  <si>
    <t>901113.11 - Camera Tripod Light Upgrd</t>
  </si>
  <si>
    <t>1500-568</t>
  </si>
  <si>
    <t>Ocean Deployed Equip Addt</t>
  </si>
  <si>
    <t>PO-1510568</t>
  </si>
  <si>
    <t>Cathx Corporation</t>
  </si>
  <si>
    <t>LED Ballast Light, up to 70000</t>
  </si>
  <si>
    <t>20139 DEPOSIT</t>
  </si>
  <si>
    <t>COMMITMENTS 901113.00 - Pelagic-Benthic Coupling</t>
  </si>
  <si>
    <t>COMMITMENTS 901113.11 - Camera Tripod Light Upgrd</t>
  </si>
  <si>
    <t>COMMITMENTS 901113.10 - camera lighting upgrade</t>
  </si>
  <si>
    <t>2014 PO- CHN</t>
  </si>
  <si>
    <t>PO</t>
  </si>
  <si>
    <t>1510568</t>
  </si>
  <si>
    <t>1411961</t>
  </si>
  <si>
    <t>1510567</t>
  </si>
  <si>
    <t>1412004</t>
  </si>
  <si>
    <t>1411920</t>
  </si>
  <si>
    <t>1411769</t>
  </si>
  <si>
    <t>1411948</t>
  </si>
  <si>
    <t>1412005</t>
  </si>
  <si>
    <t>1412050</t>
  </si>
  <si>
    <t>1411970</t>
  </si>
  <si>
    <t>1510393</t>
  </si>
  <si>
    <t>1510351</t>
  </si>
  <si>
    <t>1510644</t>
  </si>
  <si>
    <t/>
  </si>
  <si>
    <t>1510590</t>
  </si>
  <si>
    <t>1510422</t>
  </si>
  <si>
    <t>1510407</t>
  </si>
  <si>
    <t>1510538</t>
  </si>
  <si>
    <t>1412002</t>
  </si>
  <si>
    <t>1510464</t>
  </si>
  <si>
    <t>1510387</t>
  </si>
  <si>
    <t>1510719</t>
  </si>
  <si>
    <t>1510423</t>
  </si>
  <si>
    <t>1510406</t>
  </si>
  <si>
    <t>1510388</t>
  </si>
  <si>
    <t>1510267</t>
  </si>
  <si>
    <t>1510711</t>
  </si>
  <si>
    <t>1510631</t>
  </si>
  <si>
    <t>1410005</t>
  </si>
  <si>
    <t>Current meter battery</t>
  </si>
  <si>
    <t>Reclaimed for CHN</t>
  </si>
  <si>
    <t xml:space="preserve">Reclaimed for Rover servicing </t>
  </si>
  <si>
    <t>Optodes repair, purchase</t>
  </si>
  <si>
    <t>REMAINDER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</si>
</sst>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##########"/>
    <numFmt numFmtId="165" formatCode="#0"/>
    <numFmt numFmtId="166" formatCode="#,##0.##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ahoma"/>
      <family val="2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Tahoma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3" fillId="0" borderId="0" xfId="1"/>
    <xf numFmtId="164" fontId="3" fillId="0" borderId="0" xfId="1" applyNumberFormat="1"/>
    <xf numFmtId="0" fontId="3" fillId="0" borderId="0" xfId="1" applyFill="1"/>
    <xf numFmtId="0" fontId="3" fillId="0" borderId="0" xfId="1"/>
    <xf numFmtId="165" fontId="3" fillId="0" borderId="0" xfId="1" applyNumberFormat="1"/>
    <xf numFmtId="166" fontId="3" fillId="0" borderId="0" xfId="1" applyNumberFormat="1"/>
    <xf numFmtId="0" fontId="0" fillId="0" borderId="0" xfId="0" pivotButton="1"/>
    <xf numFmtId="0" fontId="0" fillId="0" borderId="0" xfId="0" applyNumberFormat="1"/>
    <xf numFmtId="0" fontId="4" fillId="0" borderId="0" xfId="0" applyFont="1"/>
    <xf numFmtId="166" fontId="3" fillId="0" borderId="0" xfId="1" applyNumberFormat="1" applyFill="1"/>
    <xf numFmtId="0" fontId="3" fillId="0" borderId="0" xfId="1"/>
    <xf numFmtId="165" fontId="3" fillId="0" borderId="0" xfId="1" applyNumberFormat="1"/>
    <xf numFmtId="166" fontId="3" fillId="0" borderId="0" xfId="1" applyNumberFormat="1"/>
    <xf numFmtId="166" fontId="0" fillId="0" borderId="0" xfId="0" applyNumberFormat="1"/>
    <xf numFmtId="0" fontId="3" fillId="0" borderId="1" xfId="1" applyBorder="1"/>
    <xf numFmtId="0" fontId="0" fillId="0" borderId="1" xfId="0" applyBorder="1"/>
    <xf numFmtId="14" fontId="0" fillId="0" borderId="0" xfId="0" applyNumberFormat="1"/>
    <xf numFmtId="0" fontId="5" fillId="0" borderId="0" xfId="0" applyFont="1"/>
    <xf numFmtId="0" fontId="3" fillId="0" borderId="0" xfId="1" applyBorder="1"/>
    <xf numFmtId="0" fontId="7" fillId="0" borderId="0" xfId="1" applyFont="1"/>
    <xf numFmtId="165" fontId="7" fillId="0" borderId="0" xfId="1" applyNumberFormat="1" applyFont="1"/>
    <xf numFmtId="166" fontId="7" fillId="0" borderId="0" xfId="1" applyNumberFormat="1" applyFont="1"/>
    <xf numFmtId="0" fontId="7" fillId="0" borderId="0" xfId="1" applyFont="1" applyFill="1"/>
    <xf numFmtId="0" fontId="7" fillId="0" borderId="0" xfId="1" applyFont="1" applyBorder="1"/>
    <xf numFmtId="4" fontId="7" fillId="0" borderId="0" xfId="1" applyNumberFormat="1" applyFont="1"/>
    <xf numFmtId="0" fontId="8" fillId="0" borderId="0" xfId="1" applyFont="1"/>
    <xf numFmtId="165" fontId="8" fillId="0" borderId="0" xfId="1" applyNumberFormat="1" applyFont="1"/>
    <xf numFmtId="0" fontId="6" fillId="0" borderId="0" xfId="0" applyFont="1"/>
    <xf numFmtId="166" fontId="8" fillId="0" borderId="0" xfId="1" applyNumberFormat="1" applyFont="1"/>
    <xf numFmtId="0" fontId="8" fillId="0" borderId="0" xfId="1" applyFont="1" applyFill="1"/>
    <xf numFmtId="0" fontId="7" fillId="0" borderId="1" xfId="1" applyFont="1" applyBorder="1"/>
    <xf numFmtId="0" fontId="0" fillId="0" borderId="0" xfId="0" applyNumberFormat="1" applyFill="1"/>
    <xf numFmtId="0" fontId="3" fillId="0" borderId="0" xfId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ristine Huffard" refreshedDate="42192.720477662035" createdVersion="4" refreshedVersion="4" minRefreshableVersion="3" recordCount="226">
  <cacheSource type="worksheet">
    <worksheetSource ref="J3:Z229" sheet="Paid plus commitments"/>
  </cacheSource>
  <cacheFields count="16">
    <cacheField name="Spending category" numFmtId="0">
      <sharedItems count="15">
        <s v="2014 PO"/>
        <s v="CHN Analysis of sediment trap collections for two seasonal cruises at Sta. M"/>
        <s v="Digitizing of Film archives"/>
        <s v="Battery Packs for Benthos Releases @ $300 each- Station M"/>
        <s v="Camera Tripod lighting upgrade"/>
        <s v="Cruise supplies"/>
        <s v="Digital Storage"/>
        <s v="General science lab supplies"/>
        <s v="Gigabit Ethernet switch for PC 104 (SES)"/>
        <s v="Lithium and alkaline battery packs- Sta. M"/>
        <s v="Postage/Shipping"/>
        <s v="Preservatives and jars for sample collection"/>
        <s v="Resources to handle maintenance and calibration for lab equipment not covered by divisional funds."/>
        <s v="Rover servicing budget"/>
        <s v="Stereo camera calibration software _TO ARGOS"/>
      </sharedItems>
    </cacheField>
    <cacheField name="Project - Project Name" numFmtId="0">
      <sharedItems/>
    </cacheField>
    <cacheField name="Project Manager" numFmtId="0">
      <sharedItems containsBlank="1"/>
    </cacheField>
    <cacheField name="vchr no." numFmtId="0">
      <sharedItems containsString="0" containsBlank="1" containsNumber="1" containsInteger="1" minValue="15000020" maxValue="15004313"/>
    </cacheField>
    <cacheField name="je no." numFmtId="0">
      <sharedItems containsNonDate="0" containsString="0" containsBlank="1"/>
    </cacheField>
    <cacheField name="Account No." numFmtId="0">
      <sharedItems/>
    </cacheField>
    <cacheField name="Account Name" numFmtId="0">
      <sharedItems/>
    </cacheField>
    <cacheField name="Ref (short)" numFmtId="0">
      <sharedItems containsNonDate="0" containsString="0" containsBlank="1"/>
    </cacheField>
    <cacheField name="Purchase Order" numFmtId="0">
      <sharedItems containsBlank="1" containsMixedTypes="1" containsNumber="1" containsInteger="1" minValue="1411769" maxValue="1411961"/>
    </cacheField>
    <cacheField name="Vendor Name" numFmtId="0">
      <sharedItems/>
    </cacheField>
    <cacheField name="Year" numFmtId="0">
      <sharedItems containsMixedTypes="1" containsNumber="1" containsInteger="1" minValue="2015" maxValue="2015"/>
    </cacheField>
    <cacheField name="Month" numFmtId="0">
      <sharedItems containsMixedTypes="1" containsNumber="1" containsInteger="1" minValue="1" maxValue="6"/>
    </cacheField>
    <cacheField name="Transaction Description" numFmtId="0">
      <sharedItems containsBlank="1"/>
    </cacheField>
    <cacheField name="Invoice No." numFmtId="0">
      <sharedItems containsBlank="1"/>
    </cacheField>
    <cacheField name="Amount" numFmtId="0">
      <sharedItems containsSemiMixedTypes="0" containsString="0" containsNumber="1" minValue="-237.98499999999967" maxValue="21390.592200000003"/>
    </cacheField>
    <cacheField name="Project No.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Christine Huffard" refreshedDate="42193.468811458333" createdVersion="4" refreshedVersion="4" minRefreshableVersion="3" recordCount="178">
  <cacheSource type="worksheet">
    <worksheetSource ref="J3:Y181" sheet="Paid plus commitments"/>
  </cacheSource>
  <cacheFields count="16">
    <cacheField name="Spending category" numFmtId="0">
      <sharedItems count="17">
        <s v="Rover servicing budget"/>
        <s v="Conference fees, registration"/>
        <s v="Lithium and alkaline battery packs- Sta. M"/>
        <s v="Gigabit Ethernet switch for PC 104 (SES)"/>
        <s v="Digital Storage"/>
        <s v="Cruise supplies"/>
        <s v="General science lab supplies"/>
        <s v="Digitizing of Film archives"/>
        <s v="Postage/Shipping"/>
        <s v="Camera Tripod lighting upgrade"/>
        <s v="Battery Packs for Benthos Releases @ $300 each- Station M"/>
        <s v="Preservatives and jars for sample collection"/>
        <s v="Current meter battery"/>
        <s v="Stereo camera calibration software _TO ARGOS"/>
        <s v="2014 PO"/>
        <s v="COMMITMENTS 901113.10 - camera lighting upgrade"/>
        <s v="COMMITMENTS 901113.00 - Pelagic-Benthic Coupling"/>
      </sharedItems>
    </cacheField>
    <cacheField name="Project - Project Name" numFmtId="0">
      <sharedItems/>
    </cacheField>
    <cacheField name="Project Manager" numFmtId="0">
      <sharedItems containsBlank="1"/>
    </cacheField>
    <cacheField name="vchr no." numFmtId="0">
      <sharedItems containsString="0" containsBlank="1" containsNumber="1" containsInteger="1" minValue="15000020" maxValue="15004313"/>
    </cacheField>
    <cacheField name="je no." numFmtId="0">
      <sharedItems containsNonDate="0" containsString="0" containsBlank="1"/>
    </cacheField>
    <cacheField name="Account No." numFmtId="0">
      <sharedItems containsBlank="1"/>
    </cacheField>
    <cacheField name="Account Name" numFmtId="0">
      <sharedItems containsBlank="1"/>
    </cacheField>
    <cacheField name="Ref (short)" numFmtId="0">
      <sharedItems containsNonDate="0" containsString="0" containsBlank="1"/>
    </cacheField>
    <cacheField name="Purchase Order" numFmtId="0">
      <sharedItems containsBlank="1" containsMixedTypes="1" containsNumber="1" containsInteger="1" minValue="1411769" maxValue="1411961"/>
    </cacheField>
    <cacheField name="PO" numFmtId="0">
      <sharedItems containsBlank="1" containsMixedTypes="1" containsNumber="1" containsInteger="1" minValue="1411769" maxValue="1411961"/>
    </cacheField>
    <cacheField name="Vendor Name" numFmtId="0">
      <sharedItems containsBlank="1"/>
    </cacheField>
    <cacheField name="Year" numFmtId="0">
      <sharedItems containsBlank="1" containsMixedTypes="1" containsNumber="1" containsInteger="1" minValue="2015" maxValue="2015"/>
    </cacheField>
    <cacheField name="Month" numFmtId="0">
      <sharedItems containsBlank="1" containsMixedTypes="1" containsNumber="1" containsInteger="1" minValue="1" maxValue="6"/>
    </cacheField>
    <cacheField name="Transaction Description" numFmtId="0">
      <sharedItems containsBlank="1"/>
    </cacheField>
    <cacheField name="Invoice No." numFmtId="0">
      <sharedItems containsBlank="1"/>
    </cacheField>
    <cacheField name="Amount" numFmtId="0">
      <sharedItems containsSemiMixedTypes="0" containsString="0" containsNumber="1" minValue="-237.98499999999967" maxValue="2308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6">
  <r>
    <x v="0"/>
    <s v="901113.00 - Pelagic-Benthic Coupling"/>
    <s v="Huffard, Christine L"/>
    <n v="15000097"/>
    <m/>
    <s v="5130-000"/>
    <s v="OS - General"/>
    <m/>
    <s v="PO-1411970"/>
    <s v="YSI, Inc."/>
    <s v="2015"/>
    <n v="1"/>
    <s v="repair and calibration of opto"/>
    <s v="588782"/>
    <n v="1443.46"/>
    <m/>
  </r>
  <r>
    <x v="0"/>
    <s v="901113.00 - Pelagic-Benthic Coupling"/>
    <s v="Huffard, Christine L"/>
    <n v="15000097"/>
    <m/>
    <s v="5130-000"/>
    <s v="OS - General"/>
    <m/>
    <s v="PO-1411970"/>
    <s v="YSI, Inc."/>
    <s v="2015"/>
    <n v="1"/>
    <s v="Freight"/>
    <s v="588782"/>
    <n v="9.93"/>
    <m/>
  </r>
  <r>
    <x v="0"/>
    <s v="901113.00 - Pelagic-Benthic Coupling"/>
    <s v="Huffard, Christine L"/>
    <n v="15000020"/>
    <m/>
    <s v="5360-000"/>
    <s v="Supplies - General"/>
    <m/>
    <s v="PO-1412004"/>
    <s v="Keeble &amp; Shuchat Photo"/>
    <s v="2015"/>
    <n v="1"/>
    <s v="Canon EOS 5D Mark III Body"/>
    <s v="0169052"/>
    <n v="3332.45"/>
    <m/>
  </r>
  <r>
    <x v="0"/>
    <s v="901113.00 - Pelagic-Benthic Coupling"/>
    <s v="Huffard, Christine L"/>
    <n v="15000020"/>
    <m/>
    <s v="5360-000"/>
    <s v="Supplies - General"/>
    <m/>
    <s v="PO-1412004"/>
    <s v="Keeble &amp; Shuchat Photo"/>
    <s v="2015"/>
    <n v="1"/>
    <s v="Freight"/>
    <s v="0169052"/>
    <n v="10"/>
    <m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M12 FCRL TI, MINM12FCRL TIT"/>
    <s v="00142009"/>
    <n v="1767.03"/>
    <m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M26CCP TI, 26#20CCP Titaniu"/>
    <s v="00142009"/>
    <n v="2109.7399999999998"/>
    <m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K FCRL TI, 80-3-241-1/A,SHE"/>
    <s v="00142009"/>
    <n v="1492.38"/>
    <m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K FCR TI, 80-3-218-1/A,SHEL"/>
    <s v="00142009"/>
    <n v="1480.28"/>
    <m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K CCPL TI, 80-3-234-1/B,SHE"/>
    <s v="00142009"/>
    <n v="1223.49"/>
    <m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MINM26 CIR, 80-2-445/E, Insert"/>
    <s v="00142009"/>
    <n v="301.01"/>
    <m/>
  </r>
  <r>
    <x v="0"/>
    <s v="901113.00 - Pelagic-Benthic Coupling"/>
    <s v="Huffard, Christine L"/>
    <n v="15000263"/>
    <m/>
    <s v="5360-000"/>
    <s v="Supplies - General"/>
    <m/>
    <s v="PO-1412005"/>
    <s v="Brantner &amp; Assoc., Inc."/>
    <s v="2015"/>
    <n v="1"/>
    <s v="Freight"/>
    <s v="00142009"/>
    <n v="9.68"/>
    <m/>
  </r>
  <r>
    <x v="1"/>
    <s v="901113.00 - Pelagic-Benthic Coupling"/>
    <s v="Huffard, Christine L"/>
    <n v="15001047"/>
    <m/>
    <s v="5130-000"/>
    <s v="OS - General"/>
    <m/>
    <s v="PO-1411769"/>
    <s v="UC Santa Barbara"/>
    <s v="2015"/>
    <n v="2"/>
    <s v="CHN Elemental Analysis- Non UC"/>
    <s v="AL1300"/>
    <n v="2146.56"/>
    <m/>
  </r>
  <r>
    <x v="0"/>
    <s v="901113.00 - Pelagic-Benthic Coupling"/>
    <s v="Huffard, Christine L"/>
    <n v="15001286"/>
    <m/>
    <s v="5130-000"/>
    <s v="OS - General"/>
    <m/>
    <s v="PO-1411920"/>
    <s v="Light Waves Imaging"/>
    <s v="2015"/>
    <n v="2"/>
    <s v="10000 scans and archiving"/>
    <s v="40972"/>
    <n v="3305.43"/>
    <m/>
  </r>
  <r>
    <x v="1"/>
    <s v="901113.00 - Pelagic-Benthic Coupling"/>
    <s v="Huffard, Christine L"/>
    <n v="15001819"/>
    <m/>
    <s v="5130-000"/>
    <s v="OS - General"/>
    <m/>
    <s v="PO-1412002"/>
    <s v="UC Santa Barbara"/>
    <s v="2015"/>
    <n v="3"/>
    <s v="CHN Elemental Analysis- Non UC"/>
    <s v="AL1312"/>
    <n v="495.36"/>
    <m/>
  </r>
  <r>
    <x v="0"/>
    <s v="901113.00 - Pelagic-Benthic Coupling"/>
    <s v="Huffard, Christine L"/>
    <n v="15001330"/>
    <m/>
    <s v="5360-000"/>
    <s v="Supplies - General"/>
    <m/>
    <s v="PO-1411948"/>
    <s v="Elkhorn Composite Service"/>
    <s v="2015"/>
    <n v="3"/>
    <s v="funnels"/>
    <s v="541089"/>
    <n v="2115.75"/>
    <m/>
  </r>
  <r>
    <x v="1"/>
    <s v="COMMITMENTS 901113.00 - Pelagic-Benthic Coupling"/>
    <m/>
    <m/>
    <m/>
    <s v="5130-000"/>
    <s v="OS - General"/>
    <m/>
    <n v="1411769"/>
    <s v="UC Santa Barbara"/>
    <n v="2015"/>
    <s v="Commitments"/>
    <m/>
    <m/>
    <n v="115.0936"/>
    <m/>
  </r>
  <r>
    <x v="0"/>
    <s v="COMMITMENTS 901113.00 - Pelagic-Benthic Coupling"/>
    <m/>
    <m/>
    <m/>
    <s v="5360-000"/>
    <s v="Supplies - General"/>
    <m/>
    <n v="1411961"/>
    <s v="Electrochem Industries"/>
    <n v="2015"/>
    <s v="Commitments"/>
    <m/>
    <m/>
    <n v="21390.592200000003"/>
    <m/>
  </r>
  <r>
    <x v="2"/>
    <s v="COMMITMENTS 901113.00 - Pelagic-Benthic Coupling"/>
    <m/>
    <m/>
    <m/>
    <s v="5130-000"/>
    <s v="OS - General"/>
    <m/>
    <s v="1510249"/>
    <s v="Light Waves Imaging"/>
    <n v="2015"/>
    <s v="Commitments"/>
    <s v="Scanning of Station M archives"/>
    <m/>
    <n v="4303.8599999999997"/>
    <m/>
  </r>
  <r>
    <x v="0"/>
    <s v="901113.00 - Pelagic-Benthic Coupling"/>
    <s v="Huffard, Christine L"/>
    <n v="15001330"/>
    <m/>
    <s v="5360-000"/>
    <s v="Supplies - General"/>
    <m/>
    <s v="PO-1411948"/>
    <s v="Elkhorn Composite Service"/>
    <n v="2015"/>
    <n v="3"/>
    <s v="funnels"/>
    <s v="541089"/>
    <n v="2115.75"/>
    <m/>
  </r>
  <r>
    <x v="3"/>
    <s v="901113.00 - Pelagic-Benthic Coupling"/>
    <s v="Huffard, Christine L"/>
    <n v="15002262"/>
    <m/>
    <s v="5360-000"/>
    <s v="Supplies - General"/>
    <m/>
    <s v="PO-1510393"/>
    <s v="Teledyne Benthos"/>
    <n v="2015"/>
    <n v="4"/>
    <s v="865-SB-13 - Acoustic Release S"/>
    <s v="222154"/>
    <n v="1075"/>
    <m/>
  </r>
  <r>
    <x v="3"/>
    <s v="901113.00 - Pelagic-Benthic Coupling"/>
    <s v="Huffard, Christine L"/>
    <n v="15002408"/>
    <m/>
    <s v="5360-000"/>
    <s v="Supplies - General"/>
    <m/>
    <s v="PO-1510423"/>
    <s v="Teledyne Benthos"/>
    <n v="2015"/>
    <n v="4"/>
    <s v="ATM-887 Battery Replacement Ki"/>
    <s v="222227"/>
    <n v="349.38"/>
    <m/>
  </r>
  <r>
    <x v="4"/>
    <s v="901113.11 - Camera Tripod Light Upgrd"/>
    <s v="Huffard, Christine L"/>
    <n v="15002246"/>
    <m/>
    <s v="1500-568"/>
    <s v="Ocean Deployed Equip Addt"/>
    <m/>
    <s v="PO-1510568"/>
    <s v="Cathx Corporation"/>
    <n v="2015"/>
    <n v="4"/>
    <s v="LED Ballast Light, up to 70000"/>
    <s v="20139 DEPOSIT"/>
    <n v="20000"/>
    <s v="squirty"/>
  </r>
  <r>
    <x v="4"/>
    <s v="901113.11 - Camera Tripod Light Upgrd"/>
    <s v="Huffard, Christine L"/>
    <n v="15002246"/>
    <m/>
    <s v="1500-568"/>
    <s v="Ocean Deployed Equip Addt"/>
    <m/>
    <s v="PO-1510568"/>
    <s v="Cathx Corporation"/>
    <n v="2015"/>
    <n v="4"/>
    <s v="Freight"/>
    <s v="20139 DEPOSIT"/>
    <n v="30.61"/>
    <m/>
  </r>
  <r>
    <x v="5"/>
    <s v="901113.00 - Pelagic-Benthic Coupling"/>
    <s v="Huffard, Christine L"/>
    <n v="15003670"/>
    <m/>
    <s v="5360-000"/>
    <s v="Supplies - General"/>
    <m/>
    <s v=" "/>
    <s v="Wells Fargo Bank Visa"/>
    <n v="2015"/>
    <n v="5"/>
    <s v="MCMASTER-CARR | DISP"/>
    <s v="CHUFFARD 05/15"/>
    <n v="198.67"/>
    <m/>
  </r>
  <r>
    <x v="5"/>
    <s v="901113.00 - Pelagic-Benthic Coupling"/>
    <s v="Huffard, Christine L"/>
    <n v="15004313"/>
    <m/>
    <s v="5360-000"/>
    <s v="Supplies - General"/>
    <m/>
    <s v=" "/>
    <s v="Wells Fargo Bank Visa"/>
    <n v="2015"/>
    <n v="6"/>
    <s v="MCMASTER-CARR | CABL"/>
    <s v="CHUFFARD 06/15"/>
    <n v="124.63"/>
    <m/>
  </r>
  <r>
    <x v="5"/>
    <s v="901113.00 - Pelagic-Benthic Coupling"/>
    <s v="Huffard, Christine L"/>
    <n v="15004289"/>
    <m/>
    <s v="5360-000"/>
    <s v="Supplies - General"/>
    <m/>
    <s v=" "/>
    <s v="Wells Fargo Bank Visa"/>
    <n v="2015"/>
    <n v="6"/>
    <s v="IN*GRAVELLESBOATYARD"/>
    <s v="FEJO 06/15"/>
    <n v="34.39"/>
    <m/>
  </r>
  <r>
    <x v="5"/>
    <s v="901113.00 - Pelagic-Benthic Coupling"/>
    <s v="Huffard, Christine L"/>
    <n v="15004313"/>
    <m/>
    <s v="5360-000"/>
    <s v="Supplies - General"/>
    <m/>
    <s v=" "/>
    <s v="Wells Fargo Bank Visa"/>
    <n v="2015"/>
    <n v="6"/>
    <s v="STAPLESQUILLSOLUTION"/>
    <s v="CHUFFARD 06/15"/>
    <n v="53.77"/>
    <m/>
  </r>
  <r>
    <x v="5"/>
    <s v="901113.00 - Pelagic-Benthic Coupling"/>
    <s v="Huffard, Christine L"/>
    <n v="15001222"/>
    <m/>
    <s v="5380-000"/>
    <s v="Supplies - Science Lab"/>
    <m/>
    <s v=" "/>
    <s v="Wells Fargo Bank Visa"/>
    <n v="2015"/>
    <n v="2"/>
    <s v="Use Tax Accrual"/>
    <s v="CHUFFARD 02/15"/>
    <n v="19.05"/>
    <m/>
  </r>
  <r>
    <x v="5"/>
    <s v="901113.00 - Pelagic-Benthic Coupling"/>
    <s v="Huffard, Christine L"/>
    <n v="15001222"/>
    <m/>
    <s v="5380-000"/>
    <s v="Supplies - Science Lab"/>
    <m/>
    <s v=" "/>
    <s v="Wells Fargo Bank Visa"/>
    <n v="2015"/>
    <n v="2"/>
    <s v="Use Tax Accrual"/>
    <s v="CHUFFARD 02/15"/>
    <n v="7.09"/>
    <m/>
  </r>
  <r>
    <x v="5"/>
    <s v="901113.00 - Pelagic-Benthic Coupling"/>
    <s v="Huffard, Christine L"/>
    <n v="15001222"/>
    <m/>
    <s v="5380-000"/>
    <s v="Supplies - Science Lab"/>
    <m/>
    <s v=" "/>
    <s v="Wells Fargo Bank Visa"/>
    <n v="2015"/>
    <n v="2"/>
    <s v="AMAZONMKTPLACEPMTS |"/>
    <s v="CHUFFARD 02/15"/>
    <n v="94.5"/>
    <m/>
  </r>
  <r>
    <x v="5"/>
    <s v="901113.00 - Pelagic-Benthic Coupling"/>
    <s v="Huffard, Christine L"/>
    <n v="15001222"/>
    <m/>
    <s v="5380-000"/>
    <s v="Supplies - Science Lab"/>
    <m/>
    <s v=" "/>
    <s v="Wells Fargo Bank Visa"/>
    <n v="2015"/>
    <n v="2"/>
    <s v="MCMASTER-CARR | TRAN"/>
    <s v="CHUFFARD 02/15"/>
    <n v="196.09"/>
    <m/>
  </r>
  <r>
    <x v="5"/>
    <s v="901113.00 - Pelagic-Benthic Coupling"/>
    <s v="Huffard, Christine L"/>
    <n v="15001944"/>
    <m/>
    <s v="5380-000"/>
    <s v="Supplies - Science Lab"/>
    <m/>
    <s v=" "/>
    <s v="Wells Fargo Bank Visa"/>
    <n v="2015"/>
    <n v="3"/>
    <s v="Use Tax Accrual"/>
    <s v="CHUFFARD 03/15"/>
    <n v="3.23"/>
    <m/>
  </r>
  <r>
    <x v="5"/>
    <s v="901113.00 - Pelagic-Benthic Coupling"/>
    <s v="Huffard, Christine L"/>
    <n v="15002651"/>
    <m/>
    <s v="5380-000"/>
    <s v="Supplies - Science Lab"/>
    <m/>
    <s v=" "/>
    <s v="Wells Fargo Bank Visa"/>
    <n v="2015"/>
    <n v="4"/>
    <s v="Use Tax Accrual"/>
    <s v="CHUFFARD 04/15"/>
    <n v="7.43"/>
    <m/>
  </r>
  <r>
    <x v="5"/>
    <s v="901113.00 - Pelagic-Benthic Coupling"/>
    <s v="Huffard, Christine L"/>
    <n v="15002651"/>
    <m/>
    <s v="5380-000"/>
    <s v="Supplies - Science Lab"/>
    <m/>
    <s v=" "/>
    <s v="Wells Fargo Bank Visa"/>
    <n v="2015"/>
    <n v="4"/>
    <s v="Use Tax Accrual"/>
    <s v="CHUFFARD 04/15"/>
    <n v="14.12"/>
    <m/>
  </r>
  <r>
    <x v="5"/>
    <s v="901113.00 - Pelagic-Benthic Coupling"/>
    <s v="Huffard, Christine L"/>
    <n v="15002651"/>
    <m/>
    <s v="5380-000"/>
    <s v="Supplies - Science Lab"/>
    <m/>
    <s v=" "/>
    <s v="Wells Fargo Bank Visa"/>
    <n v="2015"/>
    <n v="4"/>
    <s v="AMAZON*MKTPLCEEU-UK"/>
    <s v="CHUFFARD 04/15"/>
    <n v="97.5"/>
    <m/>
  </r>
  <r>
    <x v="5"/>
    <s v="901113.00 - Pelagic-Benthic Coupling"/>
    <s v="Huffard, Christine L"/>
    <n v="15002651"/>
    <m/>
    <s v="5380-000"/>
    <s v="Supplies - Science Lab"/>
    <m/>
    <s v=" "/>
    <s v="Wells Fargo Bank Visa"/>
    <n v="2015"/>
    <n v="4"/>
    <s v="B&amp;HPHOTO,800-606-696"/>
    <s v="CHUFFARD 04/15"/>
    <n v="185.2"/>
    <m/>
  </r>
  <r>
    <x v="5"/>
    <s v="901113.00 - Pelagic-Benthic Coupling"/>
    <s v="Huffard, Christine L"/>
    <n v="15003670"/>
    <m/>
    <s v="5380-000"/>
    <s v="Supplies - Science Lab"/>
    <m/>
    <s v=" "/>
    <s v="Wells Fargo Bank Visa"/>
    <n v="2015"/>
    <n v="5"/>
    <s v="Use Tax Accrual"/>
    <s v="CHUFFARD 05/15"/>
    <n v="2.0099999999999998"/>
    <m/>
  </r>
  <r>
    <x v="5"/>
    <s v="901113.00 - Pelagic-Benthic Coupling"/>
    <s v="Huffard, Christine L"/>
    <n v="15003670"/>
    <m/>
    <s v="5380-000"/>
    <s v="Supplies - Science Lab"/>
    <m/>
    <s v=" "/>
    <s v="Wells Fargo Bank Visa"/>
    <n v="2015"/>
    <n v="5"/>
    <s v="PILOTSHQLLC"/>
    <s v="CHUFFARD 05/15"/>
    <n v="26.36"/>
    <m/>
  </r>
  <r>
    <x v="5"/>
    <s v="901113.00 - Pelagic-Benthic Coupling"/>
    <s v="Huffard, Christine L"/>
    <n v="15004199"/>
    <m/>
    <s v="5380-000"/>
    <s v="Supplies - Science Lab"/>
    <m/>
    <s v=" "/>
    <s v="Praxair "/>
    <n v="2015"/>
    <n v="6"/>
    <s v="Nitrogen gas for Ken Smith Lab"/>
    <s v="52928653"/>
    <n v="153.79"/>
    <m/>
  </r>
  <r>
    <x v="5"/>
    <s v="901113.00 - Pelagic-Benthic Coupling"/>
    <s v="Huffard, Christine L"/>
    <n v="15004313"/>
    <m/>
    <s v="5380-000"/>
    <s v="Supplies - Science Lab"/>
    <m/>
    <s v=" "/>
    <s v="Wells Fargo Bank Visa"/>
    <n v="2015"/>
    <n v="6"/>
    <s v="STAPLESQUILLSOLUTION"/>
    <s v="CHUFFARD 06/15"/>
    <n v="5.14"/>
    <m/>
  </r>
  <r>
    <x v="6"/>
    <s v="901113.00 - Pelagic-Benthic Coupling"/>
    <s v="Huffard, Christine L"/>
    <n v="15001222"/>
    <m/>
    <s v="5380-000"/>
    <s v="Supplies - Science Lab"/>
    <m/>
    <s v=" "/>
    <s v="Wells Fargo Bank Visa"/>
    <s v="2015"/>
    <n v="2"/>
    <s v="Use Tax Accrual"/>
    <s v="CHUFFARD 02/15"/>
    <n v="7.09"/>
    <m/>
  </r>
  <r>
    <x v="6"/>
    <s v="901113.00 - Pelagic-Benthic Coupling"/>
    <s v="Huffard, Christine L"/>
    <n v="15001222"/>
    <m/>
    <s v="5380-000"/>
    <s v="Supplies - Science Lab"/>
    <m/>
    <s v=" "/>
    <s v="Wells Fargo Bank Visa"/>
    <s v="2015"/>
    <n v="2"/>
    <s v="B&amp;HPHOTO,800-606-696"/>
    <s v="CHUFFARD 02/15"/>
    <n v="254.05"/>
    <m/>
  </r>
  <r>
    <x v="6"/>
    <s v="901113.00 - Pelagic-Benthic Coupling"/>
    <s v="Huffard, Christine L"/>
    <n v="15001222"/>
    <m/>
    <s v="5380-000"/>
    <s v="Supplies - Science Lab"/>
    <m/>
    <s v=" "/>
    <s v="Wells Fargo Bank Visa"/>
    <s v="2015"/>
    <n v="2"/>
    <s v="BESTBUYMHT00007971 |"/>
    <s v="CHUFFARD 02/15"/>
    <n v="216.48"/>
    <m/>
  </r>
  <r>
    <x v="6"/>
    <s v="901113.00 - Pelagic-Benthic Coupling"/>
    <s v="Huffard, Christine L"/>
    <n v="15004313"/>
    <m/>
    <s v="5360-000"/>
    <s v="Supplies - General"/>
    <m/>
    <s v=" "/>
    <s v="Wells Fargo Bank Visa"/>
    <n v="2015"/>
    <n v="6"/>
    <s v="B&amp;HPHOTO,800-606-696"/>
    <s v="CHUFFARD 06/15"/>
    <n v="127.3"/>
    <m/>
  </r>
  <r>
    <x v="6"/>
    <s v="901113.00 - Pelagic-Benthic Coupling"/>
    <s v="Huffard, Christine L"/>
    <n v="15004313"/>
    <m/>
    <s v="5360-000"/>
    <s v="Supplies - General"/>
    <m/>
    <s v=" "/>
    <s v="Wells Fargo Bank Visa"/>
    <n v="2015"/>
    <n v="6"/>
    <s v="Use Tax Accrual"/>
    <s v="CHUFFARD 06/15"/>
    <n v="9.7100000000000009"/>
    <m/>
  </r>
  <r>
    <x v="6"/>
    <s v="901113.00 - Pelagic-Benthic Coupling"/>
    <s v="Huffard, Christine L"/>
    <n v="15001222"/>
    <m/>
    <s v="5380-000"/>
    <s v="Supplies - Science Lab"/>
    <m/>
    <s v=" "/>
    <s v="Wells Fargo Bank Visa"/>
    <n v="2015"/>
    <n v="2"/>
    <s v="BESTBUYMHT00007971 |"/>
    <s v="CHUFFARD 02/15"/>
    <n v="216.48"/>
    <m/>
  </r>
  <r>
    <x v="2"/>
    <s v="901113.00 - Pelagic-Benthic Coupling"/>
    <s v="Huffard, Christine L"/>
    <n v="15001796"/>
    <m/>
    <s v="5500-000"/>
    <s v="Travel - Domestic"/>
    <m/>
    <s v=" "/>
    <s v="Huffard, Christine"/>
    <s v="2015"/>
    <n v="3"/>
    <s v="T15-0138 reimbursement"/>
    <s v="T15-0138 10303"/>
    <n v="82.23"/>
    <m/>
  </r>
  <r>
    <x v="2"/>
    <s v="901113.00 - Pelagic-Benthic Coupling"/>
    <s v="Huffard, Christine L"/>
    <n v="15001286"/>
    <m/>
    <s v="5130-000"/>
    <s v="OS - General"/>
    <m/>
    <s v="PO-1411920"/>
    <s v="Light Waves Imaging"/>
    <n v="2015"/>
    <n v="2"/>
    <s v="10000 scans and archiving"/>
    <s v="40972"/>
    <n v="3305.43"/>
    <m/>
  </r>
  <r>
    <x v="2"/>
    <s v="901113.00 - Pelagic-Benthic Coupling"/>
    <s v="Huffard, Christine L"/>
    <n v="15002219"/>
    <m/>
    <s v="5130-000"/>
    <s v="OS - General"/>
    <m/>
    <s v="PO-1411920"/>
    <s v="Light Waves Imaging"/>
    <n v="2015"/>
    <n v="4"/>
    <s v="10000 scans and archiving"/>
    <s v="42076A"/>
    <n v="1209.18"/>
    <s v="squirty"/>
  </r>
  <r>
    <x v="2"/>
    <s v="901113.00 - Pelagic-Benthic Coupling"/>
    <s v="Huffard, Christine L"/>
    <n v="15002220"/>
    <m/>
    <s v="5130-000"/>
    <s v="OS - General"/>
    <m/>
    <s v="PO-1510249"/>
    <s v="Light Waves Imaging"/>
    <n v="2015"/>
    <n v="4"/>
    <s v="10000 scans and archiving- Jan"/>
    <s v="42076B"/>
    <n v="1800.96"/>
    <m/>
  </r>
  <r>
    <x v="2"/>
    <s v="901113.00 - Pelagic-Benthic Coupling"/>
    <s v="Huffard, Christine L"/>
    <n v="15002222"/>
    <m/>
    <s v="5130-000"/>
    <s v="OS - General"/>
    <m/>
    <s v="PO-1510249"/>
    <s v="Light Waves Imaging"/>
    <n v="2015"/>
    <n v="4"/>
    <s v="10000 scans and archiving- Jan"/>
    <s v="42240B"/>
    <n v="1351.11"/>
    <m/>
  </r>
  <r>
    <x v="2"/>
    <s v="901113.00 - Pelagic-Benthic Coupling"/>
    <s v="Huffard, Christine L"/>
    <n v="15002221"/>
    <m/>
    <s v="5130-000"/>
    <s v="OS - General"/>
    <m/>
    <s v="PO-1510567"/>
    <s v="Light Waves Imaging"/>
    <n v="2015"/>
    <n v="4"/>
    <s v="Scanning of Station M archives"/>
    <s v="42240A"/>
    <n v="4543.5600000000004"/>
    <m/>
  </r>
  <r>
    <x v="2"/>
    <s v="901113.00 - Pelagic-Benthic Coupling"/>
    <s v="Huffard, Christine L"/>
    <n v="15001796"/>
    <m/>
    <s v="5500-000"/>
    <s v="Travel - Domestic"/>
    <m/>
    <s v=" "/>
    <s v="Huffard, Christine"/>
    <n v="2015"/>
    <n v="3"/>
    <s v="T15-0138 reimbursement"/>
    <s v="T15-0138 10303"/>
    <n v="82.23"/>
    <m/>
  </r>
  <r>
    <x v="2"/>
    <s v="901113.00 - Pelagic-Benthic Coupling"/>
    <s v="Huffard, Christine L"/>
    <n v="15003211"/>
    <m/>
    <s v="5500-000"/>
    <s v="Travel - Domestic"/>
    <m/>
    <s v=" "/>
    <s v="Huffard, Christine"/>
    <n v="2015"/>
    <n v="5"/>
    <s v="T15-0240 reimbursement"/>
    <s v="T15-0240 10417"/>
    <n v="82.23"/>
    <m/>
  </r>
  <r>
    <x v="2"/>
    <s v="COMMITMENTS 901113.00 - Pelagic-Benthic Coupling"/>
    <s v="Huffard, Christine L"/>
    <m/>
    <m/>
    <s v="5130-000"/>
    <s v="OS - General"/>
    <m/>
    <m/>
    <s v="Light Waves Imaging"/>
    <n v="2015"/>
    <s v="Commitments"/>
    <s v="Scanning of Station M archives"/>
    <m/>
    <n v="9900"/>
    <s v="squirty"/>
  </r>
  <r>
    <x v="7"/>
    <s v="901113.00 - Pelagic-Benthic Coupling"/>
    <s v="Huffard, Christine L"/>
    <n v="15001259"/>
    <m/>
    <s v="5360-000"/>
    <s v="Supplies - General"/>
    <m/>
    <s v=" "/>
    <s v="Wells Fargo Bank Visa"/>
    <s v="2015"/>
    <n v="2"/>
    <s v="MOUSERELECTRONICSDIS"/>
    <s v="MCGILL 02/15"/>
    <n v="24.24"/>
    <m/>
  </r>
  <r>
    <x v="7"/>
    <s v="901113.00 - Pelagic-Benthic Coupling"/>
    <s v="Huffard, Christine L"/>
    <n v="15001222"/>
    <m/>
    <s v="5380-000"/>
    <s v="Supplies - Science Lab"/>
    <m/>
    <s v=" "/>
    <s v="Wells Fargo Bank Visa"/>
    <s v="2015"/>
    <n v="2"/>
    <s v="BESTBUYCOM7076680022"/>
    <s v="CHUFFARD 02/15"/>
    <n v="52.66"/>
    <m/>
  </r>
  <r>
    <x v="7"/>
    <s v="901113.00 - Pelagic-Benthic Coupling"/>
    <s v="Huffard, Christine L"/>
    <n v="15001222"/>
    <m/>
    <s v="5380-000"/>
    <s v="Supplies - Science Lab"/>
    <m/>
    <s v=" "/>
    <s v="Wells Fargo Bank Visa"/>
    <s v="2015"/>
    <n v="2"/>
    <s v="AMAZONMKTPLACEPMTS |"/>
    <s v="CHUFFARD 02/15"/>
    <n v="94.5"/>
    <m/>
  </r>
  <r>
    <x v="7"/>
    <s v="901113.00 - Pelagic-Benthic Coupling"/>
    <s v="Huffard, Christine L"/>
    <n v="15001222"/>
    <m/>
    <s v="5380-000"/>
    <s v="Supplies - Science Lab"/>
    <m/>
    <s v=" "/>
    <s v="Wells Fargo Bank Visa"/>
    <s v="2015"/>
    <n v="2"/>
    <s v="MCMASTER-CARR | TRAN"/>
    <s v="CHUFFARD 02/15"/>
    <n v="196.09"/>
    <m/>
  </r>
  <r>
    <x v="7"/>
    <s v="901113.00 - Pelagic-Benthic Coupling"/>
    <s v="Huffard, Christine L"/>
    <n v="15001018"/>
    <m/>
    <s v="5380-000"/>
    <s v="Supplies - Science Lab"/>
    <m/>
    <s v="PO-1510267"/>
    <s v="McLane Research Laborator"/>
    <s v="2015"/>
    <n v="2"/>
    <s v="Spares: 500ml sample bottles"/>
    <s v="13386"/>
    <n v="193.75"/>
    <m/>
  </r>
  <r>
    <x v="7"/>
    <s v="901113.00 - Pelagic-Benthic Coupling"/>
    <s v="Huffard, Christine L"/>
    <n v="15001018"/>
    <m/>
    <s v="5380-000"/>
    <s v="Supplies - Science Lab"/>
    <m/>
    <s v="PO-1510267"/>
    <s v="McLane Research Laborator"/>
    <s v="2015"/>
    <n v="2"/>
    <s v="Use Tax Accrual"/>
    <s v="13386"/>
    <n v="14.53"/>
    <m/>
  </r>
  <r>
    <x v="7"/>
    <s v="901113.00 - Pelagic-Benthic Coupling"/>
    <s v="Huffard, Christine L"/>
    <n v="15001924"/>
    <m/>
    <s v="5360-000"/>
    <s v="Supplies - General"/>
    <m/>
    <s v=" "/>
    <s v="Wells Fargo Bank Visa"/>
    <s v="2015"/>
    <n v="3"/>
    <s v="CPI*COLEPARMERINSTRU"/>
    <s v="HOBSON 03/15"/>
    <n v="73.849999999999994"/>
    <m/>
  </r>
  <r>
    <x v="7"/>
    <s v="901113.00 - Pelagic-Benthic Coupling"/>
    <s v="Huffard, Christine L"/>
    <n v="15001924"/>
    <m/>
    <s v="5360-000"/>
    <s v="Supplies - General"/>
    <m/>
    <s v=" "/>
    <s v="Wells Fargo Bank Visa"/>
    <s v="2015"/>
    <n v="3"/>
    <s v="TCSMICROPUMPS"/>
    <s v="HOBSON 03/15"/>
    <n v="350.5"/>
    <m/>
  </r>
  <r>
    <x v="7"/>
    <s v="901113.00 - Pelagic-Benthic Coupling"/>
    <s v="Huffard, Christine L"/>
    <n v="15001944"/>
    <m/>
    <s v="5380-000"/>
    <s v="Supplies - Science Lab"/>
    <m/>
    <s v=" "/>
    <s v="Wells Fargo Bank Visa"/>
    <s v="2015"/>
    <n v="3"/>
    <s v="PRAGMATICPROGRAMMERS"/>
    <s v="CHUFFARD 03/15"/>
    <n v="43.13"/>
    <m/>
  </r>
  <r>
    <x v="7"/>
    <s v="901113.00 - Pelagic-Benthic Coupling"/>
    <s v="Huffard, Christine L"/>
    <n v="15001944"/>
    <m/>
    <s v="5380-000"/>
    <s v="Supplies - Science Lab"/>
    <m/>
    <s v=" "/>
    <s v="Wells Fargo Bank Visa"/>
    <s v="2015"/>
    <n v="3"/>
    <s v="Use Tax Accrual"/>
    <s v="CHUFFARD 03/15"/>
    <n v="3.23"/>
    <m/>
  </r>
  <r>
    <x v="7"/>
    <s v="901113.00 - Pelagic-Benthic Coupling"/>
    <s v="Huffard, Christine L"/>
    <n v="15001505"/>
    <m/>
    <s v="5380-000"/>
    <s v="Supplies - Science Lab"/>
    <m/>
    <s v="PO-1510406"/>
    <s v="Teledyne Impulse"/>
    <s v="2015"/>
    <n v="3"/>
    <s v="dummy connector for bulkhead r"/>
    <s v="037668"/>
    <n v="310.41000000000003"/>
    <m/>
  </r>
  <r>
    <x v="7"/>
    <s v="COMMITMENTS 901113.00 - Pelagic-Benthic Coupling"/>
    <m/>
    <m/>
    <m/>
    <s v="5360-000"/>
    <s v="Supplies - General"/>
    <m/>
    <m/>
    <s v="Mouser"/>
    <n v="2015"/>
    <n v="3"/>
    <s v="Squirty"/>
    <m/>
    <n v="42.07"/>
    <m/>
  </r>
  <r>
    <x v="7"/>
    <s v="901113.00 - Pelagic-Benthic Coupling"/>
    <s v="Huffard, Christine L"/>
    <n v="15003313"/>
    <m/>
    <s v="5360-000"/>
    <s v="Supplies - General"/>
    <m/>
    <s v=" "/>
    <s v="Voogd, Gregory"/>
    <n v="2015"/>
    <n v="5"/>
    <s v="Wood purchase"/>
    <s v="VOOGD 05/2015"/>
    <n v="107.51"/>
    <m/>
  </r>
  <r>
    <x v="7"/>
    <s v="901113.00 - Pelagic-Benthic Coupling"/>
    <s v="Huffard, Christine L"/>
    <n v="15003404"/>
    <m/>
    <s v="5360-000"/>
    <s v="Supplies - General"/>
    <m/>
    <s v=" "/>
    <s v="Huffard, Christine"/>
    <n v="2015"/>
    <n v="5"/>
    <s v="Glass microbeads for Smith Lab"/>
    <s v="HUFFARD 05/2015"/>
    <n v="126.41"/>
    <m/>
  </r>
  <r>
    <x v="7"/>
    <s v="901113.00 - Pelagic-Benthic Coupling"/>
    <s v="Huffard, Christine L"/>
    <n v="15001222"/>
    <m/>
    <s v="5380-000"/>
    <s v="Supplies - Science Lab"/>
    <m/>
    <s v=" "/>
    <s v="Wells Fargo Bank Visa"/>
    <n v="2015"/>
    <n v="2"/>
    <s v="BESTBUYCOM7076680022"/>
    <s v="CHUFFARD 02/15"/>
    <n v="52.66"/>
    <m/>
  </r>
  <r>
    <x v="7"/>
    <s v="901113.00 - Pelagic-Benthic Coupling"/>
    <s v="Huffard, Christine L"/>
    <n v="15001944"/>
    <m/>
    <s v="5380-000"/>
    <s v="Supplies - Science Lab"/>
    <m/>
    <s v=" "/>
    <s v="Wells Fargo Bank Visa"/>
    <n v="2015"/>
    <n v="3"/>
    <s v="PRAGMATICPROGRAMMERS"/>
    <s v="CHUFFARD 03/15"/>
    <n v="43.13"/>
    <m/>
  </r>
  <r>
    <x v="7"/>
    <s v="901113.00 - Pelagic-Benthic Coupling"/>
    <s v="Huffard, Christine L"/>
    <n v="15001018"/>
    <m/>
    <s v="5380-000"/>
    <s v="Supplies - Science Lab"/>
    <m/>
    <s v="PO-1510267"/>
    <s v="McLane Research Laborator"/>
    <n v="2015"/>
    <n v="2"/>
    <s v="Spares: 500ml sample bottles"/>
    <s v="13386"/>
    <n v="193.75"/>
    <m/>
  </r>
  <r>
    <x v="7"/>
    <s v="901113.00 - Pelagic-Benthic Coupling"/>
    <s v="Huffard, Christine L"/>
    <n v="15001018"/>
    <m/>
    <s v="5380-000"/>
    <s v="Supplies - Science Lab"/>
    <m/>
    <s v="PO-1510267"/>
    <s v="McLane Research Laborator"/>
    <n v="2015"/>
    <n v="2"/>
    <s v="Freight"/>
    <s v="13386"/>
    <n v="35"/>
    <m/>
  </r>
  <r>
    <x v="7"/>
    <s v="901113.00 - Pelagic-Benthic Coupling"/>
    <s v="Huffard, Christine L"/>
    <n v="15001018"/>
    <m/>
    <s v="5380-000"/>
    <s v="Supplies - Science Lab"/>
    <m/>
    <s v="PO-1510267"/>
    <s v="McLane Research Laborator"/>
    <n v="2015"/>
    <n v="2"/>
    <s v="Use Tax Accrual"/>
    <s v="13386"/>
    <n v="14.53"/>
    <m/>
  </r>
  <r>
    <x v="8"/>
    <s v="901113.00 - Pelagic-Benthic Coupling"/>
    <s v="Huffard, Christine L"/>
    <n v="15000393"/>
    <m/>
    <s v="5300-000"/>
    <s v="Supplies - Cmptr/Hdwr"/>
    <m/>
    <s v=" "/>
    <s v="Wells Fargo Bank Visa"/>
    <s v="2015"/>
    <n v="1"/>
    <s v="MOUSERELECTRONICSDIS"/>
    <s v="HENTHORN 01/15B"/>
    <n v="222.94"/>
    <s v="901113.00"/>
  </r>
  <r>
    <x v="9"/>
    <s v="901113.00 - Pelagic-Benthic Coupling"/>
    <s v="Huffard, Christine L"/>
    <n v="15001944"/>
    <m/>
    <s v="5360-000"/>
    <s v="Supplies - General"/>
    <m/>
    <s v=" "/>
    <s v="Wells Fargo Bank Visa"/>
    <s v="2015"/>
    <n v="3"/>
    <s v="WWW.ATBATT.COM"/>
    <s v="CHUFFARD 03/15"/>
    <n v="317.49"/>
    <m/>
  </r>
  <r>
    <x v="9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Use Tax Accrual"/>
    <s v="8000015209"/>
    <n v="48.75"/>
    <m/>
  </r>
  <r>
    <x v="9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Use Tax Accrual"/>
    <s v="8000015209"/>
    <n v="10.11"/>
    <m/>
  </r>
  <r>
    <x v="9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Camera tripod Main power batte"/>
    <s v="8000015209"/>
    <n v="650"/>
    <m/>
  </r>
  <r>
    <x v="9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Use Tax Accrual"/>
    <s v="8000015210"/>
    <n v="55.5"/>
    <m/>
  </r>
  <r>
    <x v="9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Use Tax Accrual"/>
    <s v="8000015210"/>
    <n v="9.44"/>
    <m/>
  </r>
  <r>
    <x v="9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SES main power"/>
    <s v="8000015210"/>
    <n v="740"/>
    <m/>
  </r>
  <r>
    <x v="9"/>
    <s v="COMMITMENTS 901113.00 - Pelagic-Benthic Coupling"/>
    <m/>
    <m/>
    <m/>
    <s v="5360-000"/>
    <s v="Supplies - General"/>
    <m/>
    <s v="1510221"/>
    <s v="Electrochem Industries"/>
    <n v="2015"/>
    <s v="Commitments"/>
    <m/>
    <m/>
    <n v="-237.98499999999967"/>
    <m/>
  </r>
  <r>
    <x v="9"/>
    <s v="901113.00 - Pelagic-Benthic Coupling"/>
    <s v="Huffard, Christine L"/>
    <n v="15002403"/>
    <m/>
    <s v="5130-000"/>
    <s v="OS - General"/>
    <m/>
    <s v="PO-1510387"/>
    <s v="Ocean Innovations"/>
    <n v="2015"/>
    <n v="4"/>
    <s v="WABO replacement battery pack"/>
    <s v="15-378"/>
    <n v="430"/>
    <m/>
  </r>
  <r>
    <x v="9"/>
    <s v="901113.00 - Pelagic-Benthic Coupling"/>
    <s v="Huffard, Christine L"/>
    <n v="15002403"/>
    <m/>
    <s v="5130-000"/>
    <s v="OS - General"/>
    <m/>
    <s v="PO-1510387"/>
    <s v="Ocean Innovations"/>
    <n v="2015"/>
    <n v="4"/>
    <s v="Freight"/>
    <s v="15-378"/>
    <n v="59.35"/>
    <m/>
  </r>
  <r>
    <x v="9"/>
    <s v="901113.00 - Pelagic-Benthic Coupling"/>
    <s v="Huffard, Christine L"/>
    <n v="15001944"/>
    <m/>
    <s v="5360-000"/>
    <s v="Supplies - General"/>
    <m/>
    <s v=" "/>
    <s v="Wells Fargo Bank Visa"/>
    <n v="2015"/>
    <n v="3"/>
    <s v="WWW.ATBATT.COM"/>
    <s v="CHUFFARD 03/15"/>
    <n v="317.49"/>
    <m/>
  </r>
  <r>
    <x v="9"/>
    <s v="901113.00 - Pelagic-Benthic Coupling"/>
    <s v="Huffard, Christine L"/>
    <n v="15002651"/>
    <m/>
    <s v="5360-000"/>
    <s v="Supplies - General"/>
    <m/>
    <s v=" "/>
    <s v="Wells Fargo Bank Visa"/>
    <n v="2015"/>
    <n v="4"/>
    <s v="Use Tax Accrual"/>
    <s v="CHUFFARD 04/15"/>
    <n v="10.1"/>
    <m/>
  </r>
  <r>
    <x v="9"/>
    <s v="901113.00 - Pelagic-Benthic Coupling"/>
    <s v="Huffard, Christine L"/>
    <n v="15002651"/>
    <m/>
    <s v="5360-000"/>
    <s v="Supplies - General"/>
    <m/>
    <s v=" "/>
    <s v="Wells Fargo Bank Visa"/>
    <n v="2015"/>
    <n v="4"/>
    <s v="TNRBATTERIES"/>
    <s v="CHUFFARD 04/15"/>
    <n v="78.78"/>
    <m/>
  </r>
  <r>
    <x v="9"/>
    <s v="901113.00 - Pelagic-Benthic Coupling"/>
    <s v="Huffard, Christine L"/>
    <n v="15002651"/>
    <m/>
    <s v="5360-000"/>
    <s v="Supplies - General"/>
    <m/>
    <s v=" "/>
    <s v="Wells Fargo Bank Visa"/>
    <n v="2015"/>
    <n v="4"/>
    <s v="B&amp;HPHOTO,800-606-696"/>
    <s v="CHUFFARD 04/15"/>
    <n v="231.98"/>
    <m/>
  </r>
  <r>
    <x v="9"/>
    <s v="901113.00 - Pelagic-Benthic Coupling"/>
    <s v="Huffard, Christine L"/>
    <n v="15002479"/>
    <m/>
    <s v="5360-000"/>
    <s v="Supplies - General"/>
    <m/>
    <s v="PO-1411961"/>
    <s v="Electrochem Industries"/>
    <n v="2015"/>
    <n v="4"/>
    <s v="Rover Li Battery Pack, 7S4P, C"/>
    <s v="60034373"/>
    <n v="11874"/>
    <m/>
  </r>
  <r>
    <x v="9"/>
    <s v="901113.00 - Pelagic-Benthic Coupling"/>
    <s v="Huffard, Christine L"/>
    <n v="15002479"/>
    <m/>
    <s v="5360-000"/>
    <s v="Supplies - General"/>
    <m/>
    <s v="PO-1411961"/>
    <s v="Electrochem Industries"/>
    <n v="2015"/>
    <n v="4"/>
    <s v="Use Tax Accrual"/>
    <s v="60034373"/>
    <n v="905.39"/>
    <m/>
  </r>
  <r>
    <x v="9"/>
    <s v="901113.00 - Pelagic-Benthic Coupling"/>
    <s v="Huffard, Christine L"/>
    <n v="15002729"/>
    <m/>
    <s v="5360-000"/>
    <s v="Supplies - General"/>
    <m/>
    <s v="PO-1411961"/>
    <s v="Electrochem Industries"/>
    <n v="2015"/>
    <n v="5"/>
    <s v="Use Tax Accrual"/>
    <s v="60034417"/>
    <n v="555.86"/>
    <m/>
  </r>
  <r>
    <x v="9"/>
    <s v="901113.00 - Pelagic-Benthic Coupling"/>
    <s v="Huffard, Christine L"/>
    <n v="15002729"/>
    <m/>
    <s v="5360-000"/>
    <s v="Supplies - General"/>
    <m/>
    <s v="PO-1411961"/>
    <s v="Electrochem Industries"/>
    <n v="2015"/>
    <n v="5"/>
    <s v="Use Tax Accrual"/>
    <s v="60034417"/>
    <n v="51.24"/>
    <m/>
  </r>
  <r>
    <x v="9"/>
    <s v="901113.00 - Pelagic-Benthic Coupling"/>
    <s v="Huffard, Christine L"/>
    <n v="15002729"/>
    <m/>
    <s v="5360-000"/>
    <s v="Supplies - General"/>
    <m/>
    <s v="PO-1411961"/>
    <s v="Electrochem Industries"/>
    <n v="2015"/>
    <n v="5"/>
    <s v="Camera Tripod Li Battery pack,"/>
    <s v="60034417"/>
    <n v="7290"/>
    <m/>
  </r>
  <r>
    <x v="9"/>
    <s v="901113.00 - Pelagic-Benthic Coupling"/>
    <s v="Huffard, Christine L"/>
    <n v="15002729"/>
    <m/>
    <s v="5360-000"/>
    <s v="Supplies - General"/>
    <m/>
    <s v="PO-1411961"/>
    <s v="Electrochem Industries"/>
    <n v="2015"/>
    <n v="5"/>
    <s v="Camera Tripod Controller Li Ba"/>
    <s v="60034417"/>
    <n v="672"/>
    <m/>
  </r>
  <r>
    <x v="9"/>
    <s v="901113.00 - Pelagic-Benthic Coupling"/>
    <s v="Huffard, Christine L"/>
    <n v="15002730"/>
    <m/>
    <s v="5360-000"/>
    <s v="Supplies - General"/>
    <m/>
    <s v="PO-1510221"/>
    <s v="Electrochem Industries"/>
    <n v="2015"/>
    <n v="5"/>
    <s v="Use Tax Accrual"/>
    <s v="60034419"/>
    <n v="277.93"/>
    <m/>
  </r>
  <r>
    <x v="9"/>
    <s v="901113.00 - Pelagic-Benthic Coupling"/>
    <s v="Huffard, Christine L"/>
    <n v="15002730"/>
    <m/>
    <s v="5360-000"/>
    <s v="Supplies - General"/>
    <m/>
    <s v="PO-1510221"/>
    <s v="Electrochem Industries"/>
    <n v="2015"/>
    <n v="5"/>
    <s v="Use Tax Accrual"/>
    <s v="60034419"/>
    <n v="17.079999999999998"/>
    <m/>
  </r>
  <r>
    <x v="9"/>
    <s v="901113.00 - Pelagic-Benthic Coupling"/>
    <s v="Huffard, Christine L"/>
    <n v="15002730"/>
    <m/>
    <s v="5360-000"/>
    <s v="Supplies - General"/>
    <m/>
    <s v="PO-1510221"/>
    <s v="Electrochem Industries"/>
    <n v="2015"/>
    <n v="5"/>
    <s v="Camera Tripod Li Battery pack,"/>
    <s v="60034419"/>
    <n v="3645"/>
    <m/>
  </r>
  <r>
    <x v="9"/>
    <s v="901113.00 - Pelagic-Benthic Coupling"/>
    <s v="Huffard, Christine L"/>
    <n v="15002730"/>
    <m/>
    <s v="5360-000"/>
    <s v="Supplies - General"/>
    <m/>
    <s v="PO-1510221"/>
    <s v="Electrochem Industries"/>
    <n v="2015"/>
    <n v="5"/>
    <s v="Camera Tripod Controller Li Ba"/>
    <s v="60034419"/>
    <n v="224"/>
    <m/>
  </r>
  <r>
    <x v="9"/>
    <s v="901113.00 - Pelagic-Benthic Coupling"/>
    <s v="Huffard, Christine L"/>
    <n v="15001222"/>
    <m/>
    <s v="5380-000"/>
    <s v="Supplies - Science Lab"/>
    <m/>
    <s v=" "/>
    <s v="Wells Fargo Bank Visa"/>
    <n v="2015"/>
    <n v="2"/>
    <s v="B&amp;HPHOTO,800-606-696"/>
    <s v="CHUFFARD 02/15"/>
    <n v="254.05"/>
    <m/>
  </r>
  <r>
    <x v="10"/>
    <s v="901113.00 - Pelagic-Benthic Coupling"/>
    <s v="Huffard, Christine L"/>
    <n v="15000094"/>
    <m/>
    <s v="5360-000"/>
    <s v="Supplies - General"/>
    <m/>
    <s v="PO-1412050"/>
    <s v="Teledyne Benthos"/>
    <s v="2015"/>
    <n v="1"/>
    <s v="Freight"/>
    <s v="221687"/>
    <n v="10.67"/>
    <m/>
  </r>
  <r>
    <x v="10"/>
    <s v="901113.00 - Pelagic-Benthic Coupling"/>
    <s v="Huffard, Christine L"/>
    <n v="15001018"/>
    <m/>
    <s v="5380-000"/>
    <s v="Supplies - Science Lab"/>
    <m/>
    <s v="PO-1510267"/>
    <s v="McLane Research Laborator"/>
    <s v="2015"/>
    <n v="2"/>
    <s v="Freight"/>
    <s v="13386"/>
    <n v="35"/>
    <m/>
  </r>
  <r>
    <x v="10"/>
    <s v="901113.00 - Pelagic-Benthic Coupling"/>
    <s v="Huffard, Christine L"/>
    <n v="15001654"/>
    <m/>
    <s v="5200-000"/>
    <s v="Postage/Shipping"/>
    <m/>
    <s v=" "/>
    <s v="Federal Express"/>
    <s v="2015"/>
    <n v="3"/>
    <s v="Import Charges"/>
    <s v="6-452-02136"/>
    <n v="14.98"/>
    <m/>
  </r>
  <r>
    <x v="10"/>
    <s v="901113.00 - Pelagic-Benthic Coupling"/>
    <s v="Huffard, Christine L"/>
    <n v="15001693"/>
    <m/>
    <s v="5360-000"/>
    <s v="Supplies - General"/>
    <m/>
    <s v="PO-1510407"/>
    <s v="Pro Battery Specialist"/>
    <s v="2015"/>
    <n v="3"/>
    <s v="Freight"/>
    <s v="8000015209"/>
    <n v="134.86000000000001"/>
    <m/>
  </r>
  <r>
    <x v="10"/>
    <s v="901113.00 - Pelagic-Benthic Coupling"/>
    <s v="Huffard, Christine L"/>
    <n v="15001694"/>
    <m/>
    <s v="5360-000"/>
    <s v="Supplies - General"/>
    <m/>
    <s v="PO-1510422"/>
    <s v="Pro Battery Specialist"/>
    <s v="2015"/>
    <n v="3"/>
    <s v="Freight"/>
    <s v="8000015210"/>
    <n v="125.8"/>
    <m/>
  </r>
  <r>
    <x v="10"/>
    <s v="901113.00 - Pelagic-Benthic Coupling"/>
    <s v="Huffard, Christine L"/>
    <n v="15001505"/>
    <m/>
    <s v="5380-000"/>
    <s v="Supplies - Science Lab"/>
    <m/>
    <s v="PO-1510406"/>
    <s v="Teledyne Impulse"/>
    <s v="2015"/>
    <n v="3"/>
    <s v="Freight"/>
    <s v="037668"/>
    <n v="8.26"/>
    <m/>
  </r>
  <r>
    <x v="10"/>
    <s v="901113.00 - Pelagic-Benthic Coupling"/>
    <s v="Huffard, Christine L"/>
    <n v="15001654"/>
    <m/>
    <s v="5200-000"/>
    <s v="Postage/Shipping"/>
    <m/>
    <s v=" "/>
    <s v="Federal Express"/>
    <n v="2015"/>
    <n v="3"/>
    <s v="Import Charges"/>
    <s v="6-452-02136"/>
    <n v="14.98"/>
    <m/>
  </r>
  <r>
    <x v="10"/>
    <s v="901113.00 - Pelagic-Benthic Coupling"/>
    <s v="Huffard, Christine L"/>
    <n v="15002262"/>
    <m/>
    <s v="5360-000"/>
    <s v="Supplies - General"/>
    <m/>
    <s v="PO-1510393"/>
    <s v="Teledyne Benthos"/>
    <n v="2015"/>
    <n v="4"/>
    <s v="Freight"/>
    <s v="222154"/>
    <n v="41.29"/>
    <m/>
  </r>
  <r>
    <x v="10"/>
    <s v="901113.00 - Pelagic-Benthic Coupling"/>
    <s v="Huffard, Christine L"/>
    <n v="15002408"/>
    <m/>
    <s v="5360-000"/>
    <s v="Supplies - General"/>
    <m/>
    <s v="PO-1510423"/>
    <s v="Teledyne Benthos"/>
    <n v="2015"/>
    <n v="4"/>
    <s v="Freight"/>
    <s v="222227"/>
    <n v="17.350000000000001"/>
    <m/>
  </r>
  <r>
    <x v="10"/>
    <s v="901113.00 - Pelagic-Benthic Coupling"/>
    <s v="Huffard, Christine L"/>
    <n v="15002524"/>
    <m/>
    <s v="5360-000"/>
    <s v="Supplies - General"/>
    <m/>
    <s v="PO-1510590"/>
    <s v="Teledyne Benthos"/>
    <n v="2015"/>
    <n v="4"/>
    <s v="Freight"/>
    <s v="222536"/>
    <n v="9.19"/>
    <m/>
  </r>
  <r>
    <x v="10"/>
    <s v="901113.00 - Pelagic-Benthic Coupling"/>
    <s v="Huffard, Christine L"/>
    <n v="15002525"/>
    <m/>
    <s v="5360-000"/>
    <s v="Supplies - General"/>
    <m/>
    <s v="PO-1510631"/>
    <s v="Teledyne Benthos"/>
    <n v="2015"/>
    <n v="4"/>
    <s v="Freight"/>
    <s v="222572"/>
    <n v="25.34"/>
    <m/>
  </r>
  <r>
    <x v="11"/>
    <s v="COMMITMENTS 901113.00 - Pelagic-Benthic Coupling"/>
    <m/>
    <m/>
    <m/>
    <s v="5380-000"/>
    <s v="Supplies - Science Lab"/>
    <m/>
    <s v="1510400"/>
    <s v="Fisher Scientific"/>
    <n v="2015"/>
    <s v="Commitments"/>
    <m/>
    <m/>
    <n v="86.422799999999995"/>
    <m/>
  </r>
  <r>
    <x v="11"/>
    <s v="901113.00 - Pelagic-Benthic Coupling"/>
    <s v="Huffard, Christine L"/>
    <n v="15002080"/>
    <m/>
    <s v="5380-000"/>
    <s v="Supplies - Science Lab"/>
    <m/>
    <s v="PO-1510400"/>
    <s v="Fisher Scientific"/>
    <n v="2015"/>
    <n v="4"/>
    <s v="PROTOCOL 10% BUFF FORMLIN 1 GL"/>
    <s v="2666808"/>
    <n v="72.42"/>
    <m/>
  </r>
  <r>
    <x v="11"/>
    <s v="901113.00 - Pelagic-Benthic Coupling"/>
    <s v="Huffard, Christine L"/>
    <n v="15002080"/>
    <m/>
    <s v="5380-000"/>
    <s v="Supplies - Science Lab"/>
    <m/>
    <s v="PO-1510400"/>
    <s v="Fisher Scientific"/>
    <n v="2015"/>
    <n v="4"/>
    <s v="Freight"/>
    <s v="2666808"/>
    <n v="14"/>
    <m/>
  </r>
  <r>
    <x v="12"/>
    <s v="901113.00 - Pelagic-Benthic Coupling"/>
    <s v="Huffard, Christine L"/>
    <n v="15000347"/>
    <m/>
    <s v="5360-000"/>
    <s v="Supplies - General"/>
    <m/>
    <s v=" "/>
    <s v="Wells Fargo Bank Visa"/>
    <s v="2015"/>
    <n v="1"/>
    <s v="MCMASTER-CARR | HIGH"/>
    <s v="FEJO 01/15B"/>
    <n v="14.79"/>
    <m/>
  </r>
  <r>
    <x v="12"/>
    <s v="901113.00 - Pelagic-Benthic Coupling"/>
    <s v="Huffard, Christine L"/>
    <n v="15000347"/>
    <m/>
    <s v="5360-000"/>
    <s v="Supplies - General"/>
    <m/>
    <s v=" "/>
    <s v="Wells Fargo Bank Visa"/>
    <s v="2015"/>
    <n v="1"/>
    <s v="MCMASTER-CARR | ULTR"/>
    <s v="FEJO 01/15B"/>
    <n v="14.93"/>
    <m/>
  </r>
  <r>
    <x v="13"/>
    <s v="901113.00 - Pelagic-Benthic Coupling"/>
    <s v="Huffard, Christine L"/>
    <n v="15000094"/>
    <m/>
    <s v="5360-000"/>
    <s v="Supplies - General"/>
    <m/>
    <s v="PO-1412050"/>
    <s v="Teledyne Benthos"/>
    <s v="2015"/>
    <n v="1"/>
    <s v="RETROFIT KIT, NEW BURNWIRE Kit"/>
    <s v="221687"/>
    <n v="1827.5"/>
    <m/>
  </r>
  <r>
    <x v="13"/>
    <s v="901113.00 - Pelagic-Benthic Coupling"/>
    <s v="Huffard, Christine L"/>
    <n v="15001259"/>
    <m/>
    <s v="5360-000"/>
    <s v="Supplies - General"/>
    <m/>
    <s v=" "/>
    <s v="Wells Fargo Bank Visa"/>
    <s v="2015"/>
    <n v="2"/>
    <s v="SURPLUSSALES"/>
    <s v="MCGILL 02/15"/>
    <n v="300"/>
    <m/>
  </r>
  <r>
    <x v="13"/>
    <s v="901113.00 - Pelagic-Benthic Coupling"/>
    <s v="Huffard, Christine L"/>
    <n v="15001202"/>
    <m/>
    <s v="5360-000"/>
    <s v="Supplies - General"/>
    <m/>
    <s v=" "/>
    <s v="Wells Fargo Bank Visa"/>
    <s v="2015"/>
    <n v="2"/>
    <s v="Use Tax Accrual"/>
    <s v="HOBSON 02/15"/>
    <n v="1.71"/>
    <m/>
  </r>
  <r>
    <x v="13"/>
    <s v="901113.00 - Pelagic-Benthic Coupling"/>
    <s v="Huffard, Christine L"/>
    <n v="15001167"/>
    <m/>
    <s v="5360-000"/>
    <s v="Supplies - General"/>
    <m/>
    <s v=" "/>
    <s v="Wells Fargo Bank Visa"/>
    <s v="2015"/>
    <n v="2"/>
    <s v="Use Tax Accrual"/>
    <s v="ALANA 02/15"/>
    <n v="5.54"/>
    <m/>
  </r>
  <r>
    <x v="13"/>
    <s v="901113.00 - Pelagic-Benthic Coupling"/>
    <s v="Huffard, Christine L"/>
    <n v="15001259"/>
    <m/>
    <s v="5360-000"/>
    <s v="Supplies - General"/>
    <m/>
    <s v=" "/>
    <s v="Wells Fargo Bank Visa"/>
    <s v="2015"/>
    <n v="2"/>
    <s v="Use Tax Accrual"/>
    <s v="MCGILL 02/15"/>
    <n v="22.5"/>
    <m/>
  </r>
  <r>
    <x v="13"/>
    <s v="901113.00 - Pelagic-Benthic Coupling"/>
    <s v="Huffard, Christine L"/>
    <n v="15001202"/>
    <m/>
    <s v="5360-000"/>
    <s v="Supplies - General"/>
    <m/>
    <s v=" "/>
    <s v="Wells Fargo Bank Visa"/>
    <s v="2015"/>
    <n v="2"/>
    <s v="MOCAPLLC"/>
    <s v="HOBSON 02/15"/>
    <n v="22.75"/>
    <m/>
  </r>
  <r>
    <x v="13"/>
    <s v="901113.00 - Pelagic-Benthic Coupling"/>
    <s v="Huffard, Christine L"/>
    <n v="15001167"/>
    <m/>
    <s v="5360-000"/>
    <s v="Supplies - General"/>
    <m/>
    <s v=" "/>
    <s v="Wells Fargo Bank Visa"/>
    <s v="2015"/>
    <n v="2"/>
    <s v="B&amp;HPHOTO,800-606-696"/>
    <s v="ALANA 02/15"/>
    <n v="73.900000000000006"/>
    <m/>
  </r>
  <r>
    <x v="13"/>
    <s v="901113.00 - Pelagic-Benthic Coupling"/>
    <s v="Huffard, Christine L"/>
    <n v="15001222"/>
    <m/>
    <s v="5380-000"/>
    <s v="Supplies - Science Lab"/>
    <m/>
    <s v=" "/>
    <s v="Wells Fargo Bank Visa"/>
    <s v="2015"/>
    <n v="2"/>
    <s v="Use Tax Accrual"/>
    <s v="CHUFFARD 02/15"/>
    <n v="19.05"/>
    <m/>
  </r>
  <r>
    <x v="13"/>
    <s v="901113.00 - Pelagic-Benthic Coupling"/>
    <s v="Huffard, Christine L"/>
    <n v="15001917"/>
    <m/>
    <s v="5320-000"/>
    <s v="Supplies - Eng. Lab"/>
    <m/>
    <s v=" "/>
    <s v="Wells Fargo Bank Visa"/>
    <s v="2015"/>
    <n v="3"/>
    <s v="UNITEDTITANIUM,INC."/>
    <s v="FEJO 03/15"/>
    <n v="578.62"/>
    <m/>
  </r>
  <r>
    <x v="13"/>
    <s v="901113.00 - Pelagic-Benthic Coupling"/>
    <s v="Huffard, Christine L"/>
    <n v="15001917"/>
    <m/>
    <s v="5320-000"/>
    <s v="Supplies - Eng. Lab"/>
    <m/>
    <s v=" "/>
    <s v="Wells Fargo Bank Visa"/>
    <s v="2015"/>
    <n v="3"/>
    <s v="Use Tax Accrual"/>
    <s v="FEJO 03/15"/>
    <n v="43.4"/>
    <m/>
  </r>
  <r>
    <x v="13"/>
    <s v="901113.00 - Pelagic-Benthic Coupling"/>
    <s v="Huffard, Christine L"/>
    <n v="15001890"/>
    <m/>
    <s v="5360-000"/>
    <s v="Supplies - General"/>
    <m/>
    <s v=" "/>
    <s v="Wells Fargo Bank Visa"/>
    <s v="2015"/>
    <n v="3"/>
    <s v="B&amp;HPHOTO,800-606-696"/>
    <s v="ALANA 03/15"/>
    <n v="210"/>
    <m/>
  </r>
  <r>
    <x v="13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18.68"/>
    <m/>
  </r>
  <r>
    <x v="13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15.75"/>
    <m/>
  </r>
  <r>
    <x v="13"/>
    <s v="901113.00 - Pelagic-Benthic Coupling"/>
    <s v="Huffard, Christine L"/>
    <n v="15001924"/>
    <m/>
    <s v="5360-000"/>
    <s v="Supplies - General"/>
    <m/>
    <s v=" "/>
    <s v="Wells Fargo Bank Visa"/>
    <s v="2015"/>
    <n v="3"/>
    <s v="Use Tax Accrual"/>
    <s v="HOBSON 03/15"/>
    <n v="26.29"/>
    <m/>
  </r>
  <r>
    <x v="13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4.03"/>
    <m/>
  </r>
  <r>
    <x v="13"/>
    <s v="901113.00 - Pelagic-Benthic Coupling"/>
    <s v="Huffard, Christine L"/>
    <n v="15001890"/>
    <m/>
    <s v="5360-000"/>
    <s v="Supplies - General"/>
    <m/>
    <s v=" "/>
    <s v="Wells Fargo Bank Visa"/>
    <s v="2015"/>
    <n v="3"/>
    <s v="Use Tax Accrual"/>
    <s v="ALANA 03/15"/>
    <n v="15.8"/>
    <m/>
  </r>
  <r>
    <x v="13"/>
    <s v="901113.00 - Pelagic-Benthic Coupling"/>
    <s v="Huffard, Christine L"/>
    <n v="15001949"/>
    <m/>
    <s v="5360-000"/>
    <s v="Supplies - General"/>
    <m/>
    <s v=" "/>
    <s v="Wells Fargo Bank Visa"/>
    <s v="2015"/>
    <n v="3"/>
    <s v="DKC*DIGIKEYCORP | 03"/>
    <s v="JROSAL 03/15"/>
    <n v="123.43"/>
    <m/>
  </r>
  <r>
    <x v="13"/>
    <s v="901113.00 - Pelagic-Benthic Coupling"/>
    <s v="Huffard, Christine L"/>
    <n v="15001890"/>
    <m/>
    <s v="5360-000"/>
    <s v="Supplies - General"/>
    <m/>
    <s v=" "/>
    <s v="Wells Fargo Bank Visa"/>
    <s v="2015"/>
    <n v="3"/>
    <s v="ROANWELL&amp;PARAMOUNTCO"/>
    <s v="ALANA 03/15"/>
    <n v="53.75"/>
    <m/>
  </r>
  <r>
    <x v="13"/>
    <s v="901113.00 - Pelagic-Benthic Coupling"/>
    <s v="Huffard, Christine L"/>
    <n v="15001890"/>
    <m/>
    <s v="5360-000"/>
    <s v="Supplies - General"/>
    <m/>
    <s v=" "/>
    <s v="Wells Fargo Bank Visa"/>
    <s v="2015"/>
    <n v="3"/>
    <s v="PROMARKBRANDSPROMARK"/>
    <s v="ALANA 03/15"/>
    <n v="210.72"/>
    <m/>
  </r>
  <r>
    <x v="13"/>
    <s v="901113.00 - Pelagic-Benthic Coupling"/>
    <s v="Huffard, Christine L"/>
    <n v="15001890"/>
    <m/>
    <s v="5360-000"/>
    <s v="Supplies - General"/>
    <m/>
    <s v=" "/>
    <s v="Wells Fargo Bank Visa"/>
    <s v="2015"/>
    <n v="3"/>
    <s v="B&amp;HPHOTO,800-606-696"/>
    <s v="ALANA 03/15"/>
    <n v="249"/>
    <m/>
  </r>
  <r>
    <x v="13"/>
    <s v="901113.00 - Pelagic-Benthic Coupling"/>
    <s v="Huffard, Christine L"/>
    <n v="15001726"/>
    <m/>
    <s v="5360-000"/>
    <s v="Supplies - General"/>
    <m/>
    <s v="PO-1510464"/>
    <s v="Circuits West"/>
    <s v="2015"/>
    <n v="3"/>
    <s v="Use Tax Accrual"/>
    <s v="61069"/>
    <n v="36.75"/>
    <m/>
  </r>
  <r>
    <x v="13"/>
    <s v="901113.00 - Pelagic-Benthic Coupling"/>
    <s v="Huffard, Christine L"/>
    <n v="15001726"/>
    <m/>
    <s v="5360-000"/>
    <s v="Supplies - General"/>
    <m/>
    <s v="PO-1510464"/>
    <s v="Circuits West"/>
    <s v="2015"/>
    <n v="3"/>
    <s v="Use Tax Accrual"/>
    <s v="61069"/>
    <n v="4.8499999999999996"/>
    <m/>
  </r>
  <r>
    <x v="13"/>
    <s v="901113.00 - Pelagic-Benthic Coupling"/>
    <s v="Huffard, Christine L"/>
    <n v="15001726"/>
    <m/>
    <s v="5360-000"/>
    <s v="Supplies - General"/>
    <m/>
    <s v="PO-1510464"/>
    <s v="Circuits West"/>
    <s v="2015"/>
    <n v="3"/>
    <s v="PCBF (Camera Tripod Cap Charge"/>
    <s v="61069"/>
    <n v="490"/>
    <m/>
  </r>
  <r>
    <x v="13"/>
    <s v="901113.00 - Pelagic-Benthic Coupling"/>
    <s v="Huffard, Christine L"/>
    <n v="15001726"/>
    <m/>
    <s v="5360-000"/>
    <s v="Supplies - General"/>
    <m/>
    <s v="PO-1510464"/>
    <s v="Circuits West"/>
    <s v="2015"/>
    <n v="3"/>
    <s v="Freight"/>
    <s v="61069"/>
    <n v="64.67"/>
    <m/>
  </r>
  <r>
    <x v="13"/>
    <s v="901113.00 - Pelagic-Benthic Coupling"/>
    <s v="Huffard, Christine L"/>
    <n v="15000393"/>
    <m/>
    <s v="5300-000"/>
    <s v="Supplies - Cmptr/Hdwr"/>
    <m/>
    <s v=" "/>
    <s v="Wells Fargo Bank Visa"/>
    <n v="2015"/>
    <n v="1"/>
    <s v="MOUSERELECTRONICSDIS"/>
    <s v="HENTHORN 01/15B"/>
    <n v="222.94"/>
    <m/>
  </r>
  <r>
    <x v="13"/>
    <s v="901113.00 - Pelagic-Benthic Coupling"/>
    <s v="Huffard, Christine L"/>
    <n v="15001917"/>
    <m/>
    <s v="5320-000"/>
    <s v="Supplies - Eng. Lab"/>
    <m/>
    <s v=" "/>
    <s v="Wells Fargo Bank Visa"/>
    <n v="2015"/>
    <n v="3"/>
    <s v="UNITEDTITANIUM,INC."/>
    <s v="FEJO 03/15"/>
    <n v="578.62"/>
    <m/>
  </r>
  <r>
    <x v="13"/>
    <s v="901113.00 - Pelagic-Benthic Coupling"/>
    <s v="Huffard, Christine L"/>
    <n v="15001917"/>
    <m/>
    <s v="5320-000"/>
    <s v="Supplies - Eng. Lab"/>
    <m/>
    <s v=" "/>
    <s v="Wells Fargo Bank Visa"/>
    <n v="2015"/>
    <n v="3"/>
    <s v="Use Tax Accrual"/>
    <s v="FEJO 03/15"/>
    <n v="43.4"/>
    <m/>
  </r>
  <r>
    <x v="13"/>
    <s v="901113.00 - Pelagic-Benthic Coupling"/>
    <s v="Huffard, Christine L"/>
    <n v="15004261"/>
    <m/>
    <s v="5320-000"/>
    <s v="Supplies - Eng. Lab"/>
    <m/>
    <s v=" "/>
    <s v="Wells Fargo Bank Visa"/>
    <n v="2015"/>
    <n v="6"/>
    <s v="ALLMOTION"/>
    <s v="ALANA 06/15"/>
    <n v="708.75"/>
    <m/>
  </r>
  <r>
    <x v="13"/>
    <s v="901113.00 - Pelagic-Benthic Coupling"/>
    <s v="Huffard, Christine L"/>
    <n v="15004261"/>
    <m/>
    <s v="5320-000"/>
    <s v="Supplies - Eng. Lab"/>
    <m/>
    <s v=" "/>
    <s v="Wells Fargo Bank Visa"/>
    <n v="2015"/>
    <n v="6"/>
    <s v="DKC*DIGIKEYCORP | VS"/>
    <s v="ALANA 06/15"/>
    <n v="19.440000000000001"/>
    <m/>
  </r>
  <r>
    <x v="13"/>
    <s v="901113.00 - Pelagic-Benthic Coupling"/>
    <s v="Huffard, Christine L"/>
    <n v="15004313"/>
    <m/>
    <s v="5320-000"/>
    <s v="Supplies - Eng. Lab"/>
    <m/>
    <s v=" "/>
    <s v="Wells Fargo Bank Visa"/>
    <n v="2015"/>
    <n v="6"/>
    <s v="SQ*EPOCEANOGRAPHI"/>
    <s v="CHUFFARD 06/15"/>
    <n v="727.5"/>
    <m/>
  </r>
  <r>
    <x v="13"/>
    <s v="901113.00 - Pelagic-Benthic Coupling"/>
    <s v="Huffard, Christine L"/>
    <n v="15004313"/>
    <m/>
    <s v="5320-000"/>
    <s v="Supplies - Eng. Lab"/>
    <m/>
    <s v=" "/>
    <s v="Wells Fargo Bank Visa"/>
    <n v="2015"/>
    <n v="6"/>
    <s v="Use Tax Accrual"/>
    <s v="CHUFFARD 06/15"/>
    <n v="55.47"/>
    <m/>
  </r>
  <r>
    <x v="13"/>
    <s v="901113.00 - Pelagic-Benthic Coupling"/>
    <s v="Huffard, Christine L"/>
    <n v="15002300"/>
    <m/>
    <s v="5320-000"/>
    <s v="Supplies - Eng. Lab"/>
    <m/>
    <s v="PO-1510538"/>
    <s v="Ocean Innovations"/>
    <n v="2015"/>
    <n v="4"/>
    <s v="Subconn PU cable with 4TP CAT5"/>
    <s v="15-404"/>
    <n v="502.82"/>
    <m/>
  </r>
  <r>
    <x v="13"/>
    <s v="901113.00 - Pelagic-Benthic Coupling"/>
    <s v="Huffard, Christine L"/>
    <n v="15002300"/>
    <m/>
    <s v="5320-000"/>
    <s v="Supplies - Eng. Lab"/>
    <m/>
    <s v="PO-1510538"/>
    <s v="Ocean Innovations"/>
    <n v="2015"/>
    <n v="4"/>
    <s v="Freight"/>
    <s v="15-404"/>
    <n v="10.01"/>
    <m/>
  </r>
  <r>
    <x v="13"/>
    <s v="901113.00 - Pelagic-Benthic Coupling"/>
    <s v="Huffard, Christine L"/>
    <n v="15003782"/>
    <m/>
    <s v="5320-000"/>
    <s v="Supplies - Eng. Lab"/>
    <m/>
    <s v="PO-1510719"/>
    <s v="Brantner &amp; Assoc., Inc."/>
    <n v="2015"/>
    <n v="6"/>
    <s v="Seacon MINK8CIPL, 8-pin cable "/>
    <s v="145570"/>
    <n v="426.84"/>
    <m/>
  </r>
  <r>
    <x v="13"/>
    <s v="901113.00 - Pelagic-Benthic Coupling"/>
    <s v="Huffard, Christine L"/>
    <n v="15003782"/>
    <m/>
    <s v="5320-000"/>
    <s v="Supplies - Eng. Lab"/>
    <m/>
    <s v="PO-1510719"/>
    <s v="Brantner &amp; Assoc., Inc."/>
    <n v="2015"/>
    <n v="6"/>
    <s v="Freight"/>
    <s v="145570"/>
    <n v="8.8800000000000008"/>
    <m/>
  </r>
  <r>
    <x v="13"/>
    <s v="901113.00 - Pelagic-Benthic Coupling"/>
    <s v="Huffard, Christine L"/>
    <n v="15000347"/>
    <m/>
    <s v="5360-000"/>
    <s v="Supplies - General"/>
    <m/>
    <s v=" "/>
    <s v="Wells Fargo Bank Visa"/>
    <n v="2015"/>
    <n v="1"/>
    <s v="MCMASTER-CARR | HIGH"/>
    <s v="FEJO 01/15B"/>
    <n v="14.79"/>
    <m/>
  </r>
  <r>
    <x v="13"/>
    <s v="901113.00 - Pelagic-Benthic Coupling"/>
    <s v="Huffard, Christine L"/>
    <n v="15000347"/>
    <m/>
    <s v="5360-000"/>
    <s v="Supplies - General"/>
    <m/>
    <s v=" "/>
    <s v="Wells Fargo Bank Visa"/>
    <n v="2015"/>
    <n v="1"/>
    <s v="MCMASTER-CARR | ULTR"/>
    <s v="FEJO 01/15B"/>
    <n v="14.93"/>
    <m/>
  </r>
  <r>
    <x v="13"/>
    <s v="901113.00 - Pelagic-Benthic Coupling"/>
    <s v="Huffard, Christine L"/>
    <n v="15001259"/>
    <m/>
    <s v="5360-000"/>
    <s v="Supplies - General"/>
    <m/>
    <s v=" "/>
    <s v="Wells Fargo Bank Visa"/>
    <n v="2015"/>
    <n v="2"/>
    <s v="SURPLUSSALES"/>
    <s v="MCGILL 02/15"/>
    <n v="300"/>
    <m/>
  </r>
  <r>
    <x v="13"/>
    <s v="901113.00 - Pelagic-Benthic Coupling"/>
    <s v="Huffard, Christine L"/>
    <n v="15001259"/>
    <m/>
    <s v="5360-000"/>
    <s v="Supplies - General"/>
    <m/>
    <s v=" "/>
    <s v="Wells Fargo Bank Visa"/>
    <n v="2015"/>
    <n v="2"/>
    <s v="MOUSERELECTRONICSDIS"/>
    <s v="MCGILL 02/15"/>
    <n v="24.24"/>
    <m/>
  </r>
  <r>
    <x v="13"/>
    <s v="901113.00 - Pelagic-Benthic Coupling"/>
    <s v="Huffard, Christine L"/>
    <n v="15001202"/>
    <m/>
    <s v="5360-000"/>
    <s v="Supplies - General"/>
    <m/>
    <s v=" "/>
    <s v="Wells Fargo Bank Visa"/>
    <n v="2015"/>
    <n v="2"/>
    <s v="Use Tax Accrual"/>
    <s v="HOBSON 02/15"/>
    <n v="1.71"/>
    <m/>
  </r>
  <r>
    <x v="13"/>
    <s v="901113.00 - Pelagic-Benthic Coupling"/>
    <s v="Huffard, Christine L"/>
    <n v="15001167"/>
    <m/>
    <s v="5360-000"/>
    <s v="Supplies - General"/>
    <m/>
    <s v=" "/>
    <s v="Wells Fargo Bank Visa"/>
    <n v="2015"/>
    <n v="2"/>
    <s v="Use Tax Accrual"/>
    <s v="ALANA 02/15"/>
    <n v="5.54"/>
    <m/>
  </r>
  <r>
    <x v="13"/>
    <s v="901113.00 - Pelagic-Benthic Coupling"/>
    <s v="Huffard, Christine L"/>
    <n v="15001259"/>
    <m/>
    <s v="5360-000"/>
    <s v="Supplies - General"/>
    <m/>
    <s v=" "/>
    <s v="Wells Fargo Bank Visa"/>
    <n v="2015"/>
    <n v="2"/>
    <s v="Use Tax Accrual"/>
    <s v="MCGILL 02/15"/>
    <n v="22.5"/>
    <m/>
  </r>
  <r>
    <x v="13"/>
    <s v="901113.00 - Pelagic-Benthic Coupling"/>
    <s v="Huffard, Christine L"/>
    <n v="15001202"/>
    <m/>
    <s v="5360-000"/>
    <s v="Supplies - General"/>
    <m/>
    <s v=" "/>
    <s v="Wells Fargo Bank Visa"/>
    <n v="2015"/>
    <n v="2"/>
    <s v="MOCAPLLC"/>
    <s v="HOBSON 02/15"/>
    <n v="22.75"/>
    <m/>
  </r>
  <r>
    <x v="13"/>
    <s v="901113.00 - Pelagic-Benthic Coupling"/>
    <s v="Huffard, Christine L"/>
    <n v="15001167"/>
    <m/>
    <s v="5360-000"/>
    <s v="Supplies - General"/>
    <m/>
    <s v=" "/>
    <s v="Wells Fargo Bank Visa"/>
    <n v="2015"/>
    <n v="2"/>
    <s v="B&amp;HPHOTO,800-606-696"/>
    <s v="ALANA 02/15"/>
    <n v="73.900000000000006"/>
    <m/>
  </r>
  <r>
    <x v="13"/>
    <s v="901113.00 - Pelagic-Benthic Coupling"/>
    <s v="Huffard, Christine L"/>
    <n v="15001890"/>
    <m/>
    <s v="5360-000"/>
    <s v="Supplies - General"/>
    <m/>
    <s v=" "/>
    <s v="Wells Fargo Bank Visa"/>
    <n v="2015"/>
    <n v="3"/>
    <s v="B&amp;HPHOTO,800-606-696"/>
    <s v="ALANA 03/15"/>
    <n v="210"/>
    <m/>
  </r>
  <r>
    <x v="13"/>
    <s v="901113.00 - Pelagic-Benthic Coupling"/>
    <s v="Huffard, Christine L"/>
    <n v="15001890"/>
    <m/>
    <s v="5360-000"/>
    <s v="Supplies - General"/>
    <m/>
    <s v=" "/>
    <s v="Wells Fargo Bank Visa"/>
    <n v="2015"/>
    <n v="3"/>
    <s v="Use Tax Accrual"/>
    <s v="ALANA 03/15"/>
    <n v="18.68"/>
    <m/>
  </r>
  <r>
    <x v="13"/>
    <s v="901113.00 - Pelagic-Benthic Coupling"/>
    <s v="Huffard, Christine L"/>
    <n v="15001890"/>
    <m/>
    <s v="5360-000"/>
    <s v="Supplies - General"/>
    <m/>
    <s v=" "/>
    <s v="Wells Fargo Bank Visa"/>
    <n v="2015"/>
    <n v="3"/>
    <s v="Use Tax Accrual"/>
    <s v="ALANA 03/15"/>
    <n v="15.75"/>
    <m/>
  </r>
  <r>
    <x v="13"/>
    <s v="901113.00 - Pelagic-Benthic Coupling"/>
    <s v="Huffard, Christine L"/>
    <n v="15001924"/>
    <m/>
    <s v="5360-000"/>
    <s v="Supplies - General"/>
    <m/>
    <s v=" "/>
    <s v="Wells Fargo Bank Visa"/>
    <n v="2015"/>
    <n v="3"/>
    <s v="Use Tax Accrual"/>
    <s v="HOBSON 03/15"/>
    <n v="26.29"/>
    <m/>
  </r>
  <r>
    <x v="13"/>
    <s v="901113.00 - Pelagic-Benthic Coupling"/>
    <s v="Huffard, Christine L"/>
    <n v="15001924"/>
    <m/>
    <s v="5360-000"/>
    <s v="Supplies - General"/>
    <m/>
    <s v=" "/>
    <s v="Wells Fargo Bank Visa"/>
    <n v="2015"/>
    <n v="3"/>
    <s v="CPI*COLEPARMERINSTRU"/>
    <s v="HOBSON 03/15"/>
    <n v="73.849999999999994"/>
    <m/>
  </r>
  <r>
    <x v="13"/>
    <s v="901113.00 - Pelagic-Benthic Coupling"/>
    <s v="Huffard, Christine L"/>
    <n v="15001890"/>
    <m/>
    <s v="5360-000"/>
    <s v="Supplies - General"/>
    <m/>
    <s v=" "/>
    <s v="Wells Fargo Bank Visa"/>
    <n v="2015"/>
    <n v="3"/>
    <s v="Use Tax Accrual"/>
    <s v="ALANA 03/15"/>
    <n v="4.03"/>
    <m/>
  </r>
  <r>
    <x v="13"/>
    <s v="901113.00 - Pelagic-Benthic Coupling"/>
    <s v="Huffard, Christine L"/>
    <n v="15001890"/>
    <m/>
    <s v="5360-000"/>
    <s v="Supplies - General"/>
    <m/>
    <s v=" "/>
    <s v="Wells Fargo Bank Visa"/>
    <n v="2015"/>
    <n v="3"/>
    <s v="Use Tax Accrual"/>
    <s v="ALANA 03/15"/>
    <n v="15.8"/>
    <m/>
  </r>
  <r>
    <x v="13"/>
    <s v="901113.00 - Pelagic-Benthic Coupling"/>
    <s v="Huffard, Christine L"/>
    <n v="15001949"/>
    <m/>
    <s v="5360-000"/>
    <s v="Supplies - General"/>
    <m/>
    <s v=" "/>
    <s v="Wells Fargo Bank Visa"/>
    <n v="2015"/>
    <n v="3"/>
    <s v="DKC*DIGIKEYCORP | 03"/>
    <s v="JROSAL 03/15"/>
    <n v="123.43"/>
    <m/>
  </r>
  <r>
    <x v="13"/>
    <s v="901113.00 - Pelagic-Benthic Coupling"/>
    <s v="Huffard, Christine L"/>
    <n v="15001890"/>
    <m/>
    <s v="5360-000"/>
    <s v="Supplies - General"/>
    <m/>
    <s v=" "/>
    <s v="Wells Fargo Bank Visa"/>
    <n v="2015"/>
    <n v="3"/>
    <s v="ROANWELL&amp;PARAMOUNTCO"/>
    <s v="ALANA 03/15"/>
    <n v="53.75"/>
    <m/>
  </r>
  <r>
    <x v="13"/>
    <s v="901113.00 - Pelagic-Benthic Coupling"/>
    <s v="Huffard, Christine L"/>
    <n v="15001890"/>
    <m/>
    <s v="5360-000"/>
    <s v="Supplies - General"/>
    <m/>
    <s v=" "/>
    <s v="Wells Fargo Bank Visa"/>
    <n v="2015"/>
    <n v="3"/>
    <s v="PROMARKBRANDSPROMARK"/>
    <s v="ALANA 03/15"/>
    <n v="210.72"/>
    <m/>
  </r>
  <r>
    <x v="13"/>
    <s v="901113.00 - Pelagic-Benthic Coupling"/>
    <s v="Huffard, Christine L"/>
    <n v="15001924"/>
    <m/>
    <s v="5360-000"/>
    <s v="Supplies - General"/>
    <m/>
    <s v=" "/>
    <s v="Wells Fargo Bank Visa"/>
    <n v="2015"/>
    <n v="3"/>
    <s v="TCSMICROPUMPS"/>
    <s v="HOBSON 03/15"/>
    <n v="350.5"/>
    <m/>
  </r>
  <r>
    <x v="13"/>
    <s v="901113.00 - Pelagic-Benthic Coupling"/>
    <s v="Huffard, Christine L"/>
    <n v="15001890"/>
    <m/>
    <s v="5360-000"/>
    <s v="Supplies - General"/>
    <m/>
    <s v=" "/>
    <s v="Wells Fargo Bank Visa"/>
    <n v="2015"/>
    <n v="3"/>
    <s v="B&amp;HPHOTO,800-606-696"/>
    <s v="ALANA 03/15"/>
    <n v="249"/>
    <m/>
  </r>
  <r>
    <x v="13"/>
    <s v="901113.00 - Pelagic-Benthic Coupling"/>
    <s v="Huffard, Christine L"/>
    <n v="15002626"/>
    <m/>
    <s v="5360-000"/>
    <s v="Supplies - General"/>
    <m/>
    <s v=" "/>
    <s v="Wells Fargo Bank Visa"/>
    <n v="2015"/>
    <n v="4"/>
    <s v="MCMASTER-CARR | VINY"/>
    <s v="FEJO 04/15"/>
    <n v="27.65"/>
    <m/>
  </r>
  <r>
    <x v="13"/>
    <s v="901113.00 - Pelagic-Benthic Coupling"/>
    <s v="Huffard, Christine L"/>
    <n v="15002626"/>
    <m/>
    <s v="5360-000"/>
    <s v="Supplies - General"/>
    <m/>
    <s v=" "/>
    <s v="Wells Fargo Bank Visa"/>
    <n v="2015"/>
    <n v="4"/>
    <s v="MCMASTER-CARR | OIL-"/>
    <s v="FEJO 04/15"/>
    <n v="11.78"/>
    <m/>
  </r>
  <r>
    <x v="13"/>
    <s v="901113.00 - Pelagic-Benthic Coupling"/>
    <s v="Huffard, Christine L"/>
    <n v="15002626"/>
    <m/>
    <s v="5360-000"/>
    <s v="Supplies - General"/>
    <m/>
    <s v=" "/>
    <s v="Wells Fargo Bank Visa"/>
    <n v="2015"/>
    <n v="4"/>
    <s v="TWMETALS"/>
    <s v="FEJO 04/15"/>
    <n v="198.16"/>
    <m/>
  </r>
  <r>
    <x v="13"/>
    <s v="901113.00 - Pelagic-Benthic Coupling"/>
    <s v="Huffard, Christine L"/>
    <n v="15002596"/>
    <m/>
    <s v="5360-000"/>
    <s v="Supplies - General"/>
    <m/>
    <s v=" "/>
    <s v="Wells Fargo Bank Visa"/>
    <n v="2015"/>
    <n v="4"/>
    <s v="Use Tax Accrual"/>
    <s v="ALANA 04/15"/>
    <n v="13.26"/>
    <m/>
  </r>
  <r>
    <x v="13"/>
    <s v="901113.00 - Pelagic-Benthic Coupling"/>
    <s v="Huffard, Christine L"/>
    <n v="15002651"/>
    <m/>
    <s v="5360-000"/>
    <s v="Supplies - General"/>
    <m/>
    <s v=" "/>
    <s v="Wells Fargo Bank Visa"/>
    <n v="2015"/>
    <n v="4"/>
    <s v="NPC*NEWPIGCORP"/>
    <s v="CHUFFARD 04/15"/>
    <n v="132.5"/>
    <m/>
  </r>
  <r>
    <x v="13"/>
    <s v="901113.00 - Pelagic-Benthic Coupling"/>
    <s v="Huffard, Christine L"/>
    <n v="15002685"/>
    <m/>
    <s v="5360-000"/>
    <s v="Supplies - General"/>
    <m/>
    <s v=" "/>
    <s v="Wells Fargo Bank Visa"/>
    <n v="2015"/>
    <n v="4"/>
    <s v="MOUSERELECTRONICSDIS"/>
    <s v="MCGILL 04/15"/>
    <n v="42.07"/>
    <m/>
  </r>
  <r>
    <x v="13"/>
    <s v="901113.00 - Pelagic-Benthic Coupling"/>
    <s v="Huffard, Christine L"/>
    <n v="15002596"/>
    <m/>
    <s v="5360-000"/>
    <s v="Supplies - General"/>
    <m/>
    <s v=" "/>
    <s v="Wells Fargo Bank Visa"/>
    <n v="2015"/>
    <n v="4"/>
    <s v="AMAZONMKTPLACEPMTS |"/>
    <s v="ALANA 04/15"/>
    <n v="173.9"/>
    <m/>
  </r>
  <r>
    <x v="13"/>
    <s v="901113.00 - Pelagic-Benthic Coupling"/>
    <s v="Huffard, Christine L"/>
    <n v="15003676"/>
    <m/>
    <s v="5360-000"/>
    <s v="Supplies - General"/>
    <m/>
    <s v=" "/>
    <s v="Wells Fargo Bank Visa"/>
    <n v="2015"/>
    <n v="5"/>
    <s v="DKC*DIGIKEYCORP"/>
    <s v="JROSAL 05/15"/>
    <n v="938.05"/>
    <m/>
  </r>
  <r>
    <x v="13"/>
    <s v="901113.00 - Pelagic-Benthic Coupling"/>
    <s v="Huffard, Christine L"/>
    <n v="15003676"/>
    <m/>
    <s v="5360-000"/>
    <s v="Supplies - General"/>
    <m/>
    <s v=" "/>
    <s v="Wells Fargo Bank Visa"/>
    <n v="2015"/>
    <n v="5"/>
    <s v="MOUSERELECTRONICSDIS"/>
    <s v="JROSAL 05/15"/>
    <n v="48.63"/>
    <m/>
  </r>
  <r>
    <x v="13"/>
    <s v="901113.00 - Pelagic-Benthic Coupling"/>
    <s v="Huffard, Christine L"/>
    <n v="15003615"/>
    <m/>
    <s v="5360-000"/>
    <s v="Supplies - General"/>
    <m/>
    <s v=" "/>
    <s v="Wells Fargo Bank Visa"/>
    <n v="2015"/>
    <n v="5"/>
    <s v="MCMASTER-CARR | MULT"/>
    <s v="ALANA 05/15"/>
    <n v="60.4"/>
    <m/>
  </r>
  <r>
    <x v="13"/>
    <s v="901113.00 - Pelagic-Benthic Coupling"/>
    <s v="Huffard, Christine L"/>
    <n v="15003643"/>
    <m/>
    <s v="5360-000"/>
    <s v="Supplies - General"/>
    <m/>
    <s v=" "/>
    <s v="Wells Fargo Bank Visa"/>
    <n v="2015"/>
    <n v="5"/>
    <s v="MCMASTER-CARR | STEE"/>
    <s v="FEJO 05/15"/>
    <n v="10.63"/>
    <m/>
  </r>
  <r>
    <x v="13"/>
    <s v="901113.00 - Pelagic-Benthic Coupling"/>
    <s v="Huffard, Christine L"/>
    <n v="15003643"/>
    <m/>
    <s v="5360-000"/>
    <s v="Supplies - General"/>
    <m/>
    <s v=" "/>
    <s v="Wells Fargo Bank Visa"/>
    <n v="2015"/>
    <n v="5"/>
    <s v="MCMASTER-CARR | STAI"/>
    <s v="FEJO 05/15"/>
    <n v="17.5"/>
    <m/>
  </r>
  <r>
    <x v="13"/>
    <s v="901113.00 - Pelagic-Benthic Coupling"/>
    <s v="Huffard, Christine L"/>
    <n v="15004261"/>
    <m/>
    <s v="5360-000"/>
    <s v="Supplies - General"/>
    <m/>
    <s v=" "/>
    <s v="Wells Fargo Bank Visa"/>
    <n v="2015"/>
    <n v="6"/>
    <s v="MCMASTER-CARR | COVE"/>
    <s v="ALANA 06/15"/>
    <n v="42.24"/>
    <m/>
  </r>
  <r>
    <x v="13"/>
    <s v="901113.00 - Pelagic-Benthic Coupling"/>
    <s v="Huffard, Christine L"/>
    <n v="15004289"/>
    <m/>
    <s v="5360-000"/>
    <s v="Supplies - General"/>
    <m/>
    <s v=" "/>
    <s v="Wells Fargo Bank Visa"/>
    <n v="2015"/>
    <n v="6"/>
    <s v="MCMASTER-CARR | GALV"/>
    <s v="FEJO 06/15"/>
    <n v="71.89"/>
    <m/>
  </r>
  <r>
    <x v="13"/>
    <s v="901113.00 - Pelagic-Benthic Coupling"/>
    <s v="Huffard, Christine L"/>
    <n v="15004289"/>
    <m/>
    <s v="5360-000"/>
    <s v="Supplies - General"/>
    <m/>
    <s v=" "/>
    <s v="Wells Fargo Bank Visa"/>
    <n v="2015"/>
    <n v="6"/>
    <s v="MCMASTER-CARR | OIL-"/>
    <s v="FEJO 06/15"/>
    <n v="20.16"/>
    <m/>
  </r>
  <r>
    <x v="13"/>
    <s v="901113.00 - Pelagic-Benthic Coupling"/>
    <s v="Huffard, Christine L"/>
    <n v="15000263"/>
    <m/>
    <s v="5360-000"/>
    <s v="Supplies - General"/>
    <m/>
    <s v="PO-1412005"/>
    <s v="Brantner &amp; Assoc., Inc."/>
    <n v="2015"/>
    <n v="1"/>
    <s v="MINM12 FCRL TI, MINM12FCRL TIT"/>
    <s v="00142009"/>
    <n v="1767.03"/>
    <m/>
  </r>
  <r>
    <x v="13"/>
    <s v="901113.00 - Pelagic-Benthic Coupling"/>
    <s v="Huffard, Christine L"/>
    <n v="15000263"/>
    <m/>
    <s v="5360-000"/>
    <s v="Supplies - General"/>
    <m/>
    <s v="PO-1412005"/>
    <s v="Brantner &amp; Assoc., Inc."/>
    <n v="2015"/>
    <n v="1"/>
    <s v="MINM26CCP TI, 26#20CCP Titaniu"/>
    <s v="00142009"/>
    <n v="2109.7399999999998"/>
    <m/>
  </r>
  <r>
    <x v="13"/>
    <s v="901113.00 - Pelagic-Benthic Coupling"/>
    <s v="Huffard, Christine L"/>
    <n v="15000263"/>
    <m/>
    <s v="5360-000"/>
    <s v="Supplies - General"/>
    <m/>
    <s v="PO-1412005"/>
    <s v="Brantner &amp; Assoc., Inc."/>
    <n v="2015"/>
    <n v="1"/>
    <s v="MINK FCRL TI, 80-3-241-1/A,SHE"/>
    <s v="00142009"/>
    <n v="1492.38"/>
    <m/>
  </r>
  <r>
    <x v="13"/>
    <s v="901113.00 - Pelagic-Benthic Coupling"/>
    <s v="Huffard, Christine L"/>
    <n v="15000263"/>
    <m/>
    <s v="5360-000"/>
    <s v="Supplies - General"/>
    <m/>
    <s v="PO-1412005"/>
    <s v="Brantner &amp; Assoc., Inc."/>
    <n v="2015"/>
    <n v="1"/>
    <s v="MINK FCR TI, 80-3-218-1/A,SHEL"/>
    <s v="00142009"/>
    <n v="1480.28"/>
    <m/>
  </r>
  <r>
    <x v="13"/>
    <s v="901113.00 - Pelagic-Benthic Coupling"/>
    <s v="Huffard, Christine L"/>
    <n v="15000263"/>
    <m/>
    <s v="5360-000"/>
    <s v="Supplies - General"/>
    <m/>
    <s v="PO-1412005"/>
    <s v="Brantner &amp; Assoc., Inc."/>
    <n v="2015"/>
    <n v="1"/>
    <s v="MINK CCPL TI, 80-3-234-1/B,SHE"/>
    <s v="00142009"/>
    <n v="1223.49"/>
    <m/>
  </r>
  <r>
    <x v="13"/>
    <s v="901113.00 - Pelagic-Benthic Coupling"/>
    <s v="Huffard, Christine L"/>
    <n v="15000263"/>
    <m/>
    <s v="5360-000"/>
    <s v="Supplies - General"/>
    <m/>
    <s v="PO-1412005"/>
    <s v="Brantner &amp; Assoc., Inc."/>
    <n v="2015"/>
    <n v="1"/>
    <s v="MINM26 CIR, 80-2-445/E, Insert"/>
    <s v="00142009"/>
    <n v="301.01"/>
    <m/>
  </r>
  <r>
    <x v="13"/>
    <s v="901113.00 - Pelagic-Benthic Coupling"/>
    <s v="Huffard, Christine L"/>
    <n v="15000263"/>
    <m/>
    <s v="5360-000"/>
    <s v="Supplies - General"/>
    <m/>
    <s v="PO-1412005"/>
    <s v="Brantner &amp; Assoc., Inc."/>
    <n v="2015"/>
    <n v="1"/>
    <s v="Freight"/>
    <s v="00142009"/>
    <n v="9.68"/>
    <m/>
  </r>
  <r>
    <x v="13"/>
    <s v="901113.00 - Pelagic-Benthic Coupling"/>
    <s v="Huffard, Christine L"/>
    <n v="15002178"/>
    <m/>
    <s v="5360-000"/>
    <s v="Supplies - General"/>
    <m/>
    <s v="PO-1510351"/>
    <s v="UltraVolt, Inc."/>
    <n v="2015"/>
    <n v="4"/>
    <s v="Use Tax Accrual"/>
    <s v="UVI17406"/>
    <n v="73.95"/>
    <m/>
  </r>
  <r>
    <x v="13"/>
    <s v="901113.00 - Pelagic-Benthic Coupling"/>
    <s v="Huffard, Christine L"/>
    <n v="15002178"/>
    <m/>
    <s v="5360-000"/>
    <s v="Supplies - General"/>
    <m/>
    <s v="PO-1510351"/>
    <s v="UltraVolt, Inc."/>
    <n v="2015"/>
    <n v="4"/>
    <s v="Use Tax Accrual"/>
    <s v="UVI17406"/>
    <n v="73.95"/>
    <m/>
  </r>
  <r>
    <x v="13"/>
    <s v="901113.00 - Pelagic-Benthic Coupling"/>
    <s v="Huffard, Christine L"/>
    <n v="15002178"/>
    <m/>
    <s v="5360-000"/>
    <s v="Supplies - General"/>
    <m/>
    <s v="PO-1510351"/>
    <s v="UltraVolt, Inc."/>
    <n v="2015"/>
    <n v="4"/>
    <s v="Ultravolt C-series High-voltag"/>
    <s v="UVI17406"/>
    <n v="986"/>
    <m/>
  </r>
  <r>
    <x v="13"/>
    <s v="901113.00 - Pelagic-Benthic Coupling"/>
    <s v="Huffard, Christine L"/>
    <n v="15002178"/>
    <m/>
    <s v="5360-000"/>
    <s v="Supplies - General"/>
    <m/>
    <s v="PO-1510351"/>
    <s v="UltraVolt, Inc."/>
    <n v="2015"/>
    <n v="4"/>
    <s v="Ultravolt C-series High-voltag"/>
    <s v="UVI17406"/>
    <n v="986"/>
    <m/>
  </r>
  <r>
    <x v="13"/>
    <s v="901113.00 - Pelagic-Benthic Coupling"/>
    <s v="Huffard, Christine L"/>
    <n v="15002178"/>
    <m/>
    <s v="5360-000"/>
    <s v="Supplies - General"/>
    <m/>
    <s v="PO-1510351"/>
    <s v="UltraVolt, Inc."/>
    <n v="2015"/>
    <n v="4"/>
    <s v="Freight"/>
    <s v="UVI17406"/>
    <n v="9.83"/>
    <m/>
  </r>
  <r>
    <x v="13"/>
    <s v="901113.00 - Pelagic-Benthic Coupling"/>
    <s v="Huffard, Christine L"/>
    <n v="15001726"/>
    <m/>
    <s v="5360-000"/>
    <s v="Supplies - General"/>
    <m/>
    <s v="PO-1510464"/>
    <s v="Circuits West"/>
    <n v="2015"/>
    <n v="3"/>
    <s v="Use Tax Accrual"/>
    <s v="61069"/>
    <n v="36.75"/>
    <m/>
  </r>
  <r>
    <x v="13"/>
    <s v="901113.00 - Pelagic-Benthic Coupling"/>
    <s v="Huffard, Christine L"/>
    <n v="15001726"/>
    <m/>
    <s v="5360-000"/>
    <s v="Supplies - General"/>
    <m/>
    <s v="PO-1510464"/>
    <s v="Circuits West"/>
    <n v="2015"/>
    <n v="3"/>
    <s v="Use Tax Accrual"/>
    <s v="61069"/>
    <n v="4.8499999999999996"/>
    <m/>
  </r>
  <r>
    <x v="13"/>
    <s v="901113.00 - Pelagic-Benthic Coupling"/>
    <s v="Huffard, Christine L"/>
    <n v="15001726"/>
    <m/>
    <s v="5360-000"/>
    <s v="Supplies - General"/>
    <m/>
    <s v="PO-1510464"/>
    <s v="Circuits West"/>
    <n v="2015"/>
    <n v="3"/>
    <s v="PCBF (Camera Tripod Cap Charge"/>
    <s v="61069"/>
    <n v="490"/>
    <m/>
  </r>
  <r>
    <x v="13"/>
    <s v="901113.00 - Pelagic-Benthic Coupling"/>
    <s v="Huffard, Christine L"/>
    <n v="15001726"/>
    <m/>
    <s v="5360-000"/>
    <s v="Supplies - General"/>
    <m/>
    <s v="PO-1510464"/>
    <s v="Circuits West"/>
    <n v="2015"/>
    <n v="3"/>
    <s v="Freight"/>
    <s v="61069"/>
    <n v="64.67"/>
    <m/>
  </r>
  <r>
    <x v="13"/>
    <s v="901113.00 - Pelagic-Benthic Coupling"/>
    <s v="Huffard, Christine L"/>
    <n v="15002524"/>
    <m/>
    <s v="5360-000"/>
    <s v="Supplies - General"/>
    <m/>
    <s v="PO-1510590"/>
    <s v="Teledyne Benthos"/>
    <n v="2015"/>
    <n v="4"/>
    <s v="RETROFIT KIT, NEW BURNWIRE Kit"/>
    <s v="222536"/>
    <n v="914.81"/>
    <m/>
  </r>
  <r>
    <x v="13"/>
    <s v="901113.00 - Pelagic-Benthic Coupling"/>
    <s v="Huffard, Christine L"/>
    <n v="15002525"/>
    <m/>
    <s v="5360-000"/>
    <s v="Supplies - General"/>
    <m/>
    <s v="PO-1510631"/>
    <s v="Teledyne Benthos"/>
    <n v="2015"/>
    <n v="4"/>
    <s v="Glass Ball Delrin Seat Washers"/>
    <s v="222572"/>
    <n v="60.27"/>
    <m/>
  </r>
  <r>
    <x v="13"/>
    <s v="901113.00 - Pelagic-Benthic Coupling"/>
    <s v="Huffard, Christine L"/>
    <n v="15002726"/>
    <m/>
    <s v="5360-000"/>
    <s v="Supplies - General"/>
    <m/>
    <s v="PO-1510644"/>
    <s v="Circuits West"/>
    <n v="2015"/>
    <n v="5"/>
    <s v="Use Tax Accrual"/>
    <s v="61472"/>
    <n v="72.44"/>
    <m/>
  </r>
  <r>
    <x v="13"/>
    <s v="901113.00 - Pelagic-Benthic Coupling"/>
    <s v="Huffard, Christine L"/>
    <n v="15002726"/>
    <m/>
    <s v="5360-000"/>
    <s v="Supplies - General"/>
    <m/>
    <s v="PO-1510644"/>
    <s v="Circuits West"/>
    <n v="2015"/>
    <n v="5"/>
    <s v="Use Tax Accrual"/>
    <s v="61472"/>
    <n v="4.8099999999999996"/>
    <m/>
  </r>
  <r>
    <x v="13"/>
    <s v="901113.00 - Pelagic-Benthic Coupling"/>
    <s v="Huffard, Christine L"/>
    <n v="15002726"/>
    <m/>
    <s v="5360-000"/>
    <s v="Supplies - General"/>
    <m/>
    <s v="PO-1510644"/>
    <s v="Circuits West"/>
    <n v="2015"/>
    <n v="5"/>
    <s v="Camera Tripod Controller (5-Da"/>
    <s v="61472"/>
    <n v="950"/>
    <m/>
  </r>
  <r>
    <x v="13"/>
    <s v="901113.00 - Pelagic-Benthic Coupling"/>
    <s v="Huffard, Christine L"/>
    <n v="15002726"/>
    <m/>
    <s v="5360-000"/>
    <s v="Supplies - General"/>
    <m/>
    <s v="PO-1510644"/>
    <s v="Circuits West"/>
    <n v="2015"/>
    <n v="5"/>
    <s v="Freight"/>
    <s v="61472"/>
    <n v="63.04"/>
    <m/>
  </r>
  <r>
    <x v="13"/>
    <s v="901113.00 - Pelagic-Benthic Coupling"/>
    <s v="Huffard, Christine L"/>
    <n v="15003198"/>
    <m/>
    <s v="5360-000"/>
    <s v="Supplies - General"/>
    <m/>
    <s v="PO-1510711"/>
    <s v="Ocean Innovations"/>
    <n v="2015"/>
    <n v="5"/>
    <s v="dummy plug"/>
    <s v="15-522"/>
    <n v="69.959999999999994"/>
    <m/>
  </r>
  <r>
    <x v="13"/>
    <s v="901113.00 - Pelagic-Benthic Coupling"/>
    <s v="Huffard, Christine L"/>
    <n v="15003198"/>
    <m/>
    <s v="5360-000"/>
    <s v="Supplies - General"/>
    <m/>
    <s v="PO-1510711"/>
    <s v="Ocean Innovations"/>
    <n v="2015"/>
    <n v="5"/>
    <s v="Brass Subconn Ocean Innovation"/>
    <s v="15-522"/>
    <n v="111.39"/>
    <m/>
  </r>
  <r>
    <x v="13"/>
    <s v="901113.00 - Pelagic-Benthic Coupling"/>
    <s v="Huffard, Christine L"/>
    <n v="15003198"/>
    <m/>
    <s v="5360-000"/>
    <s v="Supplies - General"/>
    <m/>
    <s v="PO-1510711"/>
    <s v="Ocean Innovations"/>
    <n v="2015"/>
    <n v="5"/>
    <s v="Freight"/>
    <s v="15-522"/>
    <n v="9.25"/>
    <m/>
  </r>
  <r>
    <x v="14"/>
    <s v="901113.00 - Pelagic-Benthic Coupling"/>
    <s v="Huffard, Christine L"/>
    <n v="15000640"/>
    <m/>
    <s v="5130-000"/>
    <s v="OS - General"/>
    <m/>
    <s v="PO-1510057"/>
    <s v="Joubeh Technologies"/>
    <s v="2015"/>
    <n v="2"/>
    <s v="Iridium satellite services mon"/>
    <s v="0068646"/>
    <n v="43.54"/>
    <m/>
  </r>
  <r>
    <x v="14"/>
    <s v="901113.00 - Pelagic-Benthic Coupling"/>
    <s v="Huffard, Christine L"/>
    <n v="15001727"/>
    <m/>
    <s v="5130-000"/>
    <s v="OS - General"/>
    <m/>
    <s v="PO-1410005"/>
    <s v="CLS America, Inc."/>
    <s v="2015"/>
    <n v="3"/>
    <s v="Argos monthly service data tra"/>
    <s v="CIN1408USA00313"/>
    <n v="24.8"/>
    <m/>
  </r>
  <r>
    <x v="14"/>
    <s v="901113.00 - Pelagic-Benthic Coupling"/>
    <s v="Huffard, Christine L"/>
    <n v="15001488"/>
    <m/>
    <s v="5130-000"/>
    <s v="OS - General"/>
    <m/>
    <s v="PO-1510057"/>
    <s v="Joubeh Technologies"/>
    <s v="2015"/>
    <n v="3"/>
    <s v="Iridium satellite services mon"/>
    <s v="0070061"/>
    <n v="36"/>
    <m/>
  </r>
  <r>
    <x v="14"/>
    <s v="901113.00 - Pelagic-Benthic Coupling"/>
    <s v="Huffard, Christine L"/>
    <n v="15001328"/>
    <m/>
    <s v="5130-000"/>
    <s v="OS - General"/>
    <m/>
    <s v="PO-1510068"/>
    <s v="CLS America, Inc."/>
    <s v="2015"/>
    <n v="3"/>
    <s v="Argos monthly service data tra"/>
    <s v="CIN1502USA00034"/>
    <n v="24.8"/>
    <m/>
  </r>
  <r>
    <x v="14"/>
    <s v="COMMITMENTS 901113.00 - Pelagic-Benthic Coupling"/>
    <m/>
    <m/>
    <m/>
    <s v="5130-000"/>
    <s v="OS - General"/>
    <m/>
    <s v="1510057"/>
    <s v="Joubeh Technologies"/>
    <n v="2015"/>
    <s v="Commitments"/>
    <m/>
    <m/>
    <n v="502.42000000000007"/>
    <m/>
  </r>
  <r>
    <x v="14"/>
    <s v="COMMITMENTS 901113.00 - Pelagic-Benthic Coupling"/>
    <m/>
    <m/>
    <m/>
    <s v="5130-000"/>
    <s v="OS - General"/>
    <m/>
    <s v="1510068"/>
    <s v="CLS America, Inc."/>
    <n v="2015"/>
    <s v="Commitments"/>
    <m/>
    <m/>
    <n v="163.6"/>
    <m/>
  </r>
  <r>
    <x v="14"/>
    <s v="901113.00 - Pelagic-Benthic Coupling"/>
    <s v="Huffard, Christine L"/>
    <n v="15001727"/>
    <m/>
    <s v="5130-000"/>
    <s v="OS - General"/>
    <m/>
    <s v="PO-1410005"/>
    <s v="CLS America, Inc."/>
    <n v="2015"/>
    <n v="3"/>
    <s v="Argos monthly service data tra"/>
    <s v="CIN1408USA00313"/>
    <n v="24.8"/>
    <m/>
  </r>
  <r>
    <x v="14"/>
    <s v="901113.00 - Pelagic-Benthic Coupling"/>
    <s v="Huffard, Christine L"/>
    <n v="15000640"/>
    <m/>
    <s v="5130-000"/>
    <s v="OS - General"/>
    <m/>
    <s v="PO-1510057"/>
    <s v="Joubeh Technologies"/>
    <n v="2015"/>
    <n v="2"/>
    <s v="Iridium satellite services mon"/>
    <s v="0068646"/>
    <n v="43.54"/>
    <m/>
  </r>
  <r>
    <x v="14"/>
    <s v="901113.00 - Pelagic-Benthic Coupling"/>
    <s v="Huffard, Christine L"/>
    <n v="15001488"/>
    <m/>
    <s v="5130-000"/>
    <s v="OS - General"/>
    <m/>
    <s v="PO-1510057"/>
    <s v="Joubeh Technologies"/>
    <n v="2015"/>
    <n v="3"/>
    <s v="Iridium satellite services mon"/>
    <s v="0070061"/>
    <n v="36"/>
    <m/>
  </r>
  <r>
    <x v="14"/>
    <s v="901113.00 - Pelagic-Benthic Coupling"/>
    <s v="Huffard, Christine L"/>
    <n v="15002130"/>
    <m/>
    <s v="5130-000"/>
    <s v="OS - General"/>
    <m/>
    <s v="PO-1510057"/>
    <s v="Joubeh Technologies"/>
    <n v="2015"/>
    <n v="4"/>
    <s v="Iridium satellite services mon"/>
    <s v="0071471"/>
    <n v="36"/>
    <m/>
  </r>
  <r>
    <x v="14"/>
    <s v="901113.00 - Pelagic-Benthic Coupling"/>
    <s v="Huffard, Christine L"/>
    <n v="15002875"/>
    <m/>
    <s v="5130-000"/>
    <s v="OS - General"/>
    <m/>
    <s v="PO-1510057"/>
    <s v="Joubeh Technologies"/>
    <n v="2015"/>
    <n v="5"/>
    <s v="Iridium satellite services mon"/>
    <s v="0072822"/>
    <n v="36"/>
    <m/>
  </r>
  <r>
    <x v="14"/>
    <s v="901113.00 - Pelagic-Benthic Coupling"/>
    <s v="Huffard, Christine L"/>
    <n v="15004061"/>
    <m/>
    <s v="5130-000"/>
    <s v="OS - General"/>
    <m/>
    <s v="PO-1510057"/>
    <s v="Joubeh Technologies"/>
    <n v="2015"/>
    <n v="6"/>
    <s v="Iridium satellite services mon"/>
    <s v="74726"/>
    <n v="36"/>
    <m/>
  </r>
  <r>
    <x v="14"/>
    <s v="901113.00 - Pelagic-Benthic Coupling"/>
    <s v="Huffard, Christine L"/>
    <n v="15001328"/>
    <m/>
    <s v="5130-000"/>
    <s v="OS - General"/>
    <m/>
    <s v="PO-1510068"/>
    <s v="CLS America, Inc."/>
    <n v="2015"/>
    <n v="3"/>
    <s v="Argos monthly service data tra"/>
    <s v="CIN1502USA00034"/>
    <n v="24.8"/>
    <m/>
  </r>
  <r>
    <x v="14"/>
    <s v="901113.00 - Pelagic-Benthic Coupling"/>
    <s v="Huffard, Christine L"/>
    <n v="15002110"/>
    <m/>
    <s v="5130-000"/>
    <s v="OS - General"/>
    <m/>
    <s v="PO-1510068"/>
    <s v="CLS America, Inc."/>
    <n v="2015"/>
    <n v="4"/>
    <s v="Argos monthly service data tra"/>
    <s v="CIN1503USA00451"/>
    <n v="12.4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78">
  <r>
    <x v="0"/>
    <s v="901113.00 - Pelagic-Benthic Coupling"/>
    <s v="Huffard, Christine L"/>
    <n v="15003676"/>
    <m/>
    <s v="5360-000"/>
    <s v="Supplies - General"/>
    <m/>
    <s v=" "/>
    <s v=""/>
    <s v="Wells Fargo Bank Visa"/>
    <n v="2015"/>
    <n v="5"/>
    <s v="DKC*DIGIKEYCORP"/>
    <s v="JROSAL 05/15"/>
    <n v="938.05"/>
  </r>
  <r>
    <x v="0"/>
    <s v="901113.00 - Pelagic-Benthic Coupling"/>
    <s v="Huffard, Christine L"/>
    <n v="15004313"/>
    <m/>
    <s v="5320-000"/>
    <s v="Supplies - Eng. Lab"/>
    <m/>
    <s v=" "/>
    <s v=""/>
    <s v="Wells Fargo Bank Visa"/>
    <n v="2015"/>
    <n v="6"/>
    <s v="SQ*EPOCEANOGRAPHI"/>
    <s v="CHUFFARD 06/15"/>
    <n v="727.5"/>
  </r>
  <r>
    <x v="0"/>
    <s v="901113.00 - Pelagic-Benthic Coupling"/>
    <s v="Huffard, Christine L"/>
    <n v="15004261"/>
    <m/>
    <s v="5320-000"/>
    <s v="Supplies - Eng. Lab"/>
    <m/>
    <s v=" "/>
    <s v=""/>
    <s v="Wells Fargo Bank Visa"/>
    <n v="2015"/>
    <n v="6"/>
    <s v="ALLMOTION"/>
    <s v="ALANA 06/15"/>
    <n v="708.75"/>
  </r>
  <r>
    <x v="0"/>
    <s v="901113.00 - Pelagic-Benthic Coupling"/>
    <s v="Huffard, Christine L"/>
    <n v="15001917"/>
    <m/>
    <s v="5320-000"/>
    <s v="Supplies - Eng. Lab"/>
    <m/>
    <s v=" "/>
    <s v=""/>
    <s v="Wells Fargo Bank Visa"/>
    <n v="2015"/>
    <n v="3"/>
    <s v="UNITEDTITANIUM,INC."/>
    <s v="FEJO 03/15"/>
    <n v="578.62"/>
  </r>
  <r>
    <x v="1"/>
    <s v="901113.00 - Pelagic-Benthic Coupling"/>
    <s v="Huffard, Christine L"/>
    <n v="15003627"/>
    <m/>
    <s v="5030-000"/>
    <s v="Conference Fees/Registrat"/>
    <m/>
    <s v=" "/>
    <s v=""/>
    <s v="Wells Fargo Bank Visa"/>
    <n v="2015"/>
    <n v="5"/>
    <s v="T15-0230"/>
    <s v="KDUNLOP 05/15"/>
    <n v="564.4"/>
  </r>
  <r>
    <x v="0"/>
    <s v="901113.00 - Pelagic-Benthic Coupling"/>
    <s v="Huffard, Christine L"/>
    <n v="15001924"/>
    <m/>
    <s v="5360-000"/>
    <s v="Supplies - General"/>
    <m/>
    <s v=" "/>
    <s v=""/>
    <s v="Wells Fargo Bank Visa"/>
    <n v="2015"/>
    <n v="3"/>
    <s v="TCSMICROPUMPS"/>
    <s v="HOBSON 03/15"/>
    <n v="350.5"/>
  </r>
  <r>
    <x v="2"/>
    <s v="901113.00 - Pelagic-Benthic Coupling"/>
    <s v="Huffard, Christine L"/>
    <n v="15001944"/>
    <m/>
    <s v="5360-000"/>
    <s v="Supplies - General"/>
    <m/>
    <s v=" "/>
    <s v=""/>
    <s v="Wells Fargo Bank Visa"/>
    <n v="2015"/>
    <n v="3"/>
    <s v="WWW.ATBATT.COM"/>
    <s v="CHUFFARD 03/15"/>
    <n v="317.49"/>
  </r>
  <r>
    <x v="0"/>
    <s v="901113.00 - Pelagic-Benthic Coupling"/>
    <s v="Huffard, Christine L"/>
    <n v="15001259"/>
    <m/>
    <s v="5360-000"/>
    <s v="Supplies - General"/>
    <m/>
    <s v=" "/>
    <s v=""/>
    <s v="Wells Fargo Bank Visa"/>
    <n v="2015"/>
    <n v="2"/>
    <s v="SURPLUSSALES"/>
    <s v="MCGILL 02/15"/>
    <n v="300"/>
  </r>
  <r>
    <x v="2"/>
    <s v="901113.00 - Pelagic-Benthic Coupling"/>
    <s v="Huffard, Christine L"/>
    <n v="15001222"/>
    <m/>
    <s v="5380-000"/>
    <s v="Supplies - Science Lab"/>
    <m/>
    <s v=" "/>
    <s v=""/>
    <s v="Wells Fargo Bank Visa"/>
    <n v="2015"/>
    <n v="2"/>
    <s v="B&amp;HPHOTO,800-606-696"/>
    <s v="CHUFFARD 02/15"/>
    <n v="254.05"/>
  </r>
  <r>
    <x v="0"/>
    <s v="901113.00 - Pelagic-Benthic Coupling"/>
    <s v="Huffard, Christine L"/>
    <n v="15001890"/>
    <m/>
    <s v="5360-000"/>
    <s v="Supplies - General"/>
    <m/>
    <s v=" "/>
    <s v=""/>
    <s v="Wells Fargo Bank Visa"/>
    <n v="2015"/>
    <n v="3"/>
    <s v="B&amp;HPHOTO,800-606-696"/>
    <s v="ALANA 03/15"/>
    <n v="249"/>
  </r>
  <r>
    <x v="2"/>
    <s v="901113.00 - Pelagic-Benthic Coupling"/>
    <s v="Huffard, Christine L"/>
    <n v="15002651"/>
    <m/>
    <s v="5360-000"/>
    <s v="Supplies - General"/>
    <m/>
    <s v=" "/>
    <s v=""/>
    <s v="Wells Fargo Bank Visa"/>
    <n v="2015"/>
    <n v="4"/>
    <s v="B&amp;HPHOTO,800-606-696"/>
    <s v="CHUFFARD 04/15"/>
    <n v="231.98"/>
  </r>
  <r>
    <x v="3"/>
    <s v="901113.00 - Pelagic-Benthic Coupling"/>
    <s v="Huffard, Christine L"/>
    <n v="15000393"/>
    <m/>
    <s v="5300-000"/>
    <s v="Supplies - Cmptr/Hdwr"/>
    <m/>
    <s v=" "/>
    <s v=""/>
    <s v="Wells Fargo Bank Visa"/>
    <n v="2015"/>
    <n v="1"/>
    <s v="MOUSERELECTRONICSDIS"/>
    <s v="HENTHORN 01/15B"/>
    <n v="222.94"/>
  </r>
  <r>
    <x v="4"/>
    <s v="901113.00 - Pelagic-Benthic Coupling"/>
    <s v="Huffard, Christine L"/>
    <n v="15001222"/>
    <m/>
    <s v="5380-000"/>
    <s v="Supplies - Science Lab"/>
    <m/>
    <s v=" "/>
    <s v=""/>
    <s v="Wells Fargo Bank Visa"/>
    <n v="2015"/>
    <n v="2"/>
    <s v="BESTBUYMHT00007971 |"/>
    <s v="CHUFFARD 02/15"/>
    <n v="216.48"/>
  </r>
  <r>
    <x v="0"/>
    <s v="901113.00 - Pelagic-Benthic Coupling"/>
    <s v="Huffard, Christine L"/>
    <n v="15001890"/>
    <m/>
    <s v="5360-000"/>
    <s v="Supplies - General"/>
    <m/>
    <s v=" "/>
    <s v=""/>
    <s v="Wells Fargo Bank Visa"/>
    <n v="2015"/>
    <n v="3"/>
    <s v="PROMARKBRANDSPROMARK"/>
    <s v="ALANA 03/15"/>
    <n v="210.72"/>
  </r>
  <r>
    <x v="0"/>
    <s v="901113.00 - Pelagic-Benthic Coupling"/>
    <s v="Huffard, Christine L"/>
    <n v="15001890"/>
    <m/>
    <s v="5360-000"/>
    <s v="Supplies - General"/>
    <m/>
    <s v=" "/>
    <s v=""/>
    <s v="Wells Fargo Bank Visa"/>
    <n v="2015"/>
    <n v="3"/>
    <s v="B&amp;HPHOTO,800-606-696"/>
    <s v="ALANA 03/15"/>
    <n v="210"/>
  </r>
  <r>
    <x v="5"/>
    <s v="901113.00 - Pelagic-Benthic Coupling"/>
    <s v="Huffard, Christine L"/>
    <n v="15003670"/>
    <m/>
    <s v="5360-000"/>
    <s v="Supplies - General"/>
    <m/>
    <s v=" "/>
    <s v=""/>
    <s v="Wells Fargo Bank Visa"/>
    <n v="2015"/>
    <n v="5"/>
    <s v="MCMASTER-CARR | DISP"/>
    <s v="CHUFFARD 05/15"/>
    <n v="198.67"/>
  </r>
  <r>
    <x v="0"/>
    <s v="901113.00 - Pelagic-Benthic Coupling"/>
    <s v="Huffard, Christine L"/>
    <n v="15002626"/>
    <m/>
    <s v="5360-000"/>
    <s v="Supplies - General"/>
    <m/>
    <s v=" "/>
    <s v=""/>
    <s v="Wells Fargo Bank Visa"/>
    <n v="2015"/>
    <n v="4"/>
    <s v="TWMETALS"/>
    <s v="FEJO 04/15"/>
    <n v="198.16"/>
  </r>
  <r>
    <x v="6"/>
    <s v="901113.00 - Pelagic-Benthic Coupling"/>
    <s v="Huffard, Christine L"/>
    <n v="15001222"/>
    <m/>
    <s v="5380-000"/>
    <s v="Supplies - Science Lab"/>
    <m/>
    <s v=" "/>
    <s v=""/>
    <s v="Wells Fargo Bank Visa"/>
    <s v="2015"/>
    <n v="2"/>
    <s v="MCMASTER-CARR | TRAN"/>
    <s v="CHUFFARD 02/15"/>
    <n v="196.09"/>
  </r>
  <r>
    <x v="5"/>
    <s v="901113.00 - Pelagic-Benthic Coupling"/>
    <s v="Huffard, Christine L"/>
    <n v="15002651"/>
    <m/>
    <s v="5380-000"/>
    <s v="Supplies - Science Lab"/>
    <m/>
    <s v=" "/>
    <s v=""/>
    <s v="Wells Fargo Bank Visa"/>
    <n v="2015"/>
    <n v="4"/>
    <s v="B&amp;HPHOTO,800-606-696"/>
    <s v="CHUFFARD 04/15"/>
    <n v="185.2"/>
  </r>
  <r>
    <x v="0"/>
    <s v="901113.00 - Pelagic-Benthic Coupling"/>
    <s v="Huffard, Christine L"/>
    <n v="15002596"/>
    <m/>
    <s v="5360-000"/>
    <s v="Supplies - General"/>
    <m/>
    <s v=" "/>
    <s v=""/>
    <s v="Wells Fargo Bank Visa"/>
    <n v="2015"/>
    <n v="4"/>
    <s v="AMAZONMKTPLACEPMTS |"/>
    <s v="ALANA 04/15"/>
    <n v="173.9"/>
  </r>
  <r>
    <x v="0"/>
    <s v="901113.00 - Pelagic-Benthic Coupling"/>
    <s v="Huffard, Christine L"/>
    <n v="15002651"/>
    <m/>
    <s v="5360-000"/>
    <s v="Supplies - General"/>
    <m/>
    <s v=" "/>
    <s v=""/>
    <s v="Wells Fargo Bank Visa"/>
    <n v="2015"/>
    <n v="4"/>
    <s v="NPC*NEWPIGCORP"/>
    <s v="CHUFFARD 04/15"/>
    <n v="132.5"/>
  </r>
  <r>
    <x v="4"/>
    <s v="901113.00 - Pelagic-Benthic Coupling"/>
    <s v="Huffard, Christine L"/>
    <n v="15004313"/>
    <m/>
    <s v="5360-000"/>
    <s v="Supplies - General"/>
    <m/>
    <s v=" "/>
    <s v=""/>
    <s v="Wells Fargo Bank Visa"/>
    <n v="2015"/>
    <n v="6"/>
    <s v="B&amp;HPHOTO,800-606-696"/>
    <s v="CHUFFARD 06/15"/>
    <n v="127.3"/>
  </r>
  <r>
    <x v="6"/>
    <s v="901113.00 - Pelagic-Benthic Coupling"/>
    <s v="Huffard, Christine L"/>
    <n v="15003404"/>
    <m/>
    <s v="5360-000"/>
    <s v="Supplies - General"/>
    <m/>
    <s v=" "/>
    <s v=""/>
    <s v="Huffard, Christine"/>
    <n v="2015"/>
    <n v="5"/>
    <s v="Glass microbeads for Smith Lab"/>
    <s v="HUFFARD 05/2015"/>
    <n v="126.41"/>
  </r>
  <r>
    <x v="5"/>
    <s v="901113.00 - Pelagic-Benthic Coupling"/>
    <s v="Huffard, Christine L"/>
    <n v="15004313"/>
    <m/>
    <s v="5360-000"/>
    <s v="Supplies - General"/>
    <m/>
    <s v=" "/>
    <s v=""/>
    <s v="Wells Fargo Bank Visa"/>
    <n v="2015"/>
    <n v="6"/>
    <s v="MCMASTER-CARR | CABL"/>
    <s v="CHUFFARD 06/15"/>
    <n v="124.63"/>
  </r>
  <r>
    <x v="6"/>
    <s v="901113.00 - Pelagic-Benthic Coupling"/>
    <s v="Huffard, Christine L"/>
    <n v="15003313"/>
    <m/>
    <s v="5360-000"/>
    <s v="Supplies - General"/>
    <m/>
    <s v=" "/>
    <s v=""/>
    <s v="Voogd, Gregory"/>
    <n v="2015"/>
    <n v="5"/>
    <s v="Wood purchase"/>
    <s v="VOOGD 05/2015"/>
    <n v="107.51"/>
  </r>
  <r>
    <x v="5"/>
    <s v="901113.00 - Pelagic-Benthic Coupling"/>
    <s v="Huffard, Christine L"/>
    <n v="15002651"/>
    <m/>
    <s v="5380-000"/>
    <s v="Supplies - Science Lab"/>
    <m/>
    <s v=" "/>
    <s v=""/>
    <s v="Wells Fargo Bank Visa"/>
    <n v="2015"/>
    <n v="4"/>
    <s v="AMAZON*MKTPLCEEU-UK"/>
    <s v="CHUFFARD 04/15"/>
    <n v="97.5"/>
  </r>
  <r>
    <x v="6"/>
    <s v="901113.00 - Pelagic-Benthic Coupling"/>
    <s v="Huffard, Christine L"/>
    <n v="15001222"/>
    <m/>
    <s v="5380-000"/>
    <s v="Supplies - Science Lab"/>
    <m/>
    <s v=" "/>
    <s v=""/>
    <s v="Wells Fargo Bank Visa"/>
    <s v="2015"/>
    <n v="2"/>
    <s v="AMAZONMKTPLACEPMTS |"/>
    <s v="CHUFFARD 02/15"/>
    <n v="94.5"/>
  </r>
  <r>
    <x v="7"/>
    <s v="901113.00 - Pelagic-Benthic Coupling"/>
    <s v="Huffard, Christine L"/>
    <n v="15001796"/>
    <m/>
    <s v="5500-000"/>
    <s v="Travel - Domestic"/>
    <m/>
    <s v=" "/>
    <s v=""/>
    <s v="Huffard, Christine"/>
    <s v="2015"/>
    <n v="3"/>
    <s v="T15-0138 reimbursement"/>
    <s v="T15-0138 10303"/>
    <n v="82.23"/>
  </r>
  <r>
    <x v="7"/>
    <s v="901113.00 - Pelagic-Benthic Coupling"/>
    <s v="Huffard, Christine L"/>
    <n v="15001796"/>
    <m/>
    <s v="5500-000"/>
    <s v="Travel - Domestic"/>
    <m/>
    <s v=" "/>
    <s v=""/>
    <s v="Huffard, Christine"/>
    <n v="2015"/>
    <n v="3"/>
    <s v="T15-0138 reimbursement"/>
    <s v="T15-0138 10303"/>
    <n v="82.23"/>
  </r>
  <r>
    <x v="7"/>
    <s v="901113.00 - Pelagic-Benthic Coupling"/>
    <s v="Huffard, Christine L"/>
    <n v="15003211"/>
    <m/>
    <s v="5500-000"/>
    <s v="Travel - Domestic"/>
    <m/>
    <s v=" "/>
    <s v=""/>
    <s v="Huffard, Christine"/>
    <n v="2015"/>
    <n v="5"/>
    <s v="T15-0240 reimbursement"/>
    <s v="T15-0240 10417"/>
    <n v="82.23"/>
  </r>
  <r>
    <x v="2"/>
    <s v="901113.00 - Pelagic-Benthic Coupling"/>
    <s v="Huffard, Christine L"/>
    <n v="15002651"/>
    <m/>
    <s v="5360-000"/>
    <s v="Supplies - General"/>
    <m/>
    <s v=" "/>
    <s v=""/>
    <s v="Wells Fargo Bank Visa"/>
    <n v="2015"/>
    <n v="4"/>
    <s v="TNRBATTERIES"/>
    <s v="CHUFFARD 04/15"/>
    <n v="78.78"/>
  </r>
  <r>
    <x v="0"/>
    <s v="901113.00 - Pelagic-Benthic Coupling"/>
    <s v="Huffard, Christine L"/>
    <n v="15001167"/>
    <m/>
    <s v="5360-000"/>
    <s v="Supplies - General"/>
    <m/>
    <s v=" "/>
    <s v=""/>
    <s v="Wells Fargo Bank Visa"/>
    <n v="2015"/>
    <n v="2"/>
    <s v="B&amp;HPHOTO,800-606-696"/>
    <s v="ALANA 02/15"/>
    <n v="73.900000000000006"/>
  </r>
  <r>
    <x v="0"/>
    <s v="901113.00 - Pelagic-Benthic Coupling"/>
    <s v="Huffard, Christine L"/>
    <n v="15001924"/>
    <m/>
    <s v="5360-000"/>
    <s v="Supplies - General"/>
    <m/>
    <s v=" "/>
    <s v=""/>
    <s v="Wells Fargo Bank Visa"/>
    <n v="2015"/>
    <n v="3"/>
    <s v="CPI*COLEPARMERINSTRU"/>
    <s v="HOBSON 03/15"/>
    <n v="73.849999999999994"/>
  </r>
  <r>
    <x v="0"/>
    <s v="901113.00 - Pelagic-Benthic Coupling"/>
    <s v="Huffard, Christine L"/>
    <n v="15004289"/>
    <m/>
    <s v="5360-000"/>
    <s v="Supplies - General"/>
    <m/>
    <s v=" "/>
    <s v=""/>
    <s v="Wells Fargo Bank Visa"/>
    <n v="2015"/>
    <n v="6"/>
    <s v="MCMASTER-CARR | GALV"/>
    <s v="FEJO 06/15"/>
    <n v="71.89"/>
  </r>
  <r>
    <x v="0"/>
    <s v="901113.00 - Pelagic-Benthic Coupling"/>
    <s v="Huffard, Christine L"/>
    <n v="15003615"/>
    <m/>
    <s v="5360-000"/>
    <s v="Supplies - General"/>
    <m/>
    <s v=" "/>
    <s v=""/>
    <s v="Wells Fargo Bank Visa"/>
    <n v="2015"/>
    <n v="5"/>
    <s v="MCMASTER-CARR | MULT"/>
    <s v="ALANA 05/15"/>
    <n v="60.4"/>
  </r>
  <r>
    <x v="0"/>
    <s v="901113.00 - Pelagic-Benthic Coupling"/>
    <s v="Huffard, Christine L"/>
    <n v="15004313"/>
    <m/>
    <s v="5320-000"/>
    <s v="Supplies - Eng. Lab"/>
    <m/>
    <s v=" "/>
    <s v=""/>
    <s v="Wells Fargo Bank Visa"/>
    <n v="2015"/>
    <n v="6"/>
    <s v="Use Tax Accrual"/>
    <s v="CHUFFARD 06/15"/>
    <n v="55.47"/>
  </r>
  <r>
    <x v="5"/>
    <s v="901113.00 - Pelagic-Benthic Coupling"/>
    <s v="Huffard, Christine L"/>
    <n v="15004313"/>
    <m/>
    <s v="5360-000"/>
    <s v="Supplies - General"/>
    <m/>
    <s v=" "/>
    <s v=""/>
    <s v="Wells Fargo Bank Visa"/>
    <n v="2015"/>
    <n v="6"/>
    <s v="STAPLESQUILLSOLUTION"/>
    <s v="CHUFFARD 06/15"/>
    <n v="53.77"/>
  </r>
  <r>
    <x v="0"/>
    <s v="901113.00 - Pelagic-Benthic Coupling"/>
    <s v="Huffard, Christine L"/>
    <n v="15001890"/>
    <m/>
    <s v="5360-000"/>
    <s v="Supplies - General"/>
    <m/>
    <s v=" "/>
    <s v=""/>
    <s v="Wells Fargo Bank Visa"/>
    <n v="2015"/>
    <n v="3"/>
    <s v="ROANWELL&amp;PARAMOUNTCO"/>
    <s v="ALANA 03/15"/>
    <n v="53.75"/>
  </r>
  <r>
    <x v="6"/>
    <s v="901113.00 - Pelagic-Benthic Coupling"/>
    <s v="Huffard, Christine L"/>
    <n v="15001222"/>
    <m/>
    <s v="5380-000"/>
    <s v="Supplies - Science Lab"/>
    <m/>
    <s v=" "/>
    <s v=""/>
    <s v="Wells Fargo Bank Visa"/>
    <n v="2015"/>
    <n v="2"/>
    <s v="BESTBUYCOM7076680022"/>
    <s v="CHUFFARD 02/15"/>
    <n v="52.66"/>
  </r>
  <r>
    <x v="0"/>
    <s v="901113.00 - Pelagic-Benthic Coupling"/>
    <s v="Huffard, Christine L"/>
    <n v="15003676"/>
    <m/>
    <s v="5360-000"/>
    <s v="Supplies - General"/>
    <m/>
    <s v=" "/>
    <s v=""/>
    <s v="Wells Fargo Bank Visa"/>
    <n v="2015"/>
    <n v="5"/>
    <s v="MOUSERELECTRONICSDIS"/>
    <s v="JROSAL 05/15"/>
    <n v="48.63"/>
  </r>
  <r>
    <x v="0"/>
    <s v="901113.00 - Pelagic-Benthic Coupling"/>
    <s v="Huffard, Christine L"/>
    <n v="15001917"/>
    <m/>
    <s v="5320-000"/>
    <s v="Supplies - Eng. Lab"/>
    <m/>
    <s v=" "/>
    <s v=""/>
    <s v="Wells Fargo Bank Visa"/>
    <n v="2015"/>
    <n v="3"/>
    <s v="Use Tax Accrual"/>
    <s v="FEJO 03/15"/>
    <n v="43.4"/>
  </r>
  <r>
    <x v="6"/>
    <s v="901113.00 - Pelagic-Benthic Coupling"/>
    <s v="Huffard, Christine L"/>
    <n v="15001944"/>
    <m/>
    <s v="5380-000"/>
    <s v="Supplies - Science Lab"/>
    <m/>
    <s v=" "/>
    <s v=""/>
    <s v="Wells Fargo Bank Visa"/>
    <n v="2015"/>
    <n v="3"/>
    <s v="PRAGMATICPROGRAMMERS"/>
    <s v="CHUFFARD 03/15"/>
    <n v="43.13"/>
  </r>
  <r>
    <x v="0"/>
    <s v="901113.00 - Pelagic-Benthic Coupling"/>
    <s v="Huffard, Christine L"/>
    <n v="15004261"/>
    <m/>
    <s v="5360-000"/>
    <s v="Supplies - General"/>
    <m/>
    <s v=" "/>
    <s v=""/>
    <s v="Wells Fargo Bank Visa"/>
    <n v="2015"/>
    <n v="6"/>
    <s v="MCMASTER-CARR | COVE"/>
    <s v="ALANA 06/15"/>
    <n v="42.24"/>
  </r>
  <r>
    <x v="6"/>
    <s v="COMMITMENTS 901113.00 - Pelagic-Benthic Coupling"/>
    <m/>
    <m/>
    <m/>
    <s v="5360-000"/>
    <s v="Supplies - General"/>
    <m/>
    <m/>
    <s v=""/>
    <s v="Mouser"/>
    <n v="2015"/>
    <n v="3"/>
    <s v="Squirty"/>
    <m/>
    <n v="42.07"/>
  </r>
  <r>
    <x v="5"/>
    <s v="901113.00 - Pelagic-Benthic Coupling"/>
    <s v="Huffard, Christine L"/>
    <n v="15004289"/>
    <m/>
    <s v="5360-000"/>
    <s v="Supplies - General"/>
    <m/>
    <s v=" "/>
    <s v=""/>
    <s v="Wells Fargo Bank Visa"/>
    <n v="2015"/>
    <n v="6"/>
    <s v="IN*GRAVELLESBOATYARD"/>
    <s v="FEJO 06/15"/>
    <n v="34.39"/>
  </r>
  <r>
    <x v="0"/>
    <s v="901113.00 - Pelagic-Benthic Coupling"/>
    <s v="Huffard, Christine L"/>
    <n v="15002626"/>
    <m/>
    <s v="5360-000"/>
    <s v="Supplies - General"/>
    <m/>
    <s v=" "/>
    <s v=""/>
    <s v="Wells Fargo Bank Visa"/>
    <n v="2015"/>
    <n v="4"/>
    <s v="MCMASTER-CARR | VINY"/>
    <s v="FEJO 04/15"/>
    <n v="27.65"/>
  </r>
  <r>
    <x v="5"/>
    <s v="901113.00 - Pelagic-Benthic Coupling"/>
    <s v="Huffard, Christine L"/>
    <n v="15003670"/>
    <m/>
    <s v="5380-000"/>
    <s v="Supplies - Science Lab"/>
    <m/>
    <s v=" "/>
    <s v=""/>
    <s v="Wells Fargo Bank Visa"/>
    <n v="2015"/>
    <n v="5"/>
    <s v="PILOTSHQLLC"/>
    <s v="CHUFFARD 05/15"/>
    <n v="26.36"/>
  </r>
  <r>
    <x v="0"/>
    <s v="901113.00 - Pelagic-Benthic Coupling"/>
    <s v="Huffard, Christine L"/>
    <n v="15001924"/>
    <m/>
    <s v="5360-000"/>
    <s v="Supplies - General"/>
    <m/>
    <s v=" "/>
    <s v=""/>
    <s v="Wells Fargo Bank Visa"/>
    <n v="2015"/>
    <n v="3"/>
    <s v="Use Tax Accrual"/>
    <s v="HOBSON 03/15"/>
    <n v="26.29"/>
  </r>
  <r>
    <x v="0"/>
    <s v="901113.00 - Pelagic-Benthic Coupling"/>
    <s v="Huffard, Christine L"/>
    <n v="15001259"/>
    <m/>
    <s v="5360-000"/>
    <s v="Supplies - General"/>
    <m/>
    <s v=" "/>
    <s v=""/>
    <s v="Wells Fargo Bank Visa"/>
    <n v="2015"/>
    <n v="2"/>
    <s v="MOUSERELECTRONICSDIS"/>
    <s v="MCGILL 02/15"/>
    <n v="24.24"/>
  </r>
  <r>
    <x v="0"/>
    <s v="901113.00 - Pelagic-Benthic Coupling"/>
    <s v="Huffard, Christine L"/>
    <n v="15001202"/>
    <m/>
    <s v="5360-000"/>
    <s v="Supplies - General"/>
    <m/>
    <s v=" "/>
    <s v=""/>
    <s v="Wells Fargo Bank Visa"/>
    <n v="2015"/>
    <n v="2"/>
    <s v="MOCAPLLC"/>
    <s v="HOBSON 02/15"/>
    <n v="22.75"/>
  </r>
  <r>
    <x v="0"/>
    <s v="901113.00 - Pelagic-Benthic Coupling"/>
    <s v="Huffard, Christine L"/>
    <n v="15001259"/>
    <m/>
    <s v="5360-000"/>
    <s v="Supplies - General"/>
    <m/>
    <s v=" "/>
    <s v=""/>
    <s v="Wells Fargo Bank Visa"/>
    <n v="2015"/>
    <n v="2"/>
    <s v="Use Tax Accrual"/>
    <s v="MCGILL 02/15"/>
    <n v="22.5"/>
  </r>
  <r>
    <x v="0"/>
    <s v="901113.00 - Pelagic-Benthic Coupling"/>
    <s v="Huffard, Christine L"/>
    <n v="15004289"/>
    <m/>
    <s v="5360-000"/>
    <s v="Supplies - General"/>
    <m/>
    <s v=" "/>
    <s v=""/>
    <s v="Wells Fargo Bank Visa"/>
    <n v="2015"/>
    <n v="6"/>
    <s v="MCMASTER-CARR | OIL-"/>
    <s v="FEJO 06/15"/>
    <n v="20.16"/>
  </r>
  <r>
    <x v="0"/>
    <s v="901113.00 - Pelagic-Benthic Coupling"/>
    <s v="Huffard, Christine L"/>
    <n v="15004261"/>
    <m/>
    <s v="5320-000"/>
    <s v="Supplies - Eng. Lab"/>
    <m/>
    <s v=" "/>
    <s v=""/>
    <s v="Wells Fargo Bank Visa"/>
    <n v="2015"/>
    <n v="6"/>
    <s v="DKC*DIGIKEYCORP | VS"/>
    <s v="ALANA 06/15"/>
    <n v="19.440000000000001"/>
  </r>
  <r>
    <x v="0"/>
    <s v="901113.00 - Pelagic-Benthic Coupling"/>
    <s v="Huffard, Christine L"/>
    <n v="15001222"/>
    <m/>
    <s v="5380-000"/>
    <s v="Supplies - Science Lab"/>
    <m/>
    <s v=" "/>
    <s v=""/>
    <s v="Wells Fargo Bank Visa"/>
    <s v="2015"/>
    <n v="2"/>
    <s v="Use Tax Accrual"/>
    <s v="CHUFFARD 02/15"/>
    <n v="19.05"/>
  </r>
  <r>
    <x v="0"/>
    <s v="901113.00 - Pelagic-Benthic Coupling"/>
    <s v="Huffard, Christine L"/>
    <n v="15001890"/>
    <m/>
    <s v="5360-000"/>
    <s v="Supplies - General"/>
    <m/>
    <s v=" "/>
    <s v=""/>
    <s v="Wells Fargo Bank Visa"/>
    <n v="2015"/>
    <n v="3"/>
    <s v="Use Tax Accrual"/>
    <s v="ALANA 03/15"/>
    <n v="18.68"/>
  </r>
  <r>
    <x v="0"/>
    <s v="901113.00 - Pelagic-Benthic Coupling"/>
    <s v="Huffard, Christine L"/>
    <n v="15003643"/>
    <m/>
    <s v="5360-000"/>
    <s v="Supplies - General"/>
    <m/>
    <s v=" "/>
    <s v=""/>
    <s v="Wells Fargo Bank Visa"/>
    <n v="2015"/>
    <n v="5"/>
    <s v="MCMASTER-CARR | STAI"/>
    <s v="FEJO 05/15"/>
    <n v="17.5"/>
  </r>
  <r>
    <x v="0"/>
    <s v="901113.00 - Pelagic-Benthic Coupling"/>
    <s v="Huffard, Christine L"/>
    <n v="15001890"/>
    <m/>
    <s v="5360-000"/>
    <s v="Supplies - General"/>
    <m/>
    <s v=" "/>
    <s v=""/>
    <s v="Wells Fargo Bank Visa"/>
    <n v="2015"/>
    <n v="3"/>
    <s v="Use Tax Accrual"/>
    <s v="ALANA 03/15"/>
    <n v="15.8"/>
  </r>
  <r>
    <x v="0"/>
    <s v="901113.00 - Pelagic-Benthic Coupling"/>
    <s v="Huffard, Christine L"/>
    <n v="15001890"/>
    <m/>
    <s v="5360-000"/>
    <s v="Supplies - General"/>
    <m/>
    <s v=" "/>
    <s v=""/>
    <s v="Wells Fargo Bank Visa"/>
    <n v="2015"/>
    <n v="3"/>
    <s v="Use Tax Accrual"/>
    <s v="ALANA 03/15"/>
    <n v="15.75"/>
  </r>
  <r>
    <x v="8"/>
    <s v="901113.00 - Pelagic-Benthic Coupling"/>
    <s v="Huffard, Christine L"/>
    <n v="15001654"/>
    <m/>
    <s v="5200-000"/>
    <s v="Postage/Shipping"/>
    <m/>
    <s v=" "/>
    <s v=""/>
    <s v="Federal Express"/>
    <n v="2015"/>
    <n v="3"/>
    <s v="Import Charges"/>
    <s v="6-452-02136"/>
    <n v="14.98"/>
  </r>
  <r>
    <x v="0"/>
    <s v="901113.00 - Pelagic-Benthic Coupling"/>
    <s v="Huffard, Christine L"/>
    <n v="15000347"/>
    <m/>
    <s v="5360-000"/>
    <s v="Supplies - General"/>
    <m/>
    <s v=" "/>
    <s v=""/>
    <s v="Wells Fargo Bank Visa"/>
    <n v="2015"/>
    <n v="1"/>
    <s v="MCMASTER-CARR | ULTR"/>
    <s v="FEJO 01/15B"/>
    <n v="14.93"/>
  </r>
  <r>
    <x v="0"/>
    <s v="901113.00 - Pelagic-Benthic Coupling"/>
    <s v="Huffard, Christine L"/>
    <n v="15000347"/>
    <m/>
    <s v="5360-000"/>
    <s v="Supplies - General"/>
    <m/>
    <s v=" "/>
    <s v=""/>
    <s v="Wells Fargo Bank Visa"/>
    <n v="2015"/>
    <n v="1"/>
    <s v="MCMASTER-CARR | HIGH"/>
    <s v="FEJO 01/15B"/>
    <n v="14.79"/>
  </r>
  <r>
    <x v="5"/>
    <s v="901113.00 - Pelagic-Benthic Coupling"/>
    <s v="Huffard, Christine L"/>
    <n v="15002651"/>
    <m/>
    <s v="5380-000"/>
    <s v="Supplies - Science Lab"/>
    <m/>
    <s v=" "/>
    <s v=""/>
    <s v="Wells Fargo Bank Visa"/>
    <n v="2015"/>
    <n v="4"/>
    <s v="Use Tax Accrual"/>
    <s v="CHUFFARD 04/15"/>
    <n v="14.12"/>
  </r>
  <r>
    <x v="0"/>
    <s v="901113.00 - Pelagic-Benthic Coupling"/>
    <s v="Huffard, Christine L"/>
    <n v="15002596"/>
    <m/>
    <s v="5360-000"/>
    <s v="Supplies - General"/>
    <m/>
    <s v=" "/>
    <s v=""/>
    <s v="Wells Fargo Bank Visa"/>
    <n v="2015"/>
    <n v="4"/>
    <s v="Use Tax Accrual"/>
    <s v="ALANA 04/15"/>
    <n v="13.26"/>
  </r>
  <r>
    <x v="0"/>
    <s v="901113.00 - Pelagic-Benthic Coupling"/>
    <s v="Huffard, Christine L"/>
    <n v="15002626"/>
    <m/>
    <s v="5360-000"/>
    <s v="Supplies - General"/>
    <m/>
    <s v=" "/>
    <s v=""/>
    <s v="Wells Fargo Bank Visa"/>
    <n v="2015"/>
    <n v="4"/>
    <s v="MCMASTER-CARR | OIL-"/>
    <s v="FEJO 04/15"/>
    <n v="11.78"/>
  </r>
  <r>
    <x v="0"/>
    <s v="901113.00 - Pelagic-Benthic Coupling"/>
    <s v="Huffard, Christine L"/>
    <n v="15003643"/>
    <m/>
    <s v="5360-000"/>
    <s v="Supplies - General"/>
    <m/>
    <s v=" "/>
    <s v=""/>
    <s v="Wells Fargo Bank Visa"/>
    <n v="2015"/>
    <n v="5"/>
    <s v="MCMASTER-CARR | STEE"/>
    <s v="FEJO 05/15"/>
    <n v="10.63"/>
  </r>
  <r>
    <x v="2"/>
    <s v="901113.00 - Pelagic-Benthic Coupling"/>
    <s v="Huffard, Christine L"/>
    <n v="15002651"/>
    <m/>
    <s v="5360-000"/>
    <s v="Supplies - General"/>
    <m/>
    <s v=" "/>
    <s v=""/>
    <s v="Wells Fargo Bank Visa"/>
    <n v="2015"/>
    <n v="4"/>
    <s v="Use Tax Accrual"/>
    <s v="CHUFFARD 04/15"/>
    <n v="10.1"/>
  </r>
  <r>
    <x v="4"/>
    <s v="901113.00 - Pelagic-Benthic Coupling"/>
    <s v="Huffard, Christine L"/>
    <n v="15004313"/>
    <m/>
    <s v="5360-000"/>
    <s v="Supplies - General"/>
    <m/>
    <s v=" "/>
    <s v=""/>
    <s v="Wells Fargo Bank Visa"/>
    <n v="2015"/>
    <n v="6"/>
    <s v="Use Tax Accrual"/>
    <s v="CHUFFARD 06/15"/>
    <n v="9.7100000000000009"/>
  </r>
  <r>
    <x v="5"/>
    <s v="901113.00 - Pelagic-Benthic Coupling"/>
    <s v="Huffard, Christine L"/>
    <n v="15002651"/>
    <m/>
    <s v="5380-000"/>
    <s v="Supplies - Science Lab"/>
    <m/>
    <s v=" "/>
    <s v=""/>
    <s v="Wells Fargo Bank Visa"/>
    <n v="2015"/>
    <n v="4"/>
    <s v="Use Tax Accrual"/>
    <s v="CHUFFARD 04/15"/>
    <n v="7.43"/>
  </r>
  <r>
    <x v="4"/>
    <s v="901113.00 - Pelagic-Benthic Coupling"/>
    <s v="Huffard, Christine L"/>
    <n v="15001222"/>
    <m/>
    <s v="5380-000"/>
    <s v="Supplies - Science Lab"/>
    <m/>
    <s v=" "/>
    <s v=""/>
    <s v="Wells Fargo Bank Visa"/>
    <s v="2015"/>
    <n v="2"/>
    <s v="Use Tax Accrual"/>
    <s v="CHUFFARD 02/15"/>
    <n v="7.09"/>
  </r>
  <r>
    <x v="0"/>
    <s v="901113.00 - Pelagic-Benthic Coupling"/>
    <s v="Huffard, Christine L"/>
    <n v="15001167"/>
    <m/>
    <s v="5360-000"/>
    <s v="Supplies - General"/>
    <m/>
    <s v=" "/>
    <s v=""/>
    <s v="Wells Fargo Bank Visa"/>
    <n v="2015"/>
    <n v="2"/>
    <s v="Use Tax Accrual"/>
    <s v="ALANA 02/15"/>
    <n v="5.54"/>
  </r>
  <r>
    <x v="5"/>
    <s v="901113.00 - Pelagic-Benthic Coupling"/>
    <s v="Huffard, Christine L"/>
    <n v="15004313"/>
    <m/>
    <s v="5380-000"/>
    <s v="Supplies - Science Lab"/>
    <m/>
    <s v=" "/>
    <s v=""/>
    <s v="Wells Fargo Bank Visa"/>
    <n v="2015"/>
    <n v="6"/>
    <s v="STAPLESQUILLSOLUTION"/>
    <s v="CHUFFARD 06/15"/>
    <n v="5.14"/>
  </r>
  <r>
    <x v="0"/>
    <s v="901113.00 - Pelagic-Benthic Coupling"/>
    <s v="Huffard, Christine L"/>
    <n v="15001890"/>
    <m/>
    <s v="5360-000"/>
    <s v="Supplies - General"/>
    <m/>
    <s v=" "/>
    <s v=""/>
    <s v="Wells Fargo Bank Visa"/>
    <n v="2015"/>
    <n v="3"/>
    <s v="Use Tax Accrual"/>
    <s v="ALANA 03/15"/>
    <n v="4.03"/>
  </r>
  <r>
    <x v="6"/>
    <s v="901113.00 - Pelagic-Benthic Coupling"/>
    <s v="Huffard, Christine L"/>
    <n v="15001944"/>
    <m/>
    <s v="5380-000"/>
    <s v="Supplies - Science Lab"/>
    <m/>
    <s v=" "/>
    <s v=""/>
    <s v="Wells Fargo Bank Visa"/>
    <s v="2015"/>
    <n v="3"/>
    <s v="Use Tax Accrual"/>
    <s v="CHUFFARD 03/15"/>
    <n v="3.23"/>
  </r>
  <r>
    <x v="5"/>
    <s v="901113.00 - Pelagic-Benthic Coupling"/>
    <s v="Huffard, Christine L"/>
    <n v="15003670"/>
    <m/>
    <s v="5380-000"/>
    <s v="Supplies - Science Lab"/>
    <m/>
    <s v=" "/>
    <s v=""/>
    <s v="Wells Fargo Bank Visa"/>
    <n v="2015"/>
    <n v="5"/>
    <s v="Use Tax Accrual"/>
    <s v="CHUFFARD 05/15"/>
    <n v="2.0099999999999998"/>
  </r>
  <r>
    <x v="0"/>
    <s v="901113.00 - Pelagic-Benthic Coupling"/>
    <s v="Huffard, Christine L"/>
    <n v="15001202"/>
    <m/>
    <s v="5360-000"/>
    <s v="Supplies - General"/>
    <m/>
    <s v=" "/>
    <s v=""/>
    <s v="Wells Fargo Bank Visa"/>
    <n v="2015"/>
    <n v="2"/>
    <s v="Use Tax Accrual"/>
    <s v="HOBSON 02/15"/>
    <n v="1.71"/>
  </r>
  <r>
    <x v="0"/>
    <s v="901113.00 - Pelagic-Benthic Coupling"/>
    <s v="Huffard, Christine L"/>
    <n v="15003782"/>
    <m/>
    <s v="5320-000"/>
    <s v="Supplies - Eng. Lab"/>
    <m/>
    <s v="PO-1510719"/>
    <s v="1510719"/>
    <s v="Brantner &amp; Assoc., Inc."/>
    <n v="2015"/>
    <n v="6"/>
    <s v="Seacon MINK8CIPL, 8-pin cable "/>
    <s v="145570"/>
    <n v="426.84"/>
  </r>
  <r>
    <x v="0"/>
    <s v="901113.00 - Pelagic-Benthic Coupling"/>
    <s v="Huffard, Christine L"/>
    <n v="15003782"/>
    <m/>
    <s v="5320-000"/>
    <s v="Supplies - Eng. Lab"/>
    <m/>
    <s v="PO-1510719"/>
    <s v="1510719"/>
    <s v="Brantner &amp; Assoc., Inc."/>
    <n v="2015"/>
    <n v="6"/>
    <s v="Freight"/>
    <s v="145570"/>
    <n v="8.8800000000000008"/>
  </r>
  <r>
    <x v="0"/>
    <s v="901113.00 - Pelagic-Benthic Coupling"/>
    <s v="Huffard, Christine L"/>
    <n v="15003198"/>
    <m/>
    <s v="5360-000"/>
    <s v="Supplies - General"/>
    <m/>
    <s v="PO-1510711"/>
    <s v="1510711"/>
    <s v="Ocean Innovations"/>
    <n v="2015"/>
    <n v="5"/>
    <s v="Brass Subconn Ocean Innovation"/>
    <s v="15-522"/>
    <n v="111.39"/>
  </r>
  <r>
    <x v="0"/>
    <s v="901113.00 - Pelagic-Benthic Coupling"/>
    <s v="Huffard, Christine L"/>
    <n v="15003198"/>
    <m/>
    <s v="5360-000"/>
    <s v="Supplies - General"/>
    <m/>
    <s v="PO-1510711"/>
    <s v="1510711"/>
    <s v="Ocean Innovations"/>
    <n v="2015"/>
    <n v="5"/>
    <s v="dummy plug"/>
    <s v="15-522"/>
    <n v="69.959999999999994"/>
  </r>
  <r>
    <x v="0"/>
    <s v="901113.00 - Pelagic-Benthic Coupling"/>
    <s v="Huffard, Christine L"/>
    <n v="15003198"/>
    <m/>
    <s v="5360-000"/>
    <s v="Supplies - General"/>
    <m/>
    <s v="PO-1510711"/>
    <s v="1510711"/>
    <s v="Ocean Innovations"/>
    <n v="2015"/>
    <n v="5"/>
    <s v="Freight"/>
    <s v="15-522"/>
    <n v="9.25"/>
  </r>
  <r>
    <x v="0"/>
    <s v="901113.00 - Pelagic-Benthic Coupling"/>
    <s v="Huffard, Christine L"/>
    <n v="15002726"/>
    <m/>
    <s v="5360-000"/>
    <s v="Supplies - General"/>
    <m/>
    <s v="PO-1510644"/>
    <s v="1510644"/>
    <s v="Circuits West"/>
    <n v="2015"/>
    <n v="5"/>
    <s v="Camera Tripod Controller (5-Da"/>
    <s v="61472"/>
    <n v="950"/>
  </r>
  <r>
    <x v="0"/>
    <s v="901113.00 - Pelagic-Benthic Coupling"/>
    <s v="Huffard, Christine L"/>
    <n v="15002726"/>
    <m/>
    <s v="5360-000"/>
    <s v="Supplies - General"/>
    <m/>
    <s v="PO-1510644"/>
    <s v="1510644"/>
    <s v="Circuits West"/>
    <n v="2015"/>
    <n v="5"/>
    <s v="Use Tax Accrual"/>
    <s v="61472"/>
    <n v="72.44"/>
  </r>
  <r>
    <x v="0"/>
    <s v="901113.00 - Pelagic-Benthic Coupling"/>
    <s v="Huffard, Christine L"/>
    <n v="15002726"/>
    <m/>
    <s v="5360-000"/>
    <s v="Supplies - General"/>
    <m/>
    <s v="PO-1510644"/>
    <s v="1510644"/>
    <s v="Circuits West"/>
    <n v="2015"/>
    <n v="5"/>
    <s v="Freight"/>
    <s v="61472"/>
    <n v="63.04"/>
  </r>
  <r>
    <x v="0"/>
    <s v="901113.00 - Pelagic-Benthic Coupling"/>
    <s v="Huffard, Christine L"/>
    <n v="15002726"/>
    <m/>
    <s v="5360-000"/>
    <s v="Supplies - General"/>
    <m/>
    <s v="PO-1510644"/>
    <s v="1510644"/>
    <s v="Circuits West"/>
    <n v="2015"/>
    <n v="5"/>
    <s v="Use Tax Accrual"/>
    <s v="61472"/>
    <n v="4.8099999999999996"/>
  </r>
  <r>
    <x v="0"/>
    <s v="901113.00 - Pelagic-Benthic Coupling"/>
    <s v="Huffard, Christine L"/>
    <n v="15002525"/>
    <m/>
    <s v="5360-000"/>
    <s v="Supplies - General"/>
    <m/>
    <s v="PO-1510631"/>
    <s v="1510631"/>
    <s v="Teledyne Benthos"/>
    <n v="2015"/>
    <n v="4"/>
    <s v="Glass Ball Delrin Seat Washers"/>
    <s v="222572"/>
    <n v="60.27"/>
  </r>
  <r>
    <x v="8"/>
    <s v="901113.00 - Pelagic-Benthic Coupling"/>
    <s v="Huffard, Christine L"/>
    <n v="15002525"/>
    <m/>
    <s v="5360-000"/>
    <s v="Supplies - General"/>
    <m/>
    <s v="PO-1510631"/>
    <s v="1510631"/>
    <s v="Teledyne Benthos"/>
    <n v="2015"/>
    <n v="4"/>
    <s v="Freight"/>
    <s v="222572"/>
    <n v="25.34"/>
  </r>
  <r>
    <x v="0"/>
    <s v="901113.00 - Pelagic-Benthic Coupling"/>
    <s v="Huffard, Christine L"/>
    <n v="15002524"/>
    <m/>
    <s v="5360-000"/>
    <s v="Supplies - General"/>
    <m/>
    <s v="PO-1510590"/>
    <s v="1510590"/>
    <s v="Teledyne Benthos"/>
    <n v="2015"/>
    <n v="4"/>
    <s v="RETROFIT KIT, NEW BURNWIRE Kit"/>
    <s v="222536"/>
    <n v="914.81"/>
  </r>
  <r>
    <x v="8"/>
    <s v="901113.00 - Pelagic-Benthic Coupling"/>
    <s v="Huffard, Christine L"/>
    <n v="15002524"/>
    <m/>
    <s v="5360-000"/>
    <s v="Supplies - General"/>
    <m/>
    <s v="PO-1510590"/>
    <s v="1510590"/>
    <s v="Teledyne Benthos"/>
    <n v="2015"/>
    <n v="4"/>
    <s v="Freight"/>
    <s v="222536"/>
    <n v="9.19"/>
  </r>
  <r>
    <x v="9"/>
    <s v="901113.11 - Camera Tripod Light Upgrd"/>
    <s v="Huffard, Christine L"/>
    <n v="15002246"/>
    <m/>
    <s v="1500-568"/>
    <s v="Ocean Deployed Equip Addt"/>
    <m/>
    <s v="PO-1510568"/>
    <s v="1510568"/>
    <s v="Cathx Corporation"/>
    <n v="2015"/>
    <n v="4"/>
    <s v="LED Ballast Light, up to 70000"/>
    <s v="20139 DEPOSIT"/>
    <n v="20000"/>
  </r>
  <r>
    <x v="9"/>
    <s v="901113.11 - Camera Tripod Light Upgrd"/>
    <s v="Huffard, Christine L"/>
    <n v="15002246"/>
    <m/>
    <s v="1500-568"/>
    <s v="Ocean Deployed Equip Addt"/>
    <m/>
    <s v="PO-1510568"/>
    <s v="1510568"/>
    <s v="Cathx Corporation"/>
    <n v="2015"/>
    <n v="4"/>
    <s v="Freight"/>
    <s v="20139 DEPOSIT"/>
    <n v="30.61"/>
  </r>
  <r>
    <x v="7"/>
    <s v="901113.00 - Pelagic-Benthic Coupling"/>
    <s v="Huffard, Christine L"/>
    <n v="15002221"/>
    <m/>
    <s v="5130-000"/>
    <s v="OS - General"/>
    <m/>
    <s v="PO-1510567"/>
    <s v="1510567"/>
    <s v="Light Waves Imaging"/>
    <n v="2015"/>
    <n v="4"/>
    <s v="Scanning of Station M archives"/>
    <s v="42240A"/>
    <n v="4543.5600000000004"/>
  </r>
  <r>
    <x v="0"/>
    <s v="901113.00 - Pelagic-Benthic Coupling"/>
    <s v="Huffard, Christine L"/>
    <n v="15002300"/>
    <m/>
    <s v="5320-000"/>
    <s v="Supplies - Eng. Lab"/>
    <m/>
    <s v="PO-1510538"/>
    <s v="1510538"/>
    <s v="Ocean Innovations"/>
    <n v="2015"/>
    <n v="4"/>
    <s v="Subconn PU cable with 4TP CAT5"/>
    <s v="15-404"/>
    <n v="502.82"/>
  </r>
  <r>
    <x v="0"/>
    <s v="901113.00 - Pelagic-Benthic Coupling"/>
    <s v="Huffard, Christine L"/>
    <n v="15002300"/>
    <m/>
    <s v="5320-000"/>
    <s v="Supplies - Eng. Lab"/>
    <m/>
    <s v="PO-1510538"/>
    <s v="1510538"/>
    <s v="Ocean Innovations"/>
    <n v="2015"/>
    <n v="4"/>
    <s v="Freight"/>
    <s v="15-404"/>
    <n v="10.01"/>
  </r>
  <r>
    <x v="0"/>
    <s v="901113.00 - Pelagic-Benthic Coupling"/>
    <s v="Huffard, Christine L"/>
    <n v="15001726"/>
    <m/>
    <s v="5360-000"/>
    <s v="Supplies - General"/>
    <m/>
    <s v="PO-1510464"/>
    <s v="1510464"/>
    <s v="Circuits West"/>
    <n v="2015"/>
    <n v="3"/>
    <s v="PCBF (Camera Tripod Cap Charge"/>
    <s v="61069"/>
    <n v="490"/>
  </r>
  <r>
    <x v="0"/>
    <s v="901113.00 - Pelagic-Benthic Coupling"/>
    <s v="Huffard, Christine L"/>
    <n v="15001726"/>
    <m/>
    <s v="5360-000"/>
    <s v="Supplies - General"/>
    <m/>
    <s v="PO-1510464"/>
    <s v="1510464"/>
    <s v="Circuits West"/>
    <n v="2015"/>
    <n v="3"/>
    <s v="Freight"/>
    <s v="61069"/>
    <n v="64.67"/>
  </r>
  <r>
    <x v="0"/>
    <s v="901113.00 - Pelagic-Benthic Coupling"/>
    <s v="Huffard, Christine L"/>
    <n v="15001726"/>
    <m/>
    <s v="5360-000"/>
    <s v="Supplies - General"/>
    <m/>
    <s v="PO-1510464"/>
    <s v="1510464"/>
    <s v="Circuits West"/>
    <n v="2015"/>
    <n v="3"/>
    <s v="Use Tax Accrual"/>
    <s v="61069"/>
    <n v="36.75"/>
  </r>
  <r>
    <x v="0"/>
    <s v="901113.00 - Pelagic-Benthic Coupling"/>
    <s v="Huffard, Christine L"/>
    <n v="15001726"/>
    <m/>
    <s v="5360-000"/>
    <s v="Supplies - General"/>
    <m/>
    <s v="PO-1510464"/>
    <s v="1510464"/>
    <s v="Circuits West"/>
    <n v="2015"/>
    <n v="3"/>
    <s v="Use Tax Accrual"/>
    <s v="61069"/>
    <n v="4.8499999999999996"/>
  </r>
  <r>
    <x v="10"/>
    <s v="901113.00 - Pelagic-Benthic Coupling"/>
    <s v="Huffard, Christine L"/>
    <n v="15002408"/>
    <m/>
    <s v="5360-000"/>
    <s v="Supplies - General"/>
    <m/>
    <s v="PO-1510423"/>
    <s v="1510423"/>
    <s v="Teledyne Benthos"/>
    <n v="2015"/>
    <n v="4"/>
    <s v="ATM-887 Battery Replacement Ki"/>
    <s v="222227"/>
    <n v="349.38"/>
  </r>
  <r>
    <x v="8"/>
    <s v="901113.00 - Pelagic-Benthic Coupling"/>
    <s v="Huffard, Christine L"/>
    <n v="15002408"/>
    <m/>
    <s v="5360-000"/>
    <s v="Supplies - General"/>
    <m/>
    <s v="PO-1510423"/>
    <s v="1510423"/>
    <s v="Teledyne Benthos"/>
    <n v="2015"/>
    <n v="4"/>
    <s v="Freight"/>
    <s v="222227"/>
    <n v="17.350000000000001"/>
  </r>
  <r>
    <x v="2"/>
    <s v="901113.00 - Pelagic-Benthic Coupling"/>
    <s v="Huffard, Christine L"/>
    <n v="15001694"/>
    <m/>
    <s v="5360-000"/>
    <s v="Supplies - General"/>
    <m/>
    <s v="PO-1510422"/>
    <s v="1510422"/>
    <s v="Pro Battery Specialist"/>
    <s v="2015"/>
    <n v="3"/>
    <s v="SES main power"/>
    <s v="8000015210"/>
    <n v="740"/>
  </r>
  <r>
    <x v="8"/>
    <s v="901113.00 - Pelagic-Benthic Coupling"/>
    <s v="Huffard, Christine L"/>
    <n v="15001694"/>
    <m/>
    <s v="5360-000"/>
    <s v="Supplies - General"/>
    <m/>
    <s v="PO-1510422"/>
    <s v="1510422"/>
    <s v="Pro Battery Specialist"/>
    <s v="2015"/>
    <n v="3"/>
    <s v="Freight"/>
    <s v="8000015210"/>
    <n v="125.8"/>
  </r>
  <r>
    <x v="2"/>
    <s v="901113.00 - Pelagic-Benthic Coupling"/>
    <s v="Huffard, Christine L"/>
    <n v="15001694"/>
    <m/>
    <s v="5360-000"/>
    <s v="Supplies - General"/>
    <m/>
    <s v="PO-1510422"/>
    <s v="1510422"/>
    <s v="Pro Battery Specialist"/>
    <s v="2015"/>
    <n v="3"/>
    <s v="Use Tax Accrual"/>
    <s v="8000015210"/>
    <n v="55.5"/>
  </r>
  <r>
    <x v="2"/>
    <s v="901113.00 - Pelagic-Benthic Coupling"/>
    <s v="Huffard, Christine L"/>
    <n v="15001694"/>
    <m/>
    <s v="5360-000"/>
    <s v="Supplies - General"/>
    <m/>
    <s v="PO-1510422"/>
    <s v="1510422"/>
    <s v="Pro Battery Specialist"/>
    <s v="2015"/>
    <n v="3"/>
    <s v="Use Tax Accrual"/>
    <s v="8000015210"/>
    <n v="9.44"/>
  </r>
  <r>
    <x v="2"/>
    <s v="901113.00 - Pelagic-Benthic Coupling"/>
    <s v="Huffard, Christine L"/>
    <n v="15001693"/>
    <m/>
    <s v="5360-000"/>
    <s v="Supplies - General"/>
    <m/>
    <s v="PO-1510407"/>
    <s v="1510407"/>
    <s v="Pro Battery Specialist"/>
    <s v="2015"/>
    <n v="3"/>
    <s v="Camera tripod Main power batte"/>
    <s v="8000015209"/>
    <n v="650"/>
  </r>
  <r>
    <x v="8"/>
    <s v="901113.00 - Pelagic-Benthic Coupling"/>
    <s v="Huffard, Christine L"/>
    <n v="15001693"/>
    <m/>
    <s v="5360-000"/>
    <s v="Supplies - General"/>
    <m/>
    <s v="PO-1510407"/>
    <s v="1510407"/>
    <s v="Pro Battery Specialist"/>
    <s v="2015"/>
    <n v="3"/>
    <s v="Freight"/>
    <s v="8000015209"/>
    <n v="134.86000000000001"/>
  </r>
  <r>
    <x v="2"/>
    <s v="901113.00 - Pelagic-Benthic Coupling"/>
    <s v="Huffard, Christine L"/>
    <n v="15001693"/>
    <m/>
    <s v="5360-000"/>
    <s v="Supplies - General"/>
    <m/>
    <s v="PO-1510407"/>
    <s v="1510407"/>
    <s v="Pro Battery Specialist"/>
    <s v="2015"/>
    <n v="3"/>
    <s v="Use Tax Accrual"/>
    <s v="8000015209"/>
    <n v="48.75"/>
  </r>
  <r>
    <x v="2"/>
    <s v="901113.00 - Pelagic-Benthic Coupling"/>
    <s v="Huffard, Christine L"/>
    <n v="15001693"/>
    <m/>
    <s v="5360-000"/>
    <s v="Supplies - General"/>
    <m/>
    <s v="PO-1510407"/>
    <s v="1510407"/>
    <s v="Pro Battery Specialist"/>
    <s v="2015"/>
    <n v="3"/>
    <s v="Use Tax Accrual"/>
    <s v="8000015209"/>
    <n v="10.11"/>
  </r>
  <r>
    <x v="6"/>
    <s v="901113.00 - Pelagic-Benthic Coupling"/>
    <s v="Huffard, Christine L"/>
    <n v="15001505"/>
    <m/>
    <s v="5380-000"/>
    <s v="Supplies - Science Lab"/>
    <m/>
    <s v="PO-1510406"/>
    <s v="1510406"/>
    <s v="Teledyne Impulse"/>
    <s v="2015"/>
    <n v="3"/>
    <s v="dummy connector for bulkhead r"/>
    <s v="037668"/>
    <n v="310.41000000000003"/>
  </r>
  <r>
    <x v="8"/>
    <s v="901113.00 - Pelagic-Benthic Coupling"/>
    <s v="Huffard, Christine L"/>
    <n v="15001505"/>
    <m/>
    <s v="5380-000"/>
    <s v="Supplies - Science Lab"/>
    <m/>
    <s v="PO-1510406"/>
    <s v="1510406"/>
    <s v="Teledyne Impulse"/>
    <s v="2015"/>
    <n v="3"/>
    <s v="Freight"/>
    <s v="037668"/>
    <n v="8.26"/>
  </r>
  <r>
    <x v="11"/>
    <s v="COMMITMENTS 901113.00 - Pelagic-Benthic Coupling"/>
    <m/>
    <m/>
    <m/>
    <s v="5380-000"/>
    <s v="Supplies - Science Lab"/>
    <m/>
    <s v="1510400"/>
    <s v="1510400"/>
    <s v="Fisher Scientific"/>
    <n v="2015"/>
    <s v="Commitments"/>
    <m/>
    <m/>
    <n v="86.422799999999995"/>
  </r>
  <r>
    <x v="11"/>
    <s v="901113.00 - Pelagic-Benthic Coupling"/>
    <s v="Huffard, Christine L"/>
    <n v="15002080"/>
    <m/>
    <s v="5380-000"/>
    <s v="Supplies - Science Lab"/>
    <m/>
    <s v="PO-1510400"/>
    <s v="1510400"/>
    <s v="Fisher Scientific"/>
    <n v="2015"/>
    <n v="4"/>
    <s v="PROTOCOL 10% BUFF FORMLIN 1 GL"/>
    <s v="2666808"/>
    <n v="72.42"/>
  </r>
  <r>
    <x v="11"/>
    <s v="901113.00 - Pelagic-Benthic Coupling"/>
    <s v="Huffard, Christine L"/>
    <n v="15002080"/>
    <m/>
    <s v="5380-000"/>
    <s v="Supplies - Science Lab"/>
    <m/>
    <s v="PO-1510400"/>
    <s v="1510400"/>
    <s v="Fisher Scientific"/>
    <n v="2015"/>
    <n v="4"/>
    <s v="Freight"/>
    <s v="2666808"/>
    <n v="14"/>
  </r>
  <r>
    <x v="10"/>
    <s v="901113.00 - Pelagic-Benthic Coupling"/>
    <s v="Huffard, Christine L"/>
    <n v="15002262"/>
    <m/>
    <s v="5360-000"/>
    <s v="Supplies - General"/>
    <m/>
    <s v="PO-1510393"/>
    <s v="1510393"/>
    <s v="Teledyne Benthos"/>
    <n v="2015"/>
    <n v="4"/>
    <s v="865-SB-13 - Acoustic Release S"/>
    <s v="222154"/>
    <n v="1075"/>
  </r>
  <r>
    <x v="8"/>
    <s v="901113.00 - Pelagic-Benthic Coupling"/>
    <s v="Huffard, Christine L"/>
    <n v="15002262"/>
    <m/>
    <s v="5360-000"/>
    <s v="Supplies - General"/>
    <m/>
    <s v="PO-1510393"/>
    <s v="1510393"/>
    <s v="Teledyne Benthos"/>
    <n v="2015"/>
    <n v="4"/>
    <s v="Freight"/>
    <s v="222154"/>
    <n v="41.29"/>
  </r>
  <r>
    <x v="12"/>
    <s v="901113.00 - Pelagic-Benthic Coupling"/>
    <s v="Huffard, Christine L"/>
    <n v="15002172"/>
    <m/>
    <s v="5360-000"/>
    <s v="Supplies - General"/>
    <m/>
    <s v="PO-1510388"/>
    <s v="1510388"/>
    <s v="SonTek / YSI, Inc."/>
    <n v="2015"/>
    <n v="4"/>
    <s v="Battery Pack, alkaline, 10.5V,"/>
    <s v="599327"/>
    <n v="279.83"/>
  </r>
  <r>
    <x v="12"/>
    <s v="901113.00 - Pelagic-Benthic Coupling"/>
    <s v="Huffard, Christine L"/>
    <n v="15002172"/>
    <m/>
    <s v="5360-000"/>
    <s v="Supplies - General"/>
    <m/>
    <s v="PO-1510388"/>
    <s v="1510388"/>
    <s v="SonTek / YSI, Inc."/>
    <n v="2015"/>
    <n v="4"/>
    <s v="Freight"/>
    <s v="599327"/>
    <n v="9"/>
  </r>
  <r>
    <x v="12"/>
    <s v="901113.00 - Pelagic-Benthic Coupling"/>
    <s v="Huffard, Christine L"/>
    <n v="15002172"/>
    <m/>
    <s v="5360-000"/>
    <s v="Supplies - General"/>
    <m/>
    <s v="PO-1510388"/>
    <s v="1510388"/>
    <s v="SonTek / YSI, Inc."/>
    <n v="2015"/>
    <n v="4"/>
    <s v="Use Tax Accrual"/>
    <s v="599327"/>
    <n v="0.68"/>
  </r>
  <r>
    <x v="2"/>
    <s v="901113.00 - Pelagic-Benthic Coupling"/>
    <s v="Huffard, Christine L"/>
    <n v="15002403"/>
    <m/>
    <s v="5130-000"/>
    <s v="OS - General"/>
    <m/>
    <s v="PO-1510387"/>
    <s v="1510387"/>
    <s v="Ocean Innovations"/>
    <n v="2015"/>
    <n v="4"/>
    <s v="WABO replacement battery pack"/>
    <s v="15-378"/>
    <n v="430"/>
  </r>
  <r>
    <x v="2"/>
    <s v="901113.00 - Pelagic-Benthic Coupling"/>
    <s v="Huffard, Christine L"/>
    <n v="15002403"/>
    <m/>
    <s v="5130-000"/>
    <s v="OS - General"/>
    <m/>
    <s v="PO-1510387"/>
    <s v="1510387"/>
    <s v="Ocean Innovations"/>
    <n v="2015"/>
    <n v="4"/>
    <s v="Freight"/>
    <s v="15-378"/>
    <n v="59.35"/>
  </r>
  <r>
    <x v="0"/>
    <s v="901113.00 - Pelagic-Benthic Coupling"/>
    <s v="Huffard, Christine L"/>
    <n v="15002178"/>
    <m/>
    <s v="5360-000"/>
    <s v="Supplies - General"/>
    <m/>
    <s v="PO-1510351"/>
    <s v="1510351"/>
    <s v="UltraVolt, Inc."/>
    <n v="2015"/>
    <n v="4"/>
    <s v="Ultravolt C-series High-voltag"/>
    <s v="UVI17406"/>
    <n v="986"/>
  </r>
  <r>
    <x v="0"/>
    <s v="901113.00 - Pelagic-Benthic Coupling"/>
    <s v="Huffard, Christine L"/>
    <n v="15002178"/>
    <m/>
    <s v="5360-000"/>
    <s v="Supplies - General"/>
    <m/>
    <s v="PO-1510351"/>
    <s v="1510351"/>
    <s v="UltraVolt, Inc."/>
    <n v="2015"/>
    <n v="4"/>
    <s v="Ultravolt C-series High-voltag"/>
    <s v="UVI17406"/>
    <n v="986"/>
  </r>
  <r>
    <x v="0"/>
    <s v="901113.00 - Pelagic-Benthic Coupling"/>
    <s v="Huffard, Christine L"/>
    <n v="15002178"/>
    <m/>
    <s v="5360-000"/>
    <s v="Supplies - General"/>
    <m/>
    <s v="PO-1510351"/>
    <s v="1510351"/>
    <s v="UltraVolt, Inc."/>
    <n v="2015"/>
    <n v="4"/>
    <s v="Use Tax Accrual"/>
    <s v="UVI17406"/>
    <n v="73.95"/>
  </r>
  <r>
    <x v="0"/>
    <s v="901113.00 - Pelagic-Benthic Coupling"/>
    <s v="Huffard, Christine L"/>
    <n v="15002178"/>
    <m/>
    <s v="5360-000"/>
    <s v="Supplies - General"/>
    <m/>
    <s v="PO-1510351"/>
    <s v="1510351"/>
    <s v="UltraVolt, Inc."/>
    <n v="2015"/>
    <n v="4"/>
    <s v="Use Tax Accrual"/>
    <s v="UVI17406"/>
    <n v="73.95"/>
  </r>
  <r>
    <x v="0"/>
    <s v="901113.00 - Pelagic-Benthic Coupling"/>
    <s v="Huffard, Christine L"/>
    <n v="15002178"/>
    <m/>
    <s v="5360-000"/>
    <s v="Supplies - General"/>
    <m/>
    <s v="PO-1510351"/>
    <s v="1510351"/>
    <s v="UltraVolt, Inc."/>
    <n v="2015"/>
    <n v="4"/>
    <s v="Freight"/>
    <s v="UVI17406"/>
    <n v="9.83"/>
  </r>
  <r>
    <x v="6"/>
    <s v="901113.00 - Pelagic-Benthic Coupling"/>
    <s v="Huffard, Christine L"/>
    <n v="15001018"/>
    <m/>
    <s v="5380-000"/>
    <s v="Supplies - Science Lab"/>
    <m/>
    <s v="PO-1510267"/>
    <s v="1510267"/>
    <s v="McLane Research Laborator"/>
    <n v="2015"/>
    <n v="2"/>
    <s v="Spares: 500ml sample bottles"/>
    <s v="13386"/>
    <n v="193.75"/>
  </r>
  <r>
    <x v="8"/>
    <s v="901113.00 - Pelagic-Benthic Coupling"/>
    <s v="Huffard, Christine L"/>
    <n v="15001018"/>
    <m/>
    <s v="5380-000"/>
    <s v="Supplies - Science Lab"/>
    <m/>
    <s v="PO-1510267"/>
    <s v="1510267"/>
    <s v="McLane Research Laborator"/>
    <s v="2015"/>
    <n v="2"/>
    <s v="Freight"/>
    <s v="13386"/>
    <n v="35"/>
  </r>
  <r>
    <x v="6"/>
    <s v="901113.00 - Pelagic-Benthic Coupling"/>
    <s v="Huffard, Christine L"/>
    <n v="15001018"/>
    <m/>
    <s v="5380-000"/>
    <s v="Supplies - Science Lab"/>
    <m/>
    <s v="PO-1510267"/>
    <s v="1510267"/>
    <s v="McLane Research Laborator"/>
    <n v="2015"/>
    <n v="2"/>
    <s v="Use Tax Accrual"/>
    <s v="13386"/>
    <n v="14.53"/>
  </r>
  <r>
    <x v="7"/>
    <s v="COMMITMENTS 901113.00 - Pelagic-Benthic Coupling"/>
    <m/>
    <m/>
    <m/>
    <s v="5130-000"/>
    <s v="OS - General"/>
    <m/>
    <s v="1510249"/>
    <s v="1510249"/>
    <s v="Light Waves Imaging"/>
    <n v="2015"/>
    <s v="Commitments"/>
    <s v="Scanning of Station M archives"/>
    <m/>
    <n v="4303.8599999999997"/>
  </r>
  <r>
    <x v="7"/>
    <s v="901113.00 - Pelagic-Benthic Coupling"/>
    <s v="Huffard, Christine L"/>
    <n v="15002220"/>
    <m/>
    <s v="5130-000"/>
    <s v="OS - General"/>
    <m/>
    <s v="PO-1510249"/>
    <s v="1510249"/>
    <s v="Light Waves Imaging"/>
    <n v="2015"/>
    <n v="4"/>
    <s v="10000 scans and archiving- Jan"/>
    <s v="42076B"/>
    <n v="1800.96"/>
  </r>
  <r>
    <x v="7"/>
    <s v="901113.00 - Pelagic-Benthic Coupling"/>
    <s v="Huffard, Christine L"/>
    <n v="15002222"/>
    <m/>
    <s v="5130-000"/>
    <s v="OS - General"/>
    <m/>
    <s v="PO-1510249"/>
    <s v="1510249"/>
    <s v="Light Waves Imaging"/>
    <n v="2015"/>
    <n v="4"/>
    <s v="10000 scans and archiving- Jan"/>
    <s v="42240B"/>
    <n v="1351.11"/>
  </r>
  <r>
    <x v="2"/>
    <s v="901113.00 - Pelagic-Benthic Coupling"/>
    <s v="Huffard, Christine L"/>
    <n v="15002730"/>
    <m/>
    <s v="5360-000"/>
    <s v="Supplies - General"/>
    <m/>
    <s v="PO-1510221"/>
    <s v="1510221"/>
    <s v="Electrochem Industries"/>
    <n v="2015"/>
    <n v="5"/>
    <s v="Camera Tripod Li Battery pack,"/>
    <s v="60034419"/>
    <n v="3645"/>
  </r>
  <r>
    <x v="2"/>
    <s v="901113.00 - Pelagic-Benthic Coupling"/>
    <s v="Huffard, Christine L"/>
    <n v="15002730"/>
    <m/>
    <s v="5360-000"/>
    <s v="Supplies - General"/>
    <m/>
    <s v="PO-1510221"/>
    <s v="1510221"/>
    <s v="Electrochem Industries"/>
    <n v="2015"/>
    <n v="5"/>
    <s v="Use Tax Accrual"/>
    <s v="60034419"/>
    <n v="277.93"/>
  </r>
  <r>
    <x v="2"/>
    <s v="901113.00 - Pelagic-Benthic Coupling"/>
    <s v="Huffard, Christine L"/>
    <n v="15002730"/>
    <m/>
    <s v="5360-000"/>
    <s v="Supplies - General"/>
    <m/>
    <s v="PO-1510221"/>
    <s v="1510221"/>
    <s v="Electrochem Industries"/>
    <n v="2015"/>
    <n v="5"/>
    <s v="Camera Tripod Controller Li Ba"/>
    <s v="60034419"/>
    <n v="224"/>
  </r>
  <r>
    <x v="2"/>
    <s v="901113.00 - Pelagic-Benthic Coupling"/>
    <s v="Huffard, Christine L"/>
    <n v="15002730"/>
    <m/>
    <s v="5360-000"/>
    <s v="Supplies - General"/>
    <m/>
    <s v="PO-1510221"/>
    <s v="1510221"/>
    <s v="Electrochem Industries"/>
    <n v="2015"/>
    <n v="5"/>
    <s v="Use Tax Accrual"/>
    <s v="60034419"/>
    <n v="17.079999999999998"/>
  </r>
  <r>
    <x v="2"/>
    <s v="COMMITMENTS 901113.00 - Pelagic-Benthic Coupling"/>
    <m/>
    <m/>
    <m/>
    <s v="5360-000"/>
    <s v="Supplies - General"/>
    <m/>
    <s v="1510221"/>
    <s v="1510221"/>
    <s v="Electrochem Industries"/>
    <n v="2015"/>
    <s v="Commitments"/>
    <m/>
    <m/>
    <n v="-237.98499999999967"/>
  </r>
  <r>
    <x v="13"/>
    <s v="COMMITMENTS 901113.00 - Pelagic-Benthic Coupling"/>
    <m/>
    <m/>
    <m/>
    <s v="5130-000"/>
    <s v="OS - General"/>
    <m/>
    <s v="1510068"/>
    <s v="1510068"/>
    <s v="CLS America, Inc."/>
    <n v="2015"/>
    <s v="Commitments"/>
    <m/>
    <m/>
    <n v="163.6"/>
  </r>
  <r>
    <x v="13"/>
    <s v="901113.00 - Pelagic-Benthic Coupling"/>
    <s v="Huffard, Christine L"/>
    <n v="15001328"/>
    <m/>
    <s v="5130-000"/>
    <s v="OS - General"/>
    <m/>
    <s v="PO-1510068"/>
    <s v="1510068"/>
    <s v="CLS America, Inc."/>
    <s v="2015"/>
    <n v="3"/>
    <s v="Argos monthly service data tra"/>
    <s v="CIN1502USA00034"/>
    <n v="24.8"/>
  </r>
  <r>
    <x v="13"/>
    <s v="901113.00 - Pelagic-Benthic Coupling"/>
    <s v="Huffard, Christine L"/>
    <n v="15001328"/>
    <m/>
    <s v="5130-000"/>
    <s v="OS - General"/>
    <m/>
    <s v="PO-1510068"/>
    <s v="1510068"/>
    <s v="CLS America, Inc."/>
    <n v="2015"/>
    <n v="3"/>
    <s v="Argos monthly service data tra"/>
    <s v="CIN1502USA00034"/>
    <n v="24.8"/>
  </r>
  <r>
    <x v="13"/>
    <s v="901113.00 - Pelagic-Benthic Coupling"/>
    <s v="Huffard, Christine L"/>
    <n v="15002110"/>
    <m/>
    <s v="5130-000"/>
    <s v="OS - General"/>
    <m/>
    <s v="PO-1510068"/>
    <s v="1510068"/>
    <s v="CLS America, Inc."/>
    <n v="2015"/>
    <n v="4"/>
    <s v="Argos monthly service data tra"/>
    <s v="CIN1503USA00451"/>
    <n v="12.4"/>
  </r>
  <r>
    <x v="13"/>
    <s v="901113.00 - Pelagic-Benthic Coupling"/>
    <s v="Huffard, Christine L"/>
    <n v="15000640"/>
    <m/>
    <s v="5130-000"/>
    <s v="OS - General"/>
    <m/>
    <s v="PO-1510057"/>
    <s v="1510057"/>
    <s v="Joubeh Technologies"/>
    <s v="2015"/>
    <n v="2"/>
    <s v="Iridium satellite services mon"/>
    <s v="0068646"/>
    <n v="43.54"/>
  </r>
  <r>
    <x v="13"/>
    <s v="901113.00 - Pelagic-Benthic Coupling"/>
    <s v="Huffard, Christine L"/>
    <n v="15000640"/>
    <m/>
    <s v="5130-000"/>
    <s v="OS - General"/>
    <m/>
    <s v="PO-1510057"/>
    <s v="1510057"/>
    <s v="Joubeh Technologies"/>
    <n v="2015"/>
    <n v="2"/>
    <s v="Iridium satellite services mon"/>
    <s v="0068646"/>
    <n v="43.54"/>
  </r>
  <r>
    <x v="13"/>
    <s v="901113.00 - Pelagic-Benthic Coupling"/>
    <s v="Huffard, Christine L"/>
    <n v="15001488"/>
    <m/>
    <s v="5130-000"/>
    <s v="OS - General"/>
    <m/>
    <s v="PO-1510057"/>
    <s v="1510057"/>
    <s v="Joubeh Technologies"/>
    <s v="2015"/>
    <n v="3"/>
    <s v="Iridium satellite services mon"/>
    <s v="0070061"/>
    <n v="36"/>
  </r>
  <r>
    <x v="13"/>
    <s v="901113.00 - Pelagic-Benthic Coupling"/>
    <s v="Huffard, Christine L"/>
    <n v="15001488"/>
    <m/>
    <s v="5130-000"/>
    <s v="OS - General"/>
    <m/>
    <s v="PO-1510057"/>
    <s v="1510057"/>
    <s v="Joubeh Technologies"/>
    <n v="2015"/>
    <n v="3"/>
    <s v="Iridium satellite services mon"/>
    <s v="0070061"/>
    <n v="36"/>
  </r>
  <r>
    <x v="13"/>
    <s v="901113.00 - Pelagic-Benthic Coupling"/>
    <s v="Huffard, Christine L"/>
    <n v="15002130"/>
    <m/>
    <s v="5130-000"/>
    <s v="OS - General"/>
    <m/>
    <s v="PO-1510057"/>
    <s v="1510057"/>
    <s v="Joubeh Technologies"/>
    <n v="2015"/>
    <n v="4"/>
    <s v="Iridium satellite services mon"/>
    <s v="0071471"/>
    <n v="36"/>
  </r>
  <r>
    <x v="14"/>
    <s v="901113.00 - Pelagic-Benthic Coupling"/>
    <s v="Huffard, Christine L"/>
    <n v="15000094"/>
    <m/>
    <s v="5360-000"/>
    <s v="Supplies - General"/>
    <m/>
    <s v="PO-1412050"/>
    <s v="1412050"/>
    <s v="Teledyne Benthos"/>
    <s v="2015"/>
    <n v="1"/>
    <s v="RETROFIT KIT, NEW BURNWIRE Kit"/>
    <s v="221687"/>
    <n v="1827.5"/>
  </r>
  <r>
    <x v="14"/>
    <s v="901113.00 - Pelagic-Benthic Coupling"/>
    <s v="Huffard, Christine L"/>
    <n v="15000094"/>
    <m/>
    <s v="5360-000"/>
    <s v="Supplies - General"/>
    <m/>
    <s v="PO-1412050"/>
    <s v="1412050"/>
    <s v="Teledyne Benthos"/>
    <s v="2015"/>
    <n v="1"/>
    <s v="Freight"/>
    <s v="221687"/>
    <n v="10.67"/>
  </r>
  <r>
    <x v="14"/>
    <s v="901113.00 - Pelagic-Benthic Coupling"/>
    <s v="Huffard, Christine L"/>
    <n v="15000263"/>
    <m/>
    <s v="5360-000"/>
    <s v="Supplies - General"/>
    <m/>
    <s v="PO-1412005"/>
    <s v="1412005"/>
    <s v="Brantner &amp; Assoc., Inc."/>
    <n v="2015"/>
    <n v="1"/>
    <s v="MINM26CCP TI, 26#20CCP Titaniu"/>
    <s v="00142009"/>
    <n v="2109.7399999999998"/>
  </r>
  <r>
    <x v="14"/>
    <s v="901113.00 - Pelagic-Benthic Coupling"/>
    <s v="Huffard, Christine L"/>
    <n v="15000263"/>
    <m/>
    <s v="5360-000"/>
    <s v="Supplies - General"/>
    <m/>
    <s v="PO-1412005"/>
    <s v="1412005"/>
    <s v="Brantner &amp; Assoc., Inc."/>
    <n v="2015"/>
    <n v="1"/>
    <s v="MINM12 FCRL TI, MINM12FCRL TIT"/>
    <s v="00142009"/>
    <n v="1767.03"/>
  </r>
  <r>
    <x v="14"/>
    <s v="901113.00 - Pelagic-Benthic Coupling"/>
    <s v="Huffard, Christine L"/>
    <n v="15000263"/>
    <m/>
    <s v="5360-000"/>
    <s v="Supplies - General"/>
    <m/>
    <s v="PO-1412005"/>
    <s v="1412005"/>
    <s v="Brantner &amp; Assoc., Inc."/>
    <n v="2015"/>
    <n v="1"/>
    <s v="MINK FCRL TI, 80-3-241-1/A,SHE"/>
    <s v="00142009"/>
    <n v="1492.38"/>
  </r>
  <r>
    <x v="14"/>
    <s v="901113.00 - Pelagic-Benthic Coupling"/>
    <s v="Huffard, Christine L"/>
    <n v="15000263"/>
    <m/>
    <s v="5360-000"/>
    <s v="Supplies - General"/>
    <m/>
    <s v="PO-1412005"/>
    <s v="1412005"/>
    <s v="Brantner &amp; Assoc., Inc."/>
    <n v="2015"/>
    <n v="1"/>
    <s v="MINK FCR TI, 80-3-218-1/A,SHEL"/>
    <s v="00142009"/>
    <n v="1480.28"/>
  </r>
  <r>
    <x v="14"/>
    <s v="901113.00 - Pelagic-Benthic Coupling"/>
    <s v="Huffard, Christine L"/>
    <n v="15000263"/>
    <m/>
    <s v="5360-000"/>
    <s v="Supplies - General"/>
    <m/>
    <s v="PO-1412005"/>
    <s v="1412005"/>
    <s v="Brantner &amp; Assoc., Inc."/>
    <n v="2015"/>
    <n v="1"/>
    <s v="MINK CCPL TI, 80-3-234-1/B,SHE"/>
    <s v="00142009"/>
    <n v="1223.49"/>
  </r>
  <r>
    <x v="14"/>
    <s v="901113.00 - Pelagic-Benthic Coupling"/>
    <s v="Huffard, Christine L"/>
    <n v="15000263"/>
    <m/>
    <s v="5360-000"/>
    <s v="Supplies - General"/>
    <m/>
    <s v="PO-1412005"/>
    <s v="1412005"/>
    <s v="Brantner &amp; Assoc., Inc."/>
    <n v="2015"/>
    <n v="1"/>
    <s v="MINM26 CIR, 80-2-445/E, Insert"/>
    <s v="00142009"/>
    <n v="301.01"/>
  </r>
  <r>
    <x v="14"/>
    <s v="901113.00 - Pelagic-Benthic Coupling"/>
    <s v="Huffard, Christine L"/>
    <n v="15000263"/>
    <m/>
    <s v="5360-000"/>
    <s v="Supplies - General"/>
    <m/>
    <s v="PO-1412005"/>
    <s v="1412005"/>
    <s v="Brantner &amp; Assoc., Inc."/>
    <n v="2015"/>
    <n v="1"/>
    <s v="Freight"/>
    <s v="00142009"/>
    <n v="9.68"/>
  </r>
  <r>
    <x v="14"/>
    <s v="901113.00 - Pelagic-Benthic Coupling"/>
    <s v="Huffard, Christine L"/>
    <n v="15000020"/>
    <m/>
    <s v="5360-000"/>
    <s v="Supplies - General"/>
    <m/>
    <s v="PO-1412004"/>
    <s v="1412004"/>
    <s v="Keeble &amp; Shuchat Photo"/>
    <s v="2015"/>
    <n v="1"/>
    <s v="Canon EOS 5D Mark III Body"/>
    <s v="0169052"/>
    <n v="3332.45"/>
  </r>
  <r>
    <x v="14"/>
    <s v="901113.00 - Pelagic-Benthic Coupling"/>
    <s v="Huffard, Christine L"/>
    <n v="15000020"/>
    <m/>
    <s v="5360-000"/>
    <s v="Supplies - General"/>
    <m/>
    <s v="PO-1412004"/>
    <s v="1412004"/>
    <s v="Keeble &amp; Shuchat Photo"/>
    <s v="2015"/>
    <n v="1"/>
    <s v="Freight"/>
    <s v="0169052"/>
    <n v="10"/>
  </r>
  <r>
    <x v="14"/>
    <s v="2014 PO- CHN"/>
    <s v="Huffard, Christine L"/>
    <n v="15001819"/>
    <m/>
    <s v="5130-000"/>
    <s v="OS - General"/>
    <m/>
    <s v="PO-1412002"/>
    <s v="1412002"/>
    <s v="UC Santa Barbara"/>
    <s v="2015"/>
    <n v="3"/>
    <s v="CHN Elemental Analysis- Non UC"/>
    <s v="AL1312"/>
    <n v="495.36"/>
  </r>
  <r>
    <x v="14"/>
    <s v="901113.00 - Pelagic-Benthic Coupling"/>
    <s v="Huffard, Christine L"/>
    <n v="15000097"/>
    <m/>
    <s v="5130-000"/>
    <s v="OS - General"/>
    <m/>
    <s v="PO-1411970"/>
    <s v="1411970"/>
    <s v="YSI, Inc."/>
    <s v="2015"/>
    <n v="1"/>
    <s v="repair and calibration of opto"/>
    <s v="588782"/>
    <n v="1443.46"/>
  </r>
  <r>
    <x v="14"/>
    <s v="901113.00 - Pelagic-Benthic Coupling"/>
    <s v="Huffard, Christine L"/>
    <n v="15000097"/>
    <m/>
    <s v="5130-000"/>
    <s v="OS - General"/>
    <m/>
    <s v="PO-1411970"/>
    <s v="1411970"/>
    <s v="YSI, Inc."/>
    <s v="2015"/>
    <n v="1"/>
    <s v="Freight"/>
    <s v="588782"/>
    <n v="9.93"/>
  </r>
  <r>
    <x v="14"/>
    <s v="COMMITMENTS 901113.00 - Pelagic-Benthic Coupling"/>
    <m/>
    <m/>
    <m/>
    <s v="5360-000"/>
    <s v="Supplies - General"/>
    <m/>
    <n v="1411961"/>
    <n v="1411961"/>
    <s v="Electrochem Industries"/>
    <n v="2015"/>
    <s v="Commitments"/>
    <m/>
    <m/>
    <n v="21390.592200000003"/>
  </r>
  <r>
    <x v="14"/>
    <s v="901113.00 - Pelagic-Benthic Coupling"/>
    <s v="Huffard, Christine L"/>
    <n v="15002479"/>
    <m/>
    <s v="5360-000"/>
    <s v="Supplies - General"/>
    <m/>
    <s v="PO-1411961"/>
    <s v="1411961"/>
    <s v="Electrochem Industries"/>
    <n v="2015"/>
    <n v="4"/>
    <s v="Rover Li Battery Pack, 7S4P, C"/>
    <s v="60034373"/>
    <n v="11874"/>
  </r>
  <r>
    <x v="14"/>
    <s v="901113.00 - Pelagic-Benthic Coupling"/>
    <s v="Huffard, Christine L"/>
    <n v="15002729"/>
    <m/>
    <s v="5360-000"/>
    <s v="Supplies - General"/>
    <m/>
    <s v="PO-1411961"/>
    <s v="1411961"/>
    <s v="Electrochem Industries"/>
    <n v="2015"/>
    <n v="5"/>
    <s v="Camera Tripod Li Battery pack,"/>
    <s v="60034417"/>
    <n v="7290"/>
  </r>
  <r>
    <x v="14"/>
    <s v="901113.00 - Pelagic-Benthic Coupling"/>
    <s v="Huffard, Christine L"/>
    <n v="15002479"/>
    <m/>
    <s v="5360-000"/>
    <s v="Supplies - General"/>
    <m/>
    <s v="PO-1411961"/>
    <s v="1411961"/>
    <s v="Electrochem Industries"/>
    <n v="2015"/>
    <n v="4"/>
    <s v="Use Tax Accrual"/>
    <s v="60034373"/>
    <n v="905.39"/>
  </r>
  <r>
    <x v="14"/>
    <s v="901113.00 - Pelagic-Benthic Coupling"/>
    <s v="Huffard, Christine L"/>
    <n v="15002729"/>
    <m/>
    <s v="5360-000"/>
    <s v="Supplies - General"/>
    <m/>
    <s v="PO-1411961"/>
    <s v="1411961"/>
    <s v="Electrochem Industries"/>
    <n v="2015"/>
    <n v="5"/>
    <s v="Camera Tripod Controller Li Ba"/>
    <s v="60034417"/>
    <n v="672"/>
  </r>
  <r>
    <x v="14"/>
    <s v="901113.00 - Pelagic-Benthic Coupling"/>
    <s v="Huffard, Christine L"/>
    <n v="15002729"/>
    <m/>
    <s v="5360-000"/>
    <s v="Supplies - General"/>
    <m/>
    <s v="PO-1411961"/>
    <s v="1411961"/>
    <s v="Electrochem Industries"/>
    <n v="2015"/>
    <n v="5"/>
    <s v="Use Tax Accrual"/>
    <s v="60034417"/>
    <n v="555.86"/>
  </r>
  <r>
    <x v="14"/>
    <s v="901113.00 - Pelagic-Benthic Coupling"/>
    <s v="Huffard, Christine L"/>
    <n v="15002729"/>
    <m/>
    <s v="5360-000"/>
    <s v="Supplies - General"/>
    <m/>
    <s v="PO-1411961"/>
    <s v="1411961"/>
    <s v="Electrochem Industries"/>
    <n v="2015"/>
    <n v="5"/>
    <s v="Use Tax Accrual"/>
    <s v="60034417"/>
    <n v="51.24"/>
  </r>
  <r>
    <x v="14"/>
    <s v="901113.00 - Pelagic-Benthic Coupling"/>
    <s v="Huffard, Christine L"/>
    <n v="15001330"/>
    <m/>
    <s v="5360-000"/>
    <s v="Supplies - General"/>
    <m/>
    <s v="PO-1411948"/>
    <s v="1411948"/>
    <s v="Elkhorn Composite Service"/>
    <n v="2015"/>
    <n v="3"/>
    <s v="funnels"/>
    <s v="541089"/>
    <n v="2115.75"/>
  </r>
  <r>
    <x v="14"/>
    <s v="901113.00 - Pelagic-Benthic Coupling"/>
    <s v="Huffard, Christine L"/>
    <n v="15001286"/>
    <m/>
    <s v="5130-000"/>
    <s v="OS - General"/>
    <m/>
    <s v="PO-1411920"/>
    <s v="1411920"/>
    <s v="Light Waves Imaging"/>
    <n v="2015"/>
    <n v="2"/>
    <s v="10000 scans and archiving"/>
    <s v="40972"/>
    <n v="3305.43"/>
  </r>
  <r>
    <x v="14"/>
    <s v="901113.00 - Pelagic-Benthic Coupling"/>
    <s v="Huffard, Christine L"/>
    <n v="15002219"/>
    <m/>
    <s v="5130-000"/>
    <s v="OS - General"/>
    <m/>
    <s v="PO-1411920"/>
    <s v="1411920"/>
    <s v="Light Waves Imaging"/>
    <n v="2015"/>
    <n v="4"/>
    <s v="10000 scans and archiving"/>
    <s v="42076A"/>
    <n v="1209.18"/>
  </r>
  <r>
    <x v="14"/>
    <s v="2014 PO- CHN"/>
    <s v="Huffard, Christine L"/>
    <n v="15001047"/>
    <m/>
    <s v="5130-000"/>
    <s v="OS - General"/>
    <m/>
    <s v="PO-1411769"/>
    <s v="1411769"/>
    <s v="UC Santa Barbara"/>
    <s v="2015"/>
    <n v="2"/>
    <s v="CHN Elemental Analysis- Non UC"/>
    <s v="AL1300"/>
    <n v="2146.56"/>
  </r>
  <r>
    <x v="14"/>
    <s v="2014 PO- CHN"/>
    <m/>
    <m/>
    <m/>
    <s v="5130-000"/>
    <s v="OS - General"/>
    <m/>
    <n v="1411769"/>
    <n v="1411769"/>
    <s v="UC Santa Barbara"/>
    <n v="2015"/>
    <s v="Commitments"/>
    <m/>
    <m/>
    <n v="-115.0936"/>
  </r>
  <r>
    <x v="14"/>
    <s v="901113.00 - Pelagic-Benthic Coupling"/>
    <s v="Huffard, Christine L"/>
    <n v="15001727"/>
    <m/>
    <s v="5130-000"/>
    <s v="OS - General"/>
    <m/>
    <s v="PO-1410005"/>
    <s v="1410005"/>
    <s v="CLS America, Inc."/>
    <s v="2015"/>
    <n v="3"/>
    <s v="Argos monthly service data tra"/>
    <s v="CIN1408USA00313"/>
    <n v="24.8"/>
  </r>
  <r>
    <x v="14"/>
    <s v="901113.00 - Pelagic-Benthic Coupling"/>
    <s v="Huffard, Christine L"/>
    <n v="15001727"/>
    <m/>
    <s v="5130-000"/>
    <s v="OS - General"/>
    <m/>
    <s v="PO-1410005"/>
    <s v="1410005"/>
    <s v="CLS America, Inc."/>
    <n v="2015"/>
    <n v="3"/>
    <s v="Argos monthly service data tra"/>
    <s v="CIN1408USA00313"/>
    <n v="24.8"/>
  </r>
  <r>
    <x v="15"/>
    <s v="COMMITMENTS 901113.11 - Camera Tripod Light Upgrd"/>
    <s v="Huffard, Christine L"/>
    <m/>
    <m/>
    <m/>
    <m/>
    <m/>
    <m/>
    <m/>
    <m/>
    <m/>
    <m/>
    <m/>
    <m/>
    <n v="23083"/>
  </r>
  <r>
    <x v="7"/>
    <s v="COMMITMENTS 901113.00 - Pelagic-Benthic Coupling"/>
    <s v="Huffard, Christine L"/>
    <m/>
    <m/>
    <s v="5130-000"/>
    <s v="OS - General"/>
    <m/>
    <m/>
    <m/>
    <s v="Light Waves Imaging"/>
    <n v="2015"/>
    <s v="Commitments"/>
    <s v="Scanning of Station M archives"/>
    <m/>
    <n v="9900"/>
  </r>
  <r>
    <x v="16"/>
    <s v="COMMITMENTS 901113.00 - Pelagic-Benthic Coupling"/>
    <s v="Huffard, Christine L"/>
    <m/>
    <m/>
    <m/>
    <m/>
    <m/>
    <m/>
    <m/>
    <m/>
    <m/>
    <m/>
    <m/>
    <m/>
    <n v="7764"/>
  </r>
  <r>
    <x v="1"/>
    <s v="901113.00 - Pelagic-Benthic Coupling"/>
    <s v="Huffard, Christine L"/>
    <n v="15002651"/>
    <m/>
    <s v="5030-000"/>
    <s v="Conference Fees/Registrat"/>
    <m/>
    <s v=" "/>
    <m/>
    <s v="Wells Fargo Bank Visa"/>
    <n v="2015"/>
    <n v="4"/>
    <s v="T15-0188"/>
    <s v="CHUFFARD 04/15"/>
    <n v="469.75"/>
  </r>
  <r>
    <x v="5"/>
    <s v="901113.00 - Pelagic-Benthic Coupling"/>
    <s v="Huffard, Christine L"/>
    <n v="15004199"/>
    <m/>
    <s v="5380-000"/>
    <s v="Supplies - Science Lab"/>
    <m/>
    <s v=" "/>
    <m/>
    <s v="Praxair "/>
    <n v="2015"/>
    <n v="6"/>
    <s v="Nitrogen gas for Ken Smith Lab"/>
    <s v="52928653"/>
    <n v="153.79"/>
  </r>
  <r>
    <x v="0"/>
    <s v="901113.00 - Pelagic-Benthic Coupling"/>
    <s v="Huffard, Christine L"/>
    <n v="15001949"/>
    <m/>
    <s v="5360-000"/>
    <s v="Supplies - General"/>
    <m/>
    <s v=" "/>
    <m/>
    <s v="Wells Fargo Bank Visa"/>
    <n v="2015"/>
    <n v="3"/>
    <s v="DKC*DIGIKEYCORP | 03"/>
    <s v="JROSAL 03/15"/>
    <n v="123.4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3:B20" firstHeaderRow="2" firstDataRow="2" firstDataCol="1"/>
  <pivotFields count="16">
    <pivotField axis="axisRow" compact="0" outline="0" showAll="0">
      <items count="16">
        <item x="0"/>
        <item x="3"/>
        <item x="4"/>
        <item x="5"/>
        <item x="6"/>
        <item x="2"/>
        <item x="7"/>
        <item x="8"/>
        <item x="9"/>
        <item x="10"/>
        <item x="11"/>
        <item x="12"/>
        <item x="13"/>
        <item x="14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</pivotFields>
  <rowFields count="1">
    <field x="0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Items count="1">
    <i/>
  </colItems>
  <dataFields count="1">
    <dataField name="Sum of Amount" fld="1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B4:AC23" firstHeaderRow="2" firstDataRow="2" firstDataCol="1"/>
  <pivotFields count="16">
    <pivotField axis="axisRow" compact="0" outline="0" showAll="0">
      <items count="18">
        <item x="14"/>
        <item x="10"/>
        <item x="9"/>
        <item x="16"/>
        <item x="15"/>
        <item x="1"/>
        <item x="5"/>
        <item x="4"/>
        <item x="7"/>
        <item x="6"/>
        <item x="3"/>
        <item x="2"/>
        <item x="8"/>
        <item x="11"/>
        <item x="0"/>
        <item x="13"/>
        <item x="12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Items count="1">
    <i/>
  </colItems>
  <dataFields count="1">
    <dataField name="Sum of Amount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opLeftCell="A7" workbookViewId="0">
      <selection activeCell="C24" sqref="C24"/>
    </sheetView>
  </sheetViews>
  <sheetFormatPr defaultRowHeight="15" x14ac:dyDescent="0.25"/>
  <cols>
    <col min="1" max="3" width="33" customWidth="1"/>
  </cols>
  <sheetData>
    <row r="1" spans="1:3" x14ac:dyDescent="0.25">
      <c r="A1" t="s">
        <v>33</v>
      </c>
      <c r="B1" t="s">
        <v>0</v>
      </c>
      <c r="C1" t="s">
        <v>1</v>
      </c>
    </row>
    <row r="2" spans="1:3" ht="105.75" thickBot="1" x14ac:dyDescent="0.3">
      <c r="A2" t="s">
        <v>2</v>
      </c>
      <c r="B2" s="1" t="s">
        <v>3</v>
      </c>
      <c r="C2" s="2">
        <v>300</v>
      </c>
    </row>
    <row r="3" spans="1:3" ht="105.75" thickBot="1" x14ac:dyDescent="0.3">
      <c r="A3" t="s">
        <v>4</v>
      </c>
      <c r="B3" s="1" t="s">
        <v>5</v>
      </c>
      <c r="C3" s="2">
        <v>500</v>
      </c>
    </row>
    <row r="4" spans="1:3" ht="90.75" thickBot="1" x14ac:dyDescent="0.3">
      <c r="A4" t="s">
        <v>6</v>
      </c>
      <c r="B4" s="1" t="s">
        <v>7</v>
      </c>
      <c r="C4" s="2">
        <v>500</v>
      </c>
    </row>
    <row r="5" spans="1:3" ht="165.75" thickBot="1" x14ac:dyDescent="0.3">
      <c r="A5" t="s">
        <v>2</v>
      </c>
      <c r="B5" s="1" t="s">
        <v>8</v>
      </c>
      <c r="C5" s="2">
        <v>700</v>
      </c>
    </row>
    <row r="6" spans="1:3" ht="75.75" thickBot="1" x14ac:dyDescent="0.3">
      <c r="A6" t="s">
        <v>9</v>
      </c>
      <c r="B6" s="1" t="s">
        <v>10</v>
      </c>
      <c r="C6" s="2">
        <v>750</v>
      </c>
    </row>
    <row r="7" spans="1:3" ht="195.75" thickBot="1" x14ac:dyDescent="0.3">
      <c r="A7" t="s">
        <v>11</v>
      </c>
      <c r="B7" s="1" t="s">
        <v>12</v>
      </c>
      <c r="C7" s="2">
        <v>2000</v>
      </c>
    </row>
    <row r="8" spans="1:3" ht="15.75" thickBot="1" x14ac:dyDescent="0.3">
      <c r="A8" t="s">
        <v>6</v>
      </c>
      <c r="B8" s="1" t="s">
        <v>13</v>
      </c>
      <c r="C8" s="2">
        <v>1500</v>
      </c>
    </row>
    <row r="9" spans="1:3" ht="15.75" thickBot="1" x14ac:dyDescent="0.3">
      <c r="A9" t="s">
        <v>2</v>
      </c>
      <c r="B9" s="1" t="s">
        <v>14</v>
      </c>
      <c r="C9" s="2">
        <v>3000</v>
      </c>
    </row>
    <row r="10" spans="1:3" ht="30.75" thickBot="1" x14ac:dyDescent="0.3">
      <c r="A10" t="s">
        <v>2</v>
      </c>
      <c r="B10" s="1" t="s">
        <v>15</v>
      </c>
      <c r="C10" s="2">
        <v>2400</v>
      </c>
    </row>
    <row r="11" spans="1:3" ht="15.75" thickBot="1" x14ac:dyDescent="0.3">
      <c r="B11" s="3"/>
      <c r="C11" s="2"/>
    </row>
    <row r="12" spans="1:3" ht="15.75" thickBot="1" x14ac:dyDescent="0.3">
      <c r="A12" t="s">
        <v>16</v>
      </c>
      <c r="B12" s="1" t="s">
        <v>17</v>
      </c>
      <c r="C12" s="2">
        <v>4000</v>
      </c>
    </row>
    <row r="13" spans="1:3" ht="15.75" thickBot="1" x14ac:dyDescent="0.3">
      <c r="A13" t="s">
        <v>9</v>
      </c>
      <c r="B13" s="1" t="s">
        <v>18</v>
      </c>
      <c r="C13" s="2">
        <v>4500</v>
      </c>
    </row>
    <row r="14" spans="1:3" ht="45.75" thickBot="1" x14ac:dyDescent="0.3">
      <c r="A14" t="s">
        <v>19</v>
      </c>
      <c r="B14" s="1" t="s">
        <v>20</v>
      </c>
      <c r="C14" s="2">
        <v>3400</v>
      </c>
    </row>
    <row r="15" spans="1:3" ht="15.75" thickBot="1" x14ac:dyDescent="0.3">
      <c r="B15" s="3"/>
      <c r="C15" s="2"/>
    </row>
    <row r="16" spans="1:3" ht="15.75" thickBot="1" x14ac:dyDescent="0.3">
      <c r="A16" t="s">
        <v>19</v>
      </c>
      <c r="B16" s="1" t="s">
        <v>21</v>
      </c>
      <c r="C16" s="2">
        <v>25000</v>
      </c>
    </row>
    <row r="17" spans="1:3" ht="15.75" thickBot="1" x14ac:dyDescent="0.3">
      <c r="A17" s="1" t="s">
        <v>22</v>
      </c>
      <c r="B17" s="1" t="s">
        <v>23</v>
      </c>
      <c r="C17" s="2">
        <v>1274</v>
      </c>
    </row>
    <row r="18" spans="1:3" ht="15.75" thickBot="1" x14ac:dyDescent="0.3">
      <c r="A18" t="s">
        <v>24</v>
      </c>
      <c r="B18" s="4" t="s">
        <v>25</v>
      </c>
      <c r="C18" s="2">
        <f>(1800+30+30)*2</f>
        <v>3720</v>
      </c>
    </row>
    <row r="19" spans="1:3" ht="15.75" thickBot="1" x14ac:dyDescent="0.3">
      <c r="A19" t="s">
        <v>24</v>
      </c>
      <c r="B19" s="1" t="s">
        <v>26</v>
      </c>
      <c r="C19" s="2">
        <f>74*7*2</f>
        <v>1036</v>
      </c>
    </row>
    <row r="20" spans="1:3" ht="15.75" thickBot="1" x14ac:dyDescent="0.3">
      <c r="A20" t="s">
        <v>24</v>
      </c>
      <c r="B20" s="1" t="s">
        <v>27</v>
      </c>
      <c r="C20" s="2">
        <f>(90*7)*2</f>
        <v>1260</v>
      </c>
    </row>
    <row r="21" spans="1:3" ht="15.75" thickBot="1" x14ac:dyDescent="0.3">
      <c r="B21" s="3"/>
      <c r="C21" s="2"/>
    </row>
    <row r="22" spans="1:3" ht="15.75" thickBot="1" x14ac:dyDescent="0.3">
      <c r="B22" s="1"/>
      <c r="C22" s="2"/>
    </row>
    <row r="23" spans="1:3" ht="15.75" thickBot="1" x14ac:dyDescent="0.3">
      <c r="A23" t="s">
        <v>28</v>
      </c>
      <c r="B23" s="1" t="s">
        <v>29</v>
      </c>
      <c r="C23" s="2">
        <v>32000</v>
      </c>
    </row>
    <row r="24" spans="1:3" ht="30.75" thickBot="1" x14ac:dyDescent="0.3">
      <c r="A24" t="s">
        <v>2</v>
      </c>
      <c r="B24" s="1" t="s">
        <v>30</v>
      </c>
      <c r="C24" s="2">
        <v>38450</v>
      </c>
    </row>
    <row r="25" spans="1:3" ht="15.75" thickBot="1" x14ac:dyDescent="0.3">
      <c r="B25" s="3"/>
      <c r="C25" s="2"/>
    </row>
    <row r="26" spans="1:3" ht="15.75" thickBot="1" x14ac:dyDescent="0.3">
      <c r="A26" t="s">
        <v>11</v>
      </c>
      <c r="B26" s="1" t="s">
        <v>31</v>
      </c>
      <c r="C26" s="2">
        <v>10000</v>
      </c>
    </row>
    <row r="27" spans="1:3" x14ac:dyDescent="0.25">
      <c r="A27" t="s">
        <v>32</v>
      </c>
      <c r="B27" t="s">
        <v>32</v>
      </c>
      <c r="C27" s="5">
        <v>2000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0"/>
  <sheetViews>
    <sheetView workbookViewId="0">
      <selection activeCell="C20" sqref="A2:C20"/>
    </sheetView>
  </sheetViews>
  <sheetFormatPr defaultRowHeight="15" x14ac:dyDescent="0.25"/>
  <cols>
    <col min="1" max="1" width="92.28515625" bestFit="1" customWidth="1"/>
    <col min="2" max="2" width="12" bestFit="1" customWidth="1"/>
  </cols>
  <sheetData>
    <row r="3" spans="1:2" x14ac:dyDescent="0.25">
      <c r="A3" s="12" t="s">
        <v>186</v>
      </c>
    </row>
    <row r="4" spans="1:2" x14ac:dyDescent="0.25">
      <c r="A4" s="12" t="s">
        <v>179</v>
      </c>
      <c r="B4" t="s">
        <v>187</v>
      </c>
    </row>
    <row r="5" spans="1:2" x14ac:dyDescent="0.25">
      <c r="A5" t="s">
        <v>184</v>
      </c>
      <c r="B5" s="13">
        <v>42106.972200000004</v>
      </c>
    </row>
    <row r="6" spans="1:2" x14ac:dyDescent="0.25">
      <c r="A6" t="s">
        <v>15</v>
      </c>
      <c r="B6" s="13">
        <v>1424.38</v>
      </c>
    </row>
    <row r="7" spans="1:2" x14ac:dyDescent="0.25">
      <c r="A7" t="s">
        <v>29</v>
      </c>
      <c r="B7" s="13">
        <v>20030.61</v>
      </c>
    </row>
    <row r="8" spans="1:2" x14ac:dyDescent="0.25">
      <c r="A8" t="s">
        <v>14</v>
      </c>
      <c r="B8" s="13">
        <v>1222.9699999999998</v>
      </c>
    </row>
    <row r="9" spans="1:2" x14ac:dyDescent="0.25">
      <c r="A9" t="s">
        <v>13</v>
      </c>
      <c r="B9" s="13">
        <v>831.11</v>
      </c>
    </row>
    <row r="10" spans="1:2" x14ac:dyDescent="0.25">
      <c r="A10" t="s">
        <v>21</v>
      </c>
      <c r="B10" s="13">
        <v>26660.79</v>
      </c>
    </row>
    <row r="11" spans="1:2" x14ac:dyDescent="0.25">
      <c r="A11" t="s">
        <v>18</v>
      </c>
      <c r="B11" s="13">
        <v>1971.9500000000003</v>
      </c>
    </row>
    <row r="12" spans="1:2" x14ac:dyDescent="0.25">
      <c r="A12" t="s">
        <v>7</v>
      </c>
      <c r="B12" s="13">
        <v>222.94</v>
      </c>
    </row>
    <row r="13" spans="1:2" x14ac:dyDescent="0.25">
      <c r="A13" t="s">
        <v>30</v>
      </c>
      <c r="B13" s="13">
        <v>28487.555000000004</v>
      </c>
    </row>
    <row r="14" spans="1:2" x14ac:dyDescent="0.25">
      <c r="A14" t="s">
        <v>32</v>
      </c>
      <c r="B14" s="13">
        <v>437.72</v>
      </c>
    </row>
    <row r="15" spans="1:2" x14ac:dyDescent="0.25">
      <c r="A15" t="s">
        <v>10</v>
      </c>
      <c r="B15" s="13">
        <v>172.84280000000001</v>
      </c>
    </row>
    <row r="16" spans="1:2" x14ac:dyDescent="0.25">
      <c r="A16" t="s">
        <v>12</v>
      </c>
      <c r="B16" s="13">
        <v>29.72</v>
      </c>
    </row>
    <row r="17" spans="1:2" x14ac:dyDescent="0.25">
      <c r="A17" t="s">
        <v>31</v>
      </c>
      <c r="B17" s="13">
        <v>24729.919999999998</v>
      </c>
    </row>
    <row r="18" spans="1:2" x14ac:dyDescent="0.25">
      <c r="A18" t="s">
        <v>183</v>
      </c>
      <c r="B18" s="13">
        <v>1044.7</v>
      </c>
    </row>
    <row r="19" spans="1:2" x14ac:dyDescent="0.25">
      <c r="A19" t="s">
        <v>20</v>
      </c>
      <c r="B19" s="13">
        <v>2757.0136000000002</v>
      </c>
    </row>
    <row r="20" spans="1:2" x14ac:dyDescent="0.25">
      <c r="A20" t="s">
        <v>185</v>
      </c>
      <c r="B20" s="13">
        <v>152131.19360000003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C264"/>
  <sheetViews>
    <sheetView tabSelected="1" topLeftCell="A4" zoomScale="150" zoomScaleNormal="150" workbookViewId="0">
      <selection activeCell="G25" sqref="G25"/>
    </sheetView>
  </sheetViews>
  <sheetFormatPr defaultRowHeight="15" x14ac:dyDescent="0.25"/>
  <cols>
    <col min="1" max="1" width="40" customWidth="1"/>
    <col min="4" max="4" width="20" customWidth="1"/>
    <col min="5" max="5" width="12.42578125" customWidth="1"/>
    <col min="10" max="10" width="16" customWidth="1"/>
    <col min="11" max="11" width="14.140625" customWidth="1"/>
    <col min="12" max="16" width="4.140625" customWidth="1"/>
    <col min="17" max="20" width="8.42578125" customWidth="1"/>
    <col min="21" max="22" width="6.42578125" customWidth="1"/>
    <col min="23" max="23" width="31.85546875" customWidth="1"/>
    <col min="24" max="24" width="2.85546875" customWidth="1"/>
    <col min="25" max="25" width="14.28515625" customWidth="1"/>
    <col min="26" max="26" width="3.28515625" customWidth="1"/>
    <col min="27" max="27" width="8.5703125" customWidth="1"/>
    <col min="28" max="28" width="54" customWidth="1"/>
    <col min="29" max="29" width="12.42578125" bestFit="1" customWidth="1"/>
  </cols>
  <sheetData>
    <row r="3" spans="1:29" x14ac:dyDescent="0.25">
      <c r="J3" s="8" t="s">
        <v>179</v>
      </c>
      <c r="K3" s="9" t="s">
        <v>58</v>
      </c>
      <c r="L3" s="9" t="s">
        <v>59</v>
      </c>
      <c r="M3" s="9" t="s">
        <v>60</v>
      </c>
      <c r="N3" s="9" t="s">
        <v>61</v>
      </c>
      <c r="O3" s="9" t="s">
        <v>62</v>
      </c>
      <c r="P3" s="9" t="s">
        <v>35</v>
      </c>
      <c r="Q3" s="9" t="s">
        <v>63</v>
      </c>
      <c r="R3" s="9" t="s">
        <v>64</v>
      </c>
      <c r="S3" s="38" t="s">
        <v>302</v>
      </c>
      <c r="T3" s="9" t="s">
        <v>34</v>
      </c>
      <c r="U3" s="9" t="s">
        <v>65</v>
      </c>
      <c r="V3" s="9" t="s">
        <v>66</v>
      </c>
      <c r="W3" s="9" t="s">
        <v>67</v>
      </c>
      <c r="X3" s="9" t="s">
        <v>68</v>
      </c>
      <c r="Y3" s="9" t="s">
        <v>69</v>
      </c>
      <c r="Z3" s="9" t="s">
        <v>70</v>
      </c>
    </row>
    <row r="4" spans="1:29" x14ac:dyDescent="0.25">
      <c r="A4" s="6"/>
      <c r="B4" s="6"/>
      <c r="C4" s="6" t="s">
        <v>188</v>
      </c>
      <c r="D4" s="6" t="s">
        <v>189</v>
      </c>
      <c r="E4" s="6" t="s">
        <v>334</v>
      </c>
      <c r="F4" s="6" t="s">
        <v>333</v>
      </c>
      <c r="G4" s="6" t="s">
        <v>335</v>
      </c>
      <c r="J4" s="16" t="s">
        <v>31</v>
      </c>
      <c r="K4" s="9" t="s">
        <v>71</v>
      </c>
      <c r="L4" s="16" t="s">
        <v>72</v>
      </c>
      <c r="M4" s="17">
        <v>15003676</v>
      </c>
      <c r="N4" s="16"/>
      <c r="O4" s="16" t="s">
        <v>42</v>
      </c>
      <c r="P4" s="16" t="s">
        <v>43</v>
      </c>
      <c r="Q4" s="16"/>
      <c r="R4" s="16" t="s">
        <v>97</v>
      </c>
      <c r="S4" s="38" t="s">
        <v>316</v>
      </c>
      <c r="T4" s="16" t="s">
        <v>103</v>
      </c>
      <c r="U4">
        <v>2015</v>
      </c>
      <c r="V4" s="17">
        <v>5</v>
      </c>
      <c r="W4" s="16" t="s">
        <v>229</v>
      </c>
      <c r="X4" s="16" t="s">
        <v>230</v>
      </c>
      <c r="Y4" s="18">
        <v>938.05</v>
      </c>
      <c r="Z4" s="16"/>
      <c r="AB4" s="12" t="s">
        <v>186</v>
      </c>
    </row>
    <row r="5" spans="1:29" x14ac:dyDescent="0.25">
      <c r="A5" s="9" t="s">
        <v>3</v>
      </c>
      <c r="B5" s="9">
        <v>300</v>
      </c>
      <c r="C5">
        <v>289</v>
      </c>
      <c r="D5" s="23">
        <f>B5-C5</f>
        <v>11</v>
      </c>
      <c r="H5" s="9"/>
      <c r="J5" s="16" t="s">
        <v>31</v>
      </c>
      <c r="K5" s="9" t="s">
        <v>71</v>
      </c>
      <c r="L5" s="16" t="s">
        <v>72</v>
      </c>
      <c r="M5" s="17">
        <v>15004313</v>
      </c>
      <c r="N5" s="16"/>
      <c r="O5" s="16" t="s">
        <v>105</v>
      </c>
      <c r="P5" s="16" t="s">
        <v>106</v>
      </c>
      <c r="Q5" s="16"/>
      <c r="R5" s="16" t="s">
        <v>97</v>
      </c>
      <c r="S5" s="38" t="s">
        <v>316</v>
      </c>
      <c r="T5" s="16" t="s">
        <v>103</v>
      </c>
      <c r="U5">
        <v>2015</v>
      </c>
      <c r="V5" s="17">
        <v>6</v>
      </c>
      <c r="W5" s="16" t="s">
        <v>214</v>
      </c>
      <c r="X5" s="16" t="s">
        <v>215</v>
      </c>
      <c r="Y5" s="18">
        <v>727.5</v>
      </c>
      <c r="Z5" s="16"/>
      <c r="AB5" s="12" t="s">
        <v>179</v>
      </c>
      <c r="AC5" t="s">
        <v>187</v>
      </c>
    </row>
    <row r="6" spans="1:29" x14ac:dyDescent="0.25">
      <c r="A6" s="9" t="s">
        <v>7</v>
      </c>
      <c r="B6" s="9">
        <v>500</v>
      </c>
      <c r="C6" s="13">
        <v>222.94</v>
      </c>
      <c r="D6" s="14">
        <f>B6-C6</f>
        <v>277.06</v>
      </c>
      <c r="E6" s="14">
        <v>277</v>
      </c>
      <c r="J6" s="16" t="s">
        <v>31</v>
      </c>
      <c r="K6" s="9" t="s">
        <v>71</v>
      </c>
      <c r="L6" s="16" t="s">
        <v>72</v>
      </c>
      <c r="M6" s="17">
        <v>15004261</v>
      </c>
      <c r="N6" s="16"/>
      <c r="O6" s="9" t="s">
        <v>105</v>
      </c>
      <c r="P6" s="9" t="s">
        <v>106</v>
      </c>
      <c r="Q6" s="16"/>
      <c r="R6" s="9" t="s">
        <v>97</v>
      </c>
      <c r="S6" s="38" t="s">
        <v>316</v>
      </c>
      <c r="T6" s="9" t="s">
        <v>103</v>
      </c>
      <c r="U6">
        <v>2015</v>
      </c>
      <c r="V6" s="17">
        <v>6</v>
      </c>
      <c r="W6" s="16" t="s">
        <v>211</v>
      </c>
      <c r="X6" s="16" t="s">
        <v>212</v>
      </c>
      <c r="Y6" s="18">
        <v>708.75</v>
      </c>
      <c r="Z6" s="16"/>
      <c r="AB6" t="s">
        <v>184</v>
      </c>
      <c r="AC6" s="13">
        <v>66963.488600000012</v>
      </c>
    </row>
    <row r="7" spans="1:29" x14ac:dyDescent="0.25">
      <c r="A7" s="9" t="s">
        <v>5</v>
      </c>
      <c r="B7" s="9">
        <v>500</v>
      </c>
      <c r="D7">
        <f t="shared" ref="D7:D8" si="0">B7-C7</f>
        <v>500</v>
      </c>
      <c r="J7" s="16" t="s">
        <v>31</v>
      </c>
      <c r="K7" s="9" t="s">
        <v>71</v>
      </c>
      <c r="L7" s="9" t="s">
        <v>72</v>
      </c>
      <c r="M7" s="10">
        <v>15001917</v>
      </c>
      <c r="N7" s="9"/>
      <c r="O7" s="9" t="s">
        <v>105</v>
      </c>
      <c r="P7" s="9" t="s">
        <v>106</v>
      </c>
      <c r="Q7" s="9"/>
      <c r="R7" s="9" t="s">
        <v>97</v>
      </c>
      <c r="S7" s="38" t="s">
        <v>316</v>
      </c>
      <c r="T7" s="9" t="s">
        <v>103</v>
      </c>
      <c r="U7">
        <v>2015</v>
      </c>
      <c r="V7" s="10">
        <v>3</v>
      </c>
      <c r="W7" s="9" t="s">
        <v>107</v>
      </c>
      <c r="X7" s="9" t="s">
        <v>108</v>
      </c>
      <c r="Y7" s="11">
        <v>578.62</v>
      </c>
      <c r="AB7" t="s">
        <v>15</v>
      </c>
      <c r="AC7" s="13">
        <v>1424.38</v>
      </c>
    </row>
    <row r="8" spans="1:29" x14ac:dyDescent="0.25">
      <c r="A8" s="9" t="s">
        <v>8</v>
      </c>
      <c r="B8" s="9">
        <v>700</v>
      </c>
      <c r="D8">
        <f t="shared" si="0"/>
        <v>700</v>
      </c>
      <c r="J8" s="16" t="s">
        <v>22</v>
      </c>
      <c r="K8" s="9" t="s">
        <v>71</v>
      </c>
      <c r="L8" s="9" t="s">
        <v>72</v>
      </c>
      <c r="M8" s="17">
        <v>15003627</v>
      </c>
      <c r="N8" s="16"/>
      <c r="O8" s="9" t="s">
        <v>192</v>
      </c>
      <c r="P8" s="9" t="s">
        <v>193</v>
      </c>
      <c r="Q8" s="9"/>
      <c r="R8" s="16" t="s">
        <v>97</v>
      </c>
      <c r="S8" s="38" t="s">
        <v>316</v>
      </c>
      <c r="T8" s="9" t="s">
        <v>103</v>
      </c>
      <c r="U8">
        <v>2015</v>
      </c>
      <c r="V8" s="17">
        <v>5</v>
      </c>
      <c r="W8" s="9" t="s">
        <v>196</v>
      </c>
      <c r="X8" s="16" t="s">
        <v>197</v>
      </c>
      <c r="Y8" s="18">
        <v>564.4</v>
      </c>
      <c r="AB8" t="s">
        <v>29</v>
      </c>
      <c r="AC8" s="13">
        <v>20030.61</v>
      </c>
    </row>
    <row r="9" spans="1:29" x14ac:dyDescent="0.25">
      <c r="A9" s="9" t="s">
        <v>10</v>
      </c>
      <c r="B9" s="9">
        <v>750</v>
      </c>
      <c r="C9" s="13">
        <v>172.84280000000001</v>
      </c>
      <c r="D9" s="14">
        <f>B9-C9</f>
        <v>577.15719999999999</v>
      </c>
      <c r="E9" s="14">
        <v>400</v>
      </c>
      <c r="J9" s="16" t="s">
        <v>31</v>
      </c>
      <c r="K9" s="9" t="s">
        <v>71</v>
      </c>
      <c r="L9" s="9" t="s">
        <v>72</v>
      </c>
      <c r="M9" s="17">
        <v>15001924</v>
      </c>
      <c r="N9" s="16"/>
      <c r="O9" s="16" t="s">
        <v>42</v>
      </c>
      <c r="P9" s="16" t="s">
        <v>43</v>
      </c>
      <c r="Q9" s="16"/>
      <c r="R9" s="16" t="s">
        <v>97</v>
      </c>
      <c r="S9" s="38" t="s">
        <v>316</v>
      </c>
      <c r="T9" s="16" t="s">
        <v>103</v>
      </c>
      <c r="U9">
        <v>2015</v>
      </c>
      <c r="V9" s="17">
        <v>3</v>
      </c>
      <c r="W9" s="16" t="s">
        <v>126</v>
      </c>
      <c r="X9" s="16" t="s">
        <v>120</v>
      </c>
      <c r="Y9" s="18">
        <v>350.5</v>
      </c>
      <c r="AB9" t="s">
        <v>298</v>
      </c>
      <c r="AC9" s="13">
        <v>7764</v>
      </c>
    </row>
    <row r="10" spans="1:29" x14ac:dyDescent="0.25">
      <c r="A10" s="9" t="s">
        <v>26</v>
      </c>
      <c r="B10" s="9">
        <f>74*7*2</f>
        <v>1036</v>
      </c>
      <c r="D10">
        <f t="shared" ref="D10:D11" si="1">B10-C10</f>
        <v>1036</v>
      </c>
      <c r="J10" s="16" t="s">
        <v>30</v>
      </c>
      <c r="K10" s="9" t="s">
        <v>71</v>
      </c>
      <c r="L10" s="9" t="s">
        <v>72</v>
      </c>
      <c r="M10" s="17">
        <v>15001944</v>
      </c>
      <c r="N10" s="16"/>
      <c r="O10" s="16" t="s">
        <v>42</v>
      </c>
      <c r="P10" s="16" t="s">
        <v>43</v>
      </c>
      <c r="Q10" s="16"/>
      <c r="R10" s="16" t="s">
        <v>97</v>
      </c>
      <c r="S10" s="38" t="s">
        <v>316</v>
      </c>
      <c r="T10" s="16" t="s">
        <v>103</v>
      </c>
      <c r="U10">
        <v>2015</v>
      </c>
      <c r="V10" s="17">
        <v>3</v>
      </c>
      <c r="W10" s="16" t="s">
        <v>127</v>
      </c>
      <c r="X10" s="16" t="s">
        <v>128</v>
      </c>
      <c r="Y10" s="18">
        <v>317.49</v>
      </c>
      <c r="AB10" t="s">
        <v>300</v>
      </c>
      <c r="AC10" s="13">
        <v>23083</v>
      </c>
    </row>
    <row r="11" spans="1:29" x14ac:dyDescent="0.25">
      <c r="A11" s="9" t="s">
        <v>27</v>
      </c>
      <c r="B11" s="9">
        <f>(90*7)*2</f>
        <v>1260</v>
      </c>
      <c r="D11">
        <f t="shared" si="1"/>
        <v>1260</v>
      </c>
      <c r="J11" s="16" t="s">
        <v>31</v>
      </c>
      <c r="K11" s="9" t="s">
        <v>71</v>
      </c>
      <c r="L11" s="9" t="s">
        <v>72</v>
      </c>
      <c r="M11" s="10">
        <v>15001259</v>
      </c>
      <c r="N11" s="9"/>
      <c r="O11" s="9" t="s">
        <v>42</v>
      </c>
      <c r="P11" s="9" t="s">
        <v>43</v>
      </c>
      <c r="Q11" s="9"/>
      <c r="R11" s="9" t="s">
        <v>97</v>
      </c>
      <c r="S11" s="38" t="s">
        <v>316</v>
      </c>
      <c r="T11" s="9" t="s">
        <v>103</v>
      </c>
      <c r="U11">
        <v>2015</v>
      </c>
      <c r="V11" s="10">
        <v>2</v>
      </c>
      <c r="W11" s="9" t="s">
        <v>113</v>
      </c>
      <c r="X11" s="9" t="s">
        <v>114</v>
      </c>
      <c r="Y11" s="11">
        <v>300</v>
      </c>
      <c r="AB11" t="s">
        <v>22</v>
      </c>
      <c r="AC11" s="13">
        <v>1034.1500000000001</v>
      </c>
    </row>
    <row r="12" spans="1:29" x14ac:dyDescent="0.25">
      <c r="A12" s="9" t="s">
        <v>23</v>
      </c>
      <c r="B12" s="9">
        <v>1274</v>
      </c>
      <c r="C12" s="13">
        <v>1034.1500000000001</v>
      </c>
      <c r="D12" s="14">
        <f>B12-C12</f>
        <v>239.84999999999991</v>
      </c>
      <c r="E12" s="14">
        <v>240</v>
      </c>
      <c r="J12" s="16" t="s">
        <v>30</v>
      </c>
      <c r="K12" s="9" t="s">
        <v>71</v>
      </c>
      <c r="L12" s="16" t="s">
        <v>72</v>
      </c>
      <c r="M12" s="17">
        <v>15001222</v>
      </c>
      <c r="N12" s="16"/>
      <c r="O12" s="9" t="s">
        <v>55</v>
      </c>
      <c r="P12" s="9" t="s">
        <v>56</v>
      </c>
      <c r="Q12" s="16"/>
      <c r="R12" s="9" t="s">
        <v>97</v>
      </c>
      <c r="S12" s="38" t="s">
        <v>316</v>
      </c>
      <c r="T12" s="9" t="s">
        <v>103</v>
      </c>
      <c r="U12">
        <v>2015</v>
      </c>
      <c r="V12" s="17">
        <v>2</v>
      </c>
      <c r="W12" s="9" t="s">
        <v>118</v>
      </c>
      <c r="X12" s="16" t="s">
        <v>161</v>
      </c>
      <c r="Y12" s="18">
        <v>254.05</v>
      </c>
      <c r="AB12" t="s">
        <v>14</v>
      </c>
      <c r="AC12" s="13">
        <v>903.00999999999988</v>
      </c>
    </row>
    <row r="13" spans="1:29" x14ac:dyDescent="0.25">
      <c r="A13" s="9" t="s">
        <v>13</v>
      </c>
      <c r="B13" s="9">
        <v>1500</v>
      </c>
      <c r="C13" s="13">
        <v>360.57999999999993</v>
      </c>
      <c r="D13">
        <f t="shared" ref="D13:D19" si="2">B13-C13</f>
        <v>1139.42</v>
      </c>
      <c r="J13" s="16" t="s">
        <v>31</v>
      </c>
      <c r="K13" s="9" t="s">
        <v>71</v>
      </c>
      <c r="L13" s="16" t="s">
        <v>72</v>
      </c>
      <c r="M13" s="17">
        <v>15001890</v>
      </c>
      <c r="N13" s="16"/>
      <c r="O13" s="9" t="s">
        <v>42</v>
      </c>
      <c r="P13" s="9" t="s">
        <v>43</v>
      </c>
      <c r="Q13" s="16"/>
      <c r="R13" s="9" t="s">
        <v>97</v>
      </c>
      <c r="S13" s="38" t="s">
        <v>316</v>
      </c>
      <c r="T13" s="9" t="s">
        <v>103</v>
      </c>
      <c r="U13">
        <v>2015</v>
      </c>
      <c r="V13" s="17">
        <v>3</v>
      </c>
      <c r="W13" s="9" t="s">
        <v>118</v>
      </c>
      <c r="X13" s="16" t="s">
        <v>119</v>
      </c>
      <c r="Y13" s="18">
        <v>249</v>
      </c>
      <c r="AB13" t="s">
        <v>13</v>
      </c>
      <c r="AC13" s="13">
        <v>360.57999999999993</v>
      </c>
    </row>
    <row r="14" spans="1:29" x14ac:dyDescent="0.25">
      <c r="A14" s="9" t="s">
        <v>32</v>
      </c>
      <c r="B14" s="9">
        <v>2000</v>
      </c>
      <c r="C14" s="13">
        <v>412.07</v>
      </c>
      <c r="D14">
        <f t="shared" si="2"/>
        <v>1587.93</v>
      </c>
      <c r="J14" s="16" t="s">
        <v>30</v>
      </c>
      <c r="K14" s="9" t="s">
        <v>71</v>
      </c>
      <c r="L14" s="9" t="s">
        <v>72</v>
      </c>
      <c r="M14" s="10">
        <v>15002651</v>
      </c>
      <c r="N14" s="9"/>
      <c r="O14" s="9" t="s">
        <v>42</v>
      </c>
      <c r="P14" s="9" t="s">
        <v>43</v>
      </c>
      <c r="Q14" s="9"/>
      <c r="R14" s="9" t="s">
        <v>97</v>
      </c>
      <c r="S14" s="38" t="s">
        <v>316</v>
      </c>
      <c r="T14" s="9" t="s">
        <v>103</v>
      </c>
      <c r="U14">
        <v>2015</v>
      </c>
      <c r="V14" s="10">
        <v>4</v>
      </c>
      <c r="W14" s="9" t="s">
        <v>118</v>
      </c>
      <c r="X14" s="9" t="s">
        <v>195</v>
      </c>
      <c r="Y14" s="11">
        <v>231.98</v>
      </c>
      <c r="Z14" s="16"/>
      <c r="AB14" t="s">
        <v>21</v>
      </c>
      <c r="AC14" s="13">
        <v>22146.18</v>
      </c>
    </row>
    <row r="15" spans="1:29" x14ac:dyDescent="0.25">
      <c r="A15" s="9" t="s">
        <v>12</v>
      </c>
      <c r="B15" s="9">
        <v>2000</v>
      </c>
      <c r="C15" s="13">
        <v>29.72</v>
      </c>
      <c r="D15">
        <f t="shared" si="2"/>
        <v>1970.28</v>
      </c>
      <c r="J15" s="31" t="s">
        <v>7</v>
      </c>
      <c r="K15" s="16" t="s">
        <v>71</v>
      </c>
      <c r="L15" s="16" t="s">
        <v>72</v>
      </c>
      <c r="M15" s="17">
        <v>15000393</v>
      </c>
      <c r="N15" s="16"/>
      <c r="O15" s="16" t="s">
        <v>101</v>
      </c>
      <c r="P15" s="16" t="s">
        <v>102</v>
      </c>
      <c r="Q15" s="16"/>
      <c r="R15" s="16" t="s">
        <v>97</v>
      </c>
      <c r="S15" s="38" t="s">
        <v>316</v>
      </c>
      <c r="T15" s="16" t="s">
        <v>103</v>
      </c>
      <c r="U15">
        <v>2015</v>
      </c>
      <c r="V15" s="17">
        <v>1</v>
      </c>
      <c r="W15" s="16" t="s">
        <v>57</v>
      </c>
      <c r="X15" s="16" t="s">
        <v>104</v>
      </c>
      <c r="Y15" s="18">
        <v>222.94</v>
      </c>
      <c r="Z15" s="16"/>
      <c r="AB15" t="s">
        <v>18</v>
      </c>
      <c r="AC15" s="13">
        <v>1184.29</v>
      </c>
    </row>
    <row r="16" spans="1:29" x14ac:dyDescent="0.25">
      <c r="A16" s="9" t="s">
        <v>15</v>
      </c>
      <c r="B16" s="9">
        <v>2400</v>
      </c>
      <c r="C16" s="13">
        <v>1424.38</v>
      </c>
      <c r="D16" s="33">
        <f t="shared" si="2"/>
        <v>975.61999999999989</v>
      </c>
      <c r="F16" s="14">
        <v>900</v>
      </c>
      <c r="J16" s="16" t="s">
        <v>13</v>
      </c>
      <c r="K16" s="16" t="s">
        <v>71</v>
      </c>
      <c r="L16" s="9" t="s">
        <v>72</v>
      </c>
      <c r="M16" s="10">
        <v>15001222</v>
      </c>
      <c r="N16" s="9"/>
      <c r="O16" s="9" t="s">
        <v>55</v>
      </c>
      <c r="P16" s="9" t="s">
        <v>56</v>
      </c>
      <c r="Q16" s="9"/>
      <c r="R16" s="9" t="s">
        <v>97</v>
      </c>
      <c r="S16" s="38" t="s">
        <v>316</v>
      </c>
      <c r="T16" s="9" t="s">
        <v>103</v>
      </c>
      <c r="U16">
        <v>2015</v>
      </c>
      <c r="V16" s="10">
        <v>2</v>
      </c>
      <c r="W16" s="9" t="s">
        <v>165</v>
      </c>
      <c r="X16" s="9" t="s">
        <v>161</v>
      </c>
      <c r="Y16" s="11">
        <v>216.48</v>
      </c>
      <c r="AB16" t="s">
        <v>7</v>
      </c>
      <c r="AC16" s="13">
        <v>222.94</v>
      </c>
    </row>
    <row r="17" spans="1:29" x14ac:dyDescent="0.25">
      <c r="A17" s="9" t="s">
        <v>14</v>
      </c>
      <c r="B17" s="9">
        <v>3000</v>
      </c>
      <c r="C17" s="13">
        <v>903.00999999999988</v>
      </c>
      <c r="D17">
        <f t="shared" si="2"/>
        <v>2096.9900000000002</v>
      </c>
      <c r="J17" s="16" t="s">
        <v>31</v>
      </c>
      <c r="K17" s="9" t="s">
        <v>71</v>
      </c>
      <c r="L17" s="9" t="s">
        <v>72</v>
      </c>
      <c r="M17" s="10">
        <v>15001890</v>
      </c>
      <c r="N17" s="9"/>
      <c r="O17" s="9" t="s">
        <v>42</v>
      </c>
      <c r="P17" s="9" t="s">
        <v>43</v>
      </c>
      <c r="Q17" s="9"/>
      <c r="R17" s="9" t="s">
        <v>97</v>
      </c>
      <c r="S17" s="38" t="s">
        <v>316</v>
      </c>
      <c r="T17" s="9" t="s">
        <v>103</v>
      </c>
      <c r="U17">
        <v>2015</v>
      </c>
      <c r="V17" s="10">
        <v>3</v>
      </c>
      <c r="W17" s="9" t="s">
        <v>125</v>
      </c>
      <c r="X17" s="9" t="s">
        <v>119</v>
      </c>
      <c r="Y17" s="11">
        <v>210.72</v>
      </c>
      <c r="AB17" t="s">
        <v>30</v>
      </c>
      <c r="AC17" s="13">
        <v>6821.5750000000007</v>
      </c>
    </row>
    <row r="18" spans="1:29" x14ac:dyDescent="0.25">
      <c r="A18" s="9" t="s">
        <v>20</v>
      </c>
      <c r="B18" s="9">
        <v>3400</v>
      </c>
      <c r="C18" s="37">
        <v>0</v>
      </c>
      <c r="D18">
        <f t="shared" si="2"/>
        <v>3400</v>
      </c>
      <c r="F18" s="23">
        <f>4200-3400</f>
        <v>800</v>
      </c>
      <c r="J18" s="16" t="s">
        <v>31</v>
      </c>
      <c r="K18" s="16" t="s">
        <v>71</v>
      </c>
      <c r="L18" s="16" t="s">
        <v>72</v>
      </c>
      <c r="M18" s="17">
        <v>15001890</v>
      </c>
      <c r="N18" s="16"/>
      <c r="O18" s="16" t="s">
        <v>42</v>
      </c>
      <c r="P18" s="16" t="s">
        <v>43</v>
      </c>
      <c r="Q18" s="16"/>
      <c r="R18" s="16" t="s">
        <v>97</v>
      </c>
      <c r="S18" s="38" t="s">
        <v>316</v>
      </c>
      <c r="T18" s="16" t="s">
        <v>103</v>
      </c>
      <c r="U18">
        <v>2015</v>
      </c>
      <c r="V18" s="17">
        <v>3</v>
      </c>
      <c r="W18" s="16" t="s">
        <v>118</v>
      </c>
      <c r="X18" s="16" t="s">
        <v>119</v>
      </c>
      <c r="Y18" s="18">
        <v>210</v>
      </c>
      <c r="AB18" t="s">
        <v>32</v>
      </c>
      <c r="AC18" s="13">
        <v>412.07</v>
      </c>
    </row>
    <row r="19" spans="1:29" x14ac:dyDescent="0.25">
      <c r="A19" s="9" t="s">
        <v>25</v>
      </c>
      <c r="B19" s="9">
        <f>(1800+30+30)*2</f>
        <v>3720</v>
      </c>
      <c r="D19">
        <f t="shared" si="2"/>
        <v>3720</v>
      </c>
      <c r="J19" s="16" t="s">
        <v>14</v>
      </c>
      <c r="K19" s="9" t="s">
        <v>71</v>
      </c>
      <c r="L19" s="16" t="s">
        <v>72</v>
      </c>
      <c r="M19" s="17">
        <v>15003670</v>
      </c>
      <c r="N19" s="16"/>
      <c r="O19" s="9" t="s">
        <v>42</v>
      </c>
      <c r="P19" s="9" t="s">
        <v>43</v>
      </c>
      <c r="Q19" s="16"/>
      <c r="R19" s="9" t="s">
        <v>97</v>
      </c>
      <c r="S19" s="38" t="s">
        <v>316</v>
      </c>
      <c r="T19" s="9" t="s">
        <v>103</v>
      </c>
      <c r="U19">
        <v>2015</v>
      </c>
      <c r="V19" s="17">
        <v>5</v>
      </c>
      <c r="W19" s="16" t="s">
        <v>236</v>
      </c>
      <c r="X19" s="16" t="s">
        <v>237</v>
      </c>
      <c r="Y19" s="18">
        <v>198.67</v>
      </c>
      <c r="AB19" t="s">
        <v>10</v>
      </c>
      <c r="AC19" s="13">
        <v>172.84280000000001</v>
      </c>
    </row>
    <row r="20" spans="1:29" x14ac:dyDescent="0.25">
      <c r="A20" s="9" t="s">
        <v>183</v>
      </c>
      <c r="B20" s="9">
        <v>4000</v>
      </c>
      <c r="C20" s="13">
        <v>420.68000000000006</v>
      </c>
      <c r="D20" s="33">
        <f t="shared" ref="D20:D24" si="3">B20-C20</f>
        <v>3579.3199999999997</v>
      </c>
      <c r="J20" s="16" t="s">
        <v>31</v>
      </c>
      <c r="K20" s="16" t="s">
        <v>71</v>
      </c>
      <c r="L20" s="16" t="s">
        <v>72</v>
      </c>
      <c r="M20" s="17">
        <v>15002626</v>
      </c>
      <c r="N20" s="16"/>
      <c r="O20" s="16" t="s">
        <v>42</v>
      </c>
      <c r="P20" s="16" t="s">
        <v>43</v>
      </c>
      <c r="Q20" s="16"/>
      <c r="R20" s="16" t="s">
        <v>97</v>
      </c>
      <c r="S20" s="38" t="s">
        <v>316</v>
      </c>
      <c r="T20" s="16" t="s">
        <v>103</v>
      </c>
      <c r="U20">
        <v>2015</v>
      </c>
      <c r="V20" s="17">
        <v>4</v>
      </c>
      <c r="W20" s="16" t="s">
        <v>225</v>
      </c>
      <c r="X20" s="16" t="s">
        <v>223</v>
      </c>
      <c r="Y20" s="18">
        <v>198.16</v>
      </c>
      <c r="AB20" t="s">
        <v>31</v>
      </c>
      <c r="AC20" s="13">
        <v>11681.660000000002</v>
      </c>
    </row>
    <row r="21" spans="1:29" x14ac:dyDescent="0.25">
      <c r="A21" s="9" t="s">
        <v>18</v>
      </c>
      <c r="B21" s="9">
        <v>4500</v>
      </c>
      <c r="C21" s="13">
        <v>1184.29</v>
      </c>
      <c r="D21" s="33">
        <f t="shared" si="3"/>
        <v>3315.71</v>
      </c>
      <c r="G21" s="14" t="s">
        <v>336</v>
      </c>
      <c r="J21" s="16" t="s">
        <v>18</v>
      </c>
      <c r="K21" s="9" t="s">
        <v>71</v>
      </c>
      <c r="L21" s="16" t="s">
        <v>72</v>
      </c>
      <c r="M21" s="17">
        <v>15001222</v>
      </c>
      <c r="N21" s="16"/>
      <c r="O21" s="9" t="s">
        <v>55</v>
      </c>
      <c r="P21" s="9" t="s">
        <v>56</v>
      </c>
      <c r="Q21" s="16"/>
      <c r="R21" s="9" t="s">
        <v>97</v>
      </c>
      <c r="S21" s="38" t="s">
        <v>316</v>
      </c>
      <c r="T21" s="9" t="s">
        <v>103</v>
      </c>
      <c r="U21" s="16" t="s">
        <v>74</v>
      </c>
      <c r="V21" s="17">
        <v>2</v>
      </c>
      <c r="W21" s="9" t="s">
        <v>164</v>
      </c>
      <c r="X21" s="16" t="s">
        <v>161</v>
      </c>
      <c r="Y21" s="18">
        <v>196.09</v>
      </c>
      <c r="AB21" t="s">
        <v>183</v>
      </c>
      <c r="AC21" s="13">
        <v>420.68000000000006</v>
      </c>
    </row>
    <row r="22" spans="1:29" x14ac:dyDescent="0.25">
      <c r="A22" s="9" t="s">
        <v>31</v>
      </c>
      <c r="B22" s="9">
        <v>10000</v>
      </c>
      <c r="C22" s="13">
        <v>11681.660000000002</v>
      </c>
      <c r="D22" s="23">
        <f t="shared" si="3"/>
        <v>-1681.6600000000017</v>
      </c>
      <c r="E22" s="23">
        <f>D22</f>
        <v>-1681.6600000000017</v>
      </c>
      <c r="G22" s="14"/>
      <c r="J22" s="16" t="s">
        <v>14</v>
      </c>
      <c r="K22" s="9" t="s">
        <v>71</v>
      </c>
      <c r="L22" s="9" t="s">
        <v>72</v>
      </c>
      <c r="M22" s="10">
        <v>15002651</v>
      </c>
      <c r="N22" s="9"/>
      <c r="O22" s="9" t="s">
        <v>55</v>
      </c>
      <c r="P22" s="9" t="s">
        <v>56</v>
      </c>
      <c r="Q22" s="9"/>
      <c r="R22" s="9" t="s">
        <v>97</v>
      </c>
      <c r="S22" s="38" t="s">
        <v>316</v>
      </c>
      <c r="T22" s="9" t="s">
        <v>103</v>
      </c>
      <c r="U22">
        <v>2015</v>
      </c>
      <c r="V22" s="10">
        <v>4</v>
      </c>
      <c r="W22" s="9" t="s">
        <v>118</v>
      </c>
      <c r="X22" s="9" t="s">
        <v>195</v>
      </c>
      <c r="Y22" s="11">
        <v>185.2</v>
      </c>
      <c r="AB22" t="s">
        <v>332</v>
      </c>
      <c r="AC22" s="13">
        <v>289.51</v>
      </c>
    </row>
    <row r="23" spans="1:29" x14ac:dyDescent="0.25">
      <c r="A23" s="9" t="s">
        <v>21</v>
      </c>
      <c r="B23" s="9">
        <f>25000+20000</f>
        <v>45000</v>
      </c>
      <c r="C23" s="13">
        <v>22146.18</v>
      </c>
      <c r="D23">
        <f t="shared" si="3"/>
        <v>22853.82</v>
      </c>
      <c r="E23" t="s">
        <v>191</v>
      </c>
      <c r="J23" s="16" t="s">
        <v>31</v>
      </c>
      <c r="K23" s="9" t="s">
        <v>71</v>
      </c>
      <c r="L23" s="9" t="s">
        <v>72</v>
      </c>
      <c r="M23" s="10">
        <v>15002596</v>
      </c>
      <c r="N23" s="9"/>
      <c r="O23" s="9" t="s">
        <v>42</v>
      </c>
      <c r="P23" s="9" t="s">
        <v>43</v>
      </c>
      <c r="Q23" s="9"/>
      <c r="R23" s="9" t="s">
        <v>97</v>
      </c>
      <c r="S23" s="38" t="s">
        <v>316</v>
      </c>
      <c r="T23" s="9" t="s">
        <v>103</v>
      </c>
      <c r="U23">
        <v>2015</v>
      </c>
      <c r="V23" s="10">
        <v>4</v>
      </c>
      <c r="W23" s="9" t="s">
        <v>163</v>
      </c>
      <c r="X23" s="9" t="s">
        <v>226</v>
      </c>
      <c r="Y23" s="11">
        <v>173.9</v>
      </c>
      <c r="AB23" t="s">
        <v>185</v>
      </c>
      <c r="AC23" s="13">
        <v>164914.96640000006</v>
      </c>
    </row>
    <row r="24" spans="1:29" x14ac:dyDescent="0.25">
      <c r="A24" s="9" t="s">
        <v>29</v>
      </c>
      <c r="B24" s="9">
        <v>32000</v>
      </c>
      <c r="C24">
        <v>40000</v>
      </c>
      <c r="D24">
        <f t="shared" si="3"/>
        <v>-8000</v>
      </c>
      <c r="J24" s="16" t="s">
        <v>31</v>
      </c>
      <c r="K24" s="16" t="s">
        <v>71</v>
      </c>
      <c r="L24" s="16" t="s">
        <v>72</v>
      </c>
      <c r="M24" s="17">
        <v>15002651</v>
      </c>
      <c r="N24" s="16"/>
      <c r="O24" s="16" t="s">
        <v>42</v>
      </c>
      <c r="P24" s="16" t="s">
        <v>43</v>
      </c>
      <c r="Q24" s="16"/>
      <c r="R24" s="16" t="s">
        <v>97</v>
      </c>
      <c r="S24" s="38" t="s">
        <v>316</v>
      </c>
      <c r="T24" s="16" t="s">
        <v>103</v>
      </c>
      <c r="U24">
        <v>2015</v>
      </c>
      <c r="V24" s="17">
        <v>4</v>
      </c>
      <c r="W24" s="16" t="s">
        <v>228</v>
      </c>
      <c r="X24" s="16" t="s">
        <v>195</v>
      </c>
      <c r="Y24" s="18">
        <v>132.5</v>
      </c>
    </row>
    <row r="25" spans="1:29" x14ac:dyDescent="0.25">
      <c r="A25" s="9" t="s">
        <v>30</v>
      </c>
      <c r="B25" s="9">
        <f>38450-20000</f>
        <v>18450</v>
      </c>
      <c r="C25" s="13">
        <v>6821.5750000000007</v>
      </c>
      <c r="D25" s="14">
        <f>B25-C25</f>
        <v>11628.424999999999</v>
      </c>
      <c r="J25" s="16" t="s">
        <v>13</v>
      </c>
      <c r="K25" s="9" t="s">
        <v>71</v>
      </c>
      <c r="L25" s="9" t="s">
        <v>72</v>
      </c>
      <c r="M25" s="10">
        <v>15004313</v>
      </c>
      <c r="N25" s="9"/>
      <c r="O25" s="9" t="s">
        <v>42</v>
      </c>
      <c r="P25" s="9" t="s">
        <v>43</v>
      </c>
      <c r="Q25" s="9"/>
      <c r="R25" s="9" t="s">
        <v>97</v>
      </c>
      <c r="S25" s="38" t="s">
        <v>316</v>
      </c>
      <c r="T25" s="9" t="s">
        <v>103</v>
      </c>
      <c r="U25">
        <v>2015</v>
      </c>
      <c r="V25" s="10">
        <v>6</v>
      </c>
      <c r="W25" s="9" t="s">
        <v>118</v>
      </c>
      <c r="X25" s="9" t="s">
        <v>215</v>
      </c>
      <c r="Y25" s="11">
        <v>127.3</v>
      </c>
    </row>
    <row r="26" spans="1:29" x14ac:dyDescent="0.25">
      <c r="A26" s="9"/>
      <c r="B26" s="9"/>
      <c r="J26" s="16" t="s">
        <v>18</v>
      </c>
      <c r="K26" s="16" t="s">
        <v>71</v>
      </c>
      <c r="L26" s="16" t="s">
        <v>72</v>
      </c>
      <c r="M26" s="17">
        <v>15003404</v>
      </c>
      <c r="N26" s="16"/>
      <c r="O26" s="16" t="s">
        <v>42</v>
      </c>
      <c r="P26" s="16" t="s">
        <v>43</v>
      </c>
      <c r="Q26" s="16"/>
      <c r="R26" s="16" t="s">
        <v>97</v>
      </c>
      <c r="S26" s="38" t="s">
        <v>316</v>
      </c>
      <c r="T26" s="16" t="s">
        <v>37</v>
      </c>
      <c r="U26">
        <v>2015</v>
      </c>
      <c r="V26" s="17">
        <v>5</v>
      </c>
      <c r="W26" s="16" t="s">
        <v>241</v>
      </c>
      <c r="X26" s="16" t="s">
        <v>242</v>
      </c>
      <c r="Y26" s="18">
        <v>126.41</v>
      </c>
    </row>
    <row r="27" spans="1:29" x14ac:dyDescent="0.25">
      <c r="A27" s="9"/>
      <c r="B27" s="9"/>
      <c r="D27" s="22">
        <v>42192</v>
      </c>
      <c r="J27" s="16" t="s">
        <v>14</v>
      </c>
      <c r="K27" s="9" t="s">
        <v>71</v>
      </c>
      <c r="L27" s="9" t="s">
        <v>72</v>
      </c>
      <c r="M27" s="10">
        <v>15004313</v>
      </c>
      <c r="N27" s="9"/>
      <c r="O27" s="9" t="s">
        <v>42</v>
      </c>
      <c r="P27" s="9" t="s">
        <v>43</v>
      </c>
      <c r="Q27" s="9"/>
      <c r="R27" s="9" t="s">
        <v>97</v>
      </c>
      <c r="S27" s="38" t="s">
        <v>316</v>
      </c>
      <c r="T27" s="9" t="s">
        <v>103</v>
      </c>
      <c r="U27">
        <v>2015</v>
      </c>
      <c r="V27" s="10">
        <v>6</v>
      </c>
      <c r="W27" s="9" t="s">
        <v>243</v>
      </c>
      <c r="X27" s="9" t="s">
        <v>215</v>
      </c>
      <c r="Y27" s="11">
        <v>124.63</v>
      </c>
    </row>
    <row r="28" spans="1:29" x14ac:dyDescent="0.25">
      <c r="A28" t="s">
        <v>186</v>
      </c>
      <c r="J28" s="16" t="s">
        <v>18</v>
      </c>
      <c r="K28" s="16" t="s">
        <v>71</v>
      </c>
      <c r="L28" s="16" t="s">
        <v>72</v>
      </c>
      <c r="M28" s="17">
        <v>15003313</v>
      </c>
      <c r="N28" s="16"/>
      <c r="O28" s="16" t="s">
        <v>42</v>
      </c>
      <c r="P28" s="16" t="s">
        <v>43</v>
      </c>
      <c r="Q28" s="16"/>
      <c r="R28" s="16" t="s">
        <v>97</v>
      </c>
      <c r="S28" s="38" t="s">
        <v>316</v>
      </c>
      <c r="T28" s="16" t="s">
        <v>238</v>
      </c>
      <c r="U28">
        <v>2015</v>
      </c>
      <c r="V28" s="17">
        <v>5</v>
      </c>
      <c r="W28" s="16" t="s">
        <v>239</v>
      </c>
      <c r="X28" s="16" t="s">
        <v>240</v>
      </c>
      <c r="Y28" s="18">
        <v>107.51</v>
      </c>
    </row>
    <row r="29" spans="1:29" x14ac:dyDescent="0.25">
      <c r="A29" t="s">
        <v>179</v>
      </c>
      <c r="B29" t="s">
        <v>187</v>
      </c>
      <c r="J29" s="16" t="s">
        <v>14</v>
      </c>
      <c r="K29" s="16" t="s">
        <v>71</v>
      </c>
      <c r="L29" s="16" t="s">
        <v>72</v>
      </c>
      <c r="M29" s="17">
        <v>15002651</v>
      </c>
      <c r="N29" s="16"/>
      <c r="O29" s="16" t="s">
        <v>55</v>
      </c>
      <c r="P29" s="16" t="s">
        <v>56</v>
      </c>
      <c r="Q29" s="16"/>
      <c r="R29" s="16" t="s">
        <v>97</v>
      </c>
      <c r="S29" s="38" t="s">
        <v>316</v>
      </c>
      <c r="T29" s="16" t="s">
        <v>103</v>
      </c>
      <c r="U29">
        <v>2015</v>
      </c>
      <c r="V29" s="17">
        <v>4</v>
      </c>
      <c r="W29" s="16" t="s">
        <v>281</v>
      </c>
      <c r="X29" s="16" t="s">
        <v>195</v>
      </c>
      <c r="Y29" s="18">
        <v>97.5</v>
      </c>
    </row>
    <row r="30" spans="1:29" x14ac:dyDescent="0.25">
      <c r="A30" t="s">
        <v>184</v>
      </c>
      <c r="B30" s="13">
        <v>66963.488600000012</v>
      </c>
      <c r="G30" s="13"/>
      <c r="J30" s="16" t="s">
        <v>18</v>
      </c>
      <c r="K30" s="9" t="s">
        <v>71</v>
      </c>
      <c r="L30" s="9" t="s">
        <v>72</v>
      </c>
      <c r="M30" s="10">
        <v>15001222</v>
      </c>
      <c r="N30" s="9"/>
      <c r="O30" s="9" t="s">
        <v>55</v>
      </c>
      <c r="P30" s="9" t="s">
        <v>56</v>
      </c>
      <c r="Q30" s="9"/>
      <c r="R30" s="9" t="s">
        <v>97</v>
      </c>
      <c r="S30" s="38" t="s">
        <v>316</v>
      </c>
      <c r="T30" s="9" t="s">
        <v>103</v>
      </c>
      <c r="U30" s="16" t="s">
        <v>74</v>
      </c>
      <c r="V30" s="10">
        <v>2</v>
      </c>
      <c r="W30" s="9" t="s">
        <v>163</v>
      </c>
      <c r="X30" s="9" t="s">
        <v>161</v>
      </c>
      <c r="Y30" s="11">
        <v>94.5</v>
      </c>
    </row>
    <row r="31" spans="1:29" x14ac:dyDescent="0.25">
      <c r="A31" t="s">
        <v>15</v>
      </c>
      <c r="B31" s="13">
        <v>1424.38</v>
      </c>
      <c r="G31" s="13"/>
      <c r="J31" s="31" t="s">
        <v>21</v>
      </c>
      <c r="K31" s="31" t="s">
        <v>71</v>
      </c>
      <c r="L31" s="31" t="s">
        <v>72</v>
      </c>
      <c r="M31" s="32">
        <v>15001796</v>
      </c>
      <c r="N31" s="31"/>
      <c r="O31" s="31" t="s">
        <v>175</v>
      </c>
      <c r="P31" s="31" t="s">
        <v>176</v>
      </c>
      <c r="Q31" s="31"/>
      <c r="R31" s="31" t="s">
        <v>97</v>
      </c>
      <c r="S31" s="38" t="s">
        <v>316</v>
      </c>
      <c r="T31" s="31" t="s">
        <v>37</v>
      </c>
      <c r="U31" s="31" t="s">
        <v>74</v>
      </c>
      <c r="V31" s="32">
        <v>3</v>
      </c>
      <c r="W31" s="31" t="s">
        <v>177</v>
      </c>
      <c r="X31" s="31" t="s">
        <v>178</v>
      </c>
      <c r="Y31" s="34">
        <v>82.23</v>
      </c>
      <c r="Z31" s="33"/>
    </row>
    <row r="32" spans="1:29" x14ac:dyDescent="0.25">
      <c r="A32" t="s">
        <v>29</v>
      </c>
      <c r="B32" s="13">
        <v>20030.61</v>
      </c>
      <c r="G32" s="13"/>
      <c r="J32" s="31" t="s">
        <v>21</v>
      </c>
      <c r="K32" s="31" t="s">
        <v>71</v>
      </c>
      <c r="L32" s="31" t="s">
        <v>72</v>
      </c>
      <c r="M32" s="32">
        <v>15001796</v>
      </c>
      <c r="N32" s="31"/>
      <c r="O32" s="31" t="s">
        <v>175</v>
      </c>
      <c r="P32" s="31" t="s">
        <v>176</v>
      </c>
      <c r="Q32" s="31"/>
      <c r="R32" s="31" t="s">
        <v>97</v>
      </c>
      <c r="S32" s="38" t="s">
        <v>316</v>
      </c>
      <c r="T32" s="31" t="s">
        <v>37</v>
      </c>
      <c r="U32" s="33">
        <v>2015</v>
      </c>
      <c r="V32" s="32">
        <v>3</v>
      </c>
      <c r="W32" s="31" t="s">
        <v>177</v>
      </c>
      <c r="X32" s="31" t="s">
        <v>178</v>
      </c>
      <c r="Y32" s="34">
        <v>82.23</v>
      </c>
      <c r="Z32" s="33"/>
    </row>
    <row r="33" spans="1:26" x14ac:dyDescent="0.25">
      <c r="A33" t="s">
        <v>298</v>
      </c>
      <c r="B33" s="13">
        <v>7764</v>
      </c>
      <c r="G33" s="13"/>
      <c r="J33" s="31" t="s">
        <v>21</v>
      </c>
      <c r="K33" s="31" t="s">
        <v>71</v>
      </c>
      <c r="L33" s="31" t="s">
        <v>72</v>
      </c>
      <c r="M33" s="32">
        <v>15003211</v>
      </c>
      <c r="N33" s="31"/>
      <c r="O33" s="31" t="s">
        <v>175</v>
      </c>
      <c r="P33" s="31" t="s">
        <v>176</v>
      </c>
      <c r="Q33" s="31"/>
      <c r="R33" s="31" t="s">
        <v>97</v>
      </c>
      <c r="S33" s="38" t="s">
        <v>316</v>
      </c>
      <c r="T33" s="31" t="s">
        <v>37</v>
      </c>
      <c r="U33" s="33">
        <v>2015</v>
      </c>
      <c r="V33" s="32">
        <v>5</v>
      </c>
      <c r="W33" s="31" t="s">
        <v>289</v>
      </c>
      <c r="X33" s="31" t="s">
        <v>290</v>
      </c>
      <c r="Y33" s="34">
        <v>82.23</v>
      </c>
      <c r="Z33" s="33"/>
    </row>
    <row r="34" spans="1:26" x14ac:dyDescent="0.25">
      <c r="A34" t="s">
        <v>300</v>
      </c>
      <c r="B34" s="13">
        <v>23083</v>
      </c>
      <c r="G34" s="13"/>
      <c r="J34" s="16" t="s">
        <v>30</v>
      </c>
      <c r="K34" s="9" t="s">
        <v>71</v>
      </c>
      <c r="L34" s="9" t="s">
        <v>72</v>
      </c>
      <c r="M34" s="10">
        <v>15002651</v>
      </c>
      <c r="N34" s="9"/>
      <c r="O34" s="9" t="s">
        <v>42</v>
      </c>
      <c r="P34" s="9" t="s">
        <v>43</v>
      </c>
      <c r="Q34" s="9"/>
      <c r="R34" s="9" t="s">
        <v>97</v>
      </c>
      <c r="S34" s="38" t="s">
        <v>316</v>
      </c>
      <c r="T34" s="9" t="s">
        <v>103</v>
      </c>
      <c r="U34">
        <v>2015</v>
      </c>
      <c r="V34" s="10">
        <v>4</v>
      </c>
      <c r="W34" s="9" t="s">
        <v>227</v>
      </c>
      <c r="X34" s="9" t="s">
        <v>195</v>
      </c>
      <c r="Y34" s="11">
        <v>78.78</v>
      </c>
    </row>
    <row r="35" spans="1:26" x14ac:dyDescent="0.25">
      <c r="A35" t="s">
        <v>22</v>
      </c>
      <c r="B35" s="13">
        <v>1034.1500000000001</v>
      </c>
      <c r="G35" s="13"/>
      <c r="J35" s="16" t="s">
        <v>31</v>
      </c>
      <c r="K35" s="9" t="s">
        <v>71</v>
      </c>
      <c r="L35" s="9" t="s">
        <v>72</v>
      </c>
      <c r="M35" s="10">
        <v>15001167</v>
      </c>
      <c r="N35" s="9"/>
      <c r="O35" s="9" t="s">
        <v>42</v>
      </c>
      <c r="P35" s="9" t="s">
        <v>43</v>
      </c>
      <c r="Q35" s="9"/>
      <c r="R35" s="9" t="s">
        <v>97</v>
      </c>
      <c r="S35" s="38" t="s">
        <v>316</v>
      </c>
      <c r="T35" s="9" t="s">
        <v>103</v>
      </c>
      <c r="U35">
        <v>2015</v>
      </c>
      <c r="V35" s="10">
        <v>2</v>
      </c>
      <c r="W35" s="9" t="s">
        <v>118</v>
      </c>
      <c r="X35" s="9" t="s">
        <v>116</v>
      </c>
      <c r="Y35" s="11">
        <v>73.900000000000006</v>
      </c>
    </row>
    <row r="36" spans="1:26" x14ac:dyDescent="0.25">
      <c r="A36" t="s">
        <v>14</v>
      </c>
      <c r="B36" s="13">
        <v>903.00999999999988</v>
      </c>
      <c r="G36" s="13"/>
      <c r="J36" s="16" t="s">
        <v>31</v>
      </c>
      <c r="K36" s="16" t="s">
        <v>71</v>
      </c>
      <c r="L36" s="16" t="s">
        <v>72</v>
      </c>
      <c r="M36" s="17">
        <v>15001924</v>
      </c>
      <c r="N36" s="16"/>
      <c r="O36" s="16" t="s">
        <v>42</v>
      </c>
      <c r="P36" s="16" t="s">
        <v>43</v>
      </c>
      <c r="Q36" s="16"/>
      <c r="R36" s="16" t="s">
        <v>97</v>
      </c>
      <c r="S36" s="38" t="s">
        <v>316</v>
      </c>
      <c r="T36" s="16" t="s">
        <v>103</v>
      </c>
      <c r="U36">
        <v>2015</v>
      </c>
      <c r="V36" s="17">
        <v>3</v>
      </c>
      <c r="W36" s="16" t="s">
        <v>121</v>
      </c>
      <c r="X36" s="16" t="s">
        <v>120</v>
      </c>
      <c r="Y36" s="18">
        <v>73.849999999999994</v>
      </c>
    </row>
    <row r="37" spans="1:26" x14ac:dyDescent="0.25">
      <c r="A37" t="s">
        <v>13</v>
      </c>
      <c r="B37" s="13">
        <v>360.57999999999993</v>
      </c>
      <c r="G37" s="13"/>
      <c r="J37" s="16" t="s">
        <v>31</v>
      </c>
      <c r="K37" s="9" t="s">
        <v>71</v>
      </c>
      <c r="L37" s="9" t="s">
        <v>72</v>
      </c>
      <c r="M37" s="10">
        <v>15004289</v>
      </c>
      <c r="N37" s="9"/>
      <c r="O37" s="9" t="s">
        <v>42</v>
      </c>
      <c r="P37" s="9" t="s">
        <v>43</v>
      </c>
      <c r="Q37" s="9"/>
      <c r="R37" s="9" t="s">
        <v>97</v>
      </c>
      <c r="S37" s="38" t="s">
        <v>316</v>
      </c>
      <c r="T37" s="9" t="s">
        <v>103</v>
      </c>
      <c r="U37">
        <v>2015</v>
      </c>
      <c r="V37" s="10">
        <v>6</v>
      </c>
      <c r="W37" s="9" t="s">
        <v>245</v>
      </c>
      <c r="X37" s="9" t="s">
        <v>246</v>
      </c>
      <c r="Y37" s="11">
        <v>71.89</v>
      </c>
    </row>
    <row r="38" spans="1:26" x14ac:dyDescent="0.25">
      <c r="A38" t="s">
        <v>21</v>
      </c>
      <c r="B38" s="13">
        <v>22146.18</v>
      </c>
      <c r="G38" s="13"/>
      <c r="J38" s="16" t="s">
        <v>31</v>
      </c>
      <c r="K38" s="9" t="s">
        <v>71</v>
      </c>
      <c r="L38" s="9" t="s">
        <v>72</v>
      </c>
      <c r="M38" s="10">
        <v>15003615</v>
      </c>
      <c r="N38" s="9"/>
      <c r="O38" s="9" t="s">
        <v>42</v>
      </c>
      <c r="P38" s="9" t="s">
        <v>43</v>
      </c>
      <c r="Q38" s="9"/>
      <c r="R38" s="9" t="s">
        <v>97</v>
      </c>
      <c r="S38" s="38" t="s">
        <v>316</v>
      </c>
      <c r="T38" s="9" t="s">
        <v>103</v>
      </c>
      <c r="U38">
        <v>2015</v>
      </c>
      <c r="V38" s="10">
        <v>5</v>
      </c>
      <c r="W38" s="9" t="s">
        <v>231</v>
      </c>
      <c r="X38" s="9" t="s">
        <v>232</v>
      </c>
      <c r="Y38" s="11">
        <v>60.4</v>
      </c>
    </row>
    <row r="39" spans="1:26" x14ac:dyDescent="0.25">
      <c r="A39" t="s">
        <v>18</v>
      </c>
      <c r="B39" s="13">
        <v>1184.29</v>
      </c>
      <c r="G39" s="13"/>
      <c r="J39" s="16" t="s">
        <v>31</v>
      </c>
      <c r="K39" s="9" t="s">
        <v>71</v>
      </c>
      <c r="L39" s="9" t="s">
        <v>72</v>
      </c>
      <c r="M39" s="10">
        <v>15004313</v>
      </c>
      <c r="N39" s="9"/>
      <c r="O39" s="9" t="s">
        <v>105</v>
      </c>
      <c r="P39" s="9" t="s">
        <v>106</v>
      </c>
      <c r="Q39" s="9"/>
      <c r="R39" s="9" t="s">
        <v>97</v>
      </c>
      <c r="S39" s="38" t="s">
        <v>316</v>
      </c>
      <c r="T39" s="9" t="s">
        <v>103</v>
      </c>
      <c r="U39">
        <v>2015</v>
      </c>
      <c r="V39" s="10">
        <v>6</v>
      </c>
      <c r="W39" s="9" t="s">
        <v>109</v>
      </c>
      <c r="X39" s="9" t="s">
        <v>215</v>
      </c>
      <c r="Y39" s="11">
        <v>55.47</v>
      </c>
    </row>
    <row r="40" spans="1:26" x14ac:dyDescent="0.25">
      <c r="A40" t="s">
        <v>7</v>
      </c>
      <c r="B40" s="13">
        <v>222.94</v>
      </c>
      <c r="G40" s="13"/>
      <c r="J40" s="16" t="s">
        <v>14</v>
      </c>
      <c r="K40" s="9" t="s">
        <v>71</v>
      </c>
      <c r="L40" s="9" t="s">
        <v>72</v>
      </c>
      <c r="M40" s="10">
        <v>15004313</v>
      </c>
      <c r="N40" s="9"/>
      <c r="O40" s="9" t="s">
        <v>42</v>
      </c>
      <c r="P40" s="9" t="s">
        <v>43</v>
      </c>
      <c r="Q40" s="9"/>
      <c r="R40" s="9" t="s">
        <v>97</v>
      </c>
      <c r="S40" s="38" t="s">
        <v>316</v>
      </c>
      <c r="T40" s="9" t="s">
        <v>103</v>
      </c>
      <c r="U40">
        <v>2015</v>
      </c>
      <c r="V40" s="10">
        <v>6</v>
      </c>
      <c r="W40" s="9" t="s">
        <v>248</v>
      </c>
      <c r="X40" s="9" t="s">
        <v>215</v>
      </c>
      <c r="Y40" s="11">
        <v>53.77</v>
      </c>
    </row>
    <row r="41" spans="1:26" x14ac:dyDescent="0.25">
      <c r="A41" t="s">
        <v>30</v>
      </c>
      <c r="B41" s="13">
        <v>7111.085</v>
      </c>
      <c r="G41" s="13"/>
      <c r="J41" s="16" t="s">
        <v>31</v>
      </c>
      <c r="K41" s="9" t="s">
        <v>71</v>
      </c>
      <c r="L41" s="9" t="s">
        <v>72</v>
      </c>
      <c r="M41" s="10">
        <v>15001890</v>
      </c>
      <c r="N41" s="9"/>
      <c r="O41" s="9" t="s">
        <v>42</v>
      </c>
      <c r="P41" s="9" t="s">
        <v>43</v>
      </c>
      <c r="Q41" s="9"/>
      <c r="R41" s="9" t="s">
        <v>97</v>
      </c>
      <c r="S41" s="38" t="s">
        <v>316</v>
      </c>
      <c r="T41" s="9" t="s">
        <v>103</v>
      </c>
      <c r="U41">
        <v>2015</v>
      </c>
      <c r="V41" s="10">
        <v>3</v>
      </c>
      <c r="W41" s="9" t="s">
        <v>124</v>
      </c>
      <c r="X41" s="9" t="s">
        <v>119</v>
      </c>
      <c r="Y41" s="11">
        <v>53.75</v>
      </c>
    </row>
    <row r="42" spans="1:26" x14ac:dyDescent="0.25">
      <c r="A42" t="s">
        <v>32</v>
      </c>
      <c r="B42" s="13">
        <v>412.07</v>
      </c>
      <c r="G42" s="13"/>
      <c r="J42" s="16" t="s">
        <v>18</v>
      </c>
      <c r="K42" s="9" t="s">
        <v>71</v>
      </c>
      <c r="L42" s="9" t="s">
        <v>72</v>
      </c>
      <c r="M42" s="10">
        <v>15001222</v>
      </c>
      <c r="N42" s="9"/>
      <c r="O42" s="9" t="s">
        <v>55</v>
      </c>
      <c r="P42" s="9" t="s">
        <v>56</v>
      </c>
      <c r="Q42" s="9"/>
      <c r="R42" s="9" t="s">
        <v>97</v>
      </c>
      <c r="S42" s="38" t="s">
        <v>316</v>
      </c>
      <c r="T42" s="9" t="s">
        <v>103</v>
      </c>
      <c r="U42">
        <v>2015</v>
      </c>
      <c r="V42" s="10">
        <v>2</v>
      </c>
      <c r="W42" s="9" t="s">
        <v>162</v>
      </c>
      <c r="X42" s="9" t="s">
        <v>161</v>
      </c>
      <c r="Y42" s="11">
        <v>52.66</v>
      </c>
    </row>
    <row r="43" spans="1:26" x14ac:dyDescent="0.25">
      <c r="A43" t="s">
        <v>10</v>
      </c>
      <c r="B43" s="13">
        <v>172.84280000000001</v>
      </c>
      <c r="G43" s="13"/>
      <c r="J43" s="16" t="s">
        <v>31</v>
      </c>
      <c r="K43" s="9" t="s">
        <v>71</v>
      </c>
      <c r="L43" s="9" t="s">
        <v>72</v>
      </c>
      <c r="M43" s="10">
        <v>15003676</v>
      </c>
      <c r="N43" s="9"/>
      <c r="O43" s="9" t="s">
        <v>42</v>
      </c>
      <c r="P43" s="9" t="s">
        <v>43</v>
      </c>
      <c r="Q43" s="9"/>
      <c r="R43" s="9" t="s">
        <v>97</v>
      </c>
      <c r="S43" s="38" t="s">
        <v>316</v>
      </c>
      <c r="T43" s="9" t="s">
        <v>103</v>
      </c>
      <c r="U43">
        <v>2015</v>
      </c>
      <c r="V43" s="10">
        <v>5</v>
      </c>
      <c r="W43" s="9" t="s">
        <v>57</v>
      </c>
      <c r="X43" s="9" t="s">
        <v>230</v>
      </c>
      <c r="Y43" s="11">
        <v>48.63</v>
      </c>
    </row>
    <row r="44" spans="1:26" x14ac:dyDescent="0.25">
      <c r="A44" t="s">
        <v>31</v>
      </c>
      <c r="B44" s="13">
        <v>11681.660000000002</v>
      </c>
      <c r="G44" s="13"/>
      <c r="J44" s="31" t="s">
        <v>31</v>
      </c>
      <c r="K44" s="31" t="s">
        <v>71</v>
      </c>
      <c r="L44" s="31" t="s">
        <v>72</v>
      </c>
      <c r="M44" s="32">
        <v>15001917</v>
      </c>
      <c r="N44" s="31"/>
      <c r="O44" s="31" t="s">
        <v>105</v>
      </c>
      <c r="P44" s="31" t="s">
        <v>106</v>
      </c>
      <c r="Q44" s="31"/>
      <c r="R44" s="31" t="s">
        <v>97</v>
      </c>
      <c r="S44" s="38" t="s">
        <v>316</v>
      </c>
      <c r="T44" s="31" t="s">
        <v>103</v>
      </c>
      <c r="U44" s="33">
        <v>2015</v>
      </c>
      <c r="V44" s="32">
        <v>3</v>
      </c>
      <c r="W44" s="31" t="s">
        <v>109</v>
      </c>
      <c r="X44" s="31" t="s">
        <v>108</v>
      </c>
      <c r="Y44" s="34">
        <v>43.4</v>
      </c>
      <c r="Z44" s="33"/>
    </row>
    <row r="45" spans="1:26" x14ac:dyDescent="0.25">
      <c r="A45" t="s">
        <v>183</v>
      </c>
      <c r="B45" s="13">
        <v>420.68000000000006</v>
      </c>
      <c r="J45" s="16" t="s">
        <v>18</v>
      </c>
      <c r="K45" s="9" t="s">
        <v>71</v>
      </c>
      <c r="L45" s="9" t="s">
        <v>72</v>
      </c>
      <c r="M45" s="10">
        <v>15001944</v>
      </c>
      <c r="N45" s="9"/>
      <c r="O45" s="9" t="s">
        <v>55</v>
      </c>
      <c r="P45" s="9" t="s">
        <v>56</v>
      </c>
      <c r="Q45" s="9"/>
      <c r="R45" s="9" t="s">
        <v>97</v>
      </c>
      <c r="S45" s="38" t="s">
        <v>316</v>
      </c>
      <c r="T45" s="9" t="s">
        <v>103</v>
      </c>
      <c r="U45">
        <v>2015</v>
      </c>
      <c r="V45" s="10">
        <v>3</v>
      </c>
      <c r="W45" s="9" t="s">
        <v>166</v>
      </c>
      <c r="X45" s="9" t="s">
        <v>128</v>
      </c>
      <c r="Y45" s="11">
        <v>43.13</v>
      </c>
    </row>
    <row r="46" spans="1:26" x14ac:dyDescent="0.25">
      <c r="A46" s="9"/>
      <c r="B46" s="9"/>
      <c r="J46" s="31" t="s">
        <v>31</v>
      </c>
      <c r="K46" s="31" t="s">
        <v>71</v>
      </c>
      <c r="L46" s="31" t="s">
        <v>72</v>
      </c>
      <c r="M46" s="32">
        <v>15004261</v>
      </c>
      <c r="N46" s="31"/>
      <c r="O46" s="31" t="s">
        <v>42</v>
      </c>
      <c r="P46" s="31" t="s">
        <v>43</v>
      </c>
      <c r="Q46" s="31"/>
      <c r="R46" s="31" t="s">
        <v>97</v>
      </c>
      <c r="S46" s="38" t="s">
        <v>316</v>
      </c>
      <c r="T46" s="31" t="s">
        <v>103</v>
      </c>
      <c r="U46" s="33">
        <v>2015</v>
      </c>
      <c r="V46" s="32">
        <v>6</v>
      </c>
      <c r="W46" s="31" t="s">
        <v>244</v>
      </c>
      <c r="X46" s="31" t="s">
        <v>212</v>
      </c>
      <c r="Y46" s="34">
        <v>42.24</v>
      </c>
      <c r="Z46" s="33"/>
    </row>
    <row r="47" spans="1:26" x14ac:dyDescent="0.25">
      <c r="A47" s="9"/>
      <c r="B47" s="9"/>
      <c r="E47" s="13"/>
      <c r="J47" s="31" t="s">
        <v>18</v>
      </c>
      <c r="K47" s="31" t="s">
        <v>298</v>
      </c>
      <c r="L47" s="33"/>
      <c r="M47" s="33"/>
      <c r="N47" s="33"/>
      <c r="O47" s="31" t="s">
        <v>42</v>
      </c>
      <c r="P47" s="31" t="s">
        <v>43</v>
      </c>
      <c r="Q47" s="33"/>
      <c r="R47" s="33"/>
      <c r="S47" s="38" t="s">
        <v>316</v>
      </c>
      <c r="T47" s="35" t="s">
        <v>180</v>
      </c>
      <c r="U47" s="33">
        <v>2015</v>
      </c>
      <c r="V47" s="33">
        <v>3</v>
      </c>
      <c r="W47" s="33" t="s">
        <v>181</v>
      </c>
      <c r="X47" s="33"/>
      <c r="Y47" s="33">
        <v>42.07</v>
      </c>
      <c r="Z47" s="33"/>
    </row>
    <row r="48" spans="1:26" x14ac:dyDescent="0.25">
      <c r="A48" s="9"/>
      <c r="B48" s="9"/>
      <c r="J48" s="16" t="s">
        <v>14</v>
      </c>
      <c r="K48" s="9" t="s">
        <v>71</v>
      </c>
      <c r="L48" s="9" t="s">
        <v>72</v>
      </c>
      <c r="M48" s="10">
        <v>15004289</v>
      </c>
      <c r="N48" s="9"/>
      <c r="O48" s="9" t="s">
        <v>42</v>
      </c>
      <c r="P48" s="9" t="s">
        <v>43</v>
      </c>
      <c r="Q48" s="9"/>
      <c r="R48" s="9" t="s">
        <v>97</v>
      </c>
      <c r="S48" s="38" t="s">
        <v>316</v>
      </c>
      <c r="T48" s="9" t="s">
        <v>103</v>
      </c>
      <c r="U48">
        <v>2015</v>
      </c>
      <c r="V48" s="10">
        <v>6</v>
      </c>
      <c r="W48" s="9" t="s">
        <v>247</v>
      </c>
      <c r="X48" s="9" t="s">
        <v>246</v>
      </c>
      <c r="Y48" s="11">
        <v>34.39</v>
      </c>
    </row>
    <row r="49" spans="1:25" x14ac:dyDescent="0.25">
      <c r="A49" s="9"/>
      <c r="B49" s="9"/>
      <c r="J49" s="16" t="s">
        <v>31</v>
      </c>
      <c r="K49" s="9" t="s">
        <v>71</v>
      </c>
      <c r="L49" s="9" t="s">
        <v>72</v>
      </c>
      <c r="M49" s="10">
        <v>15002626</v>
      </c>
      <c r="N49" s="9"/>
      <c r="O49" s="9" t="s">
        <v>42</v>
      </c>
      <c r="P49" s="9" t="s">
        <v>43</v>
      </c>
      <c r="Q49" s="9"/>
      <c r="R49" s="9" t="s">
        <v>97</v>
      </c>
      <c r="S49" s="38" t="s">
        <v>316</v>
      </c>
      <c r="T49" s="9" t="s">
        <v>103</v>
      </c>
      <c r="U49">
        <v>2015</v>
      </c>
      <c r="V49" s="10">
        <v>4</v>
      </c>
      <c r="W49" s="9" t="s">
        <v>222</v>
      </c>
      <c r="X49" s="9" t="s">
        <v>223</v>
      </c>
      <c r="Y49" s="11">
        <v>27.65</v>
      </c>
    </row>
    <row r="50" spans="1:25" x14ac:dyDescent="0.25">
      <c r="A50" s="9"/>
      <c r="B50" s="9"/>
      <c r="J50" s="16" t="s">
        <v>14</v>
      </c>
      <c r="K50" s="9" t="s">
        <v>71</v>
      </c>
      <c r="L50" s="9" t="s">
        <v>72</v>
      </c>
      <c r="M50" s="10">
        <v>15003670</v>
      </c>
      <c r="N50" s="9"/>
      <c r="O50" s="9" t="s">
        <v>55</v>
      </c>
      <c r="P50" s="9" t="s">
        <v>56</v>
      </c>
      <c r="Q50" s="9"/>
      <c r="R50" s="9" t="s">
        <v>97</v>
      </c>
      <c r="S50" s="38" t="s">
        <v>316</v>
      </c>
      <c r="T50" s="9" t="s">
        <v>103</v>
      </c>
      <c r="U50">
        <v>2015</v>
      </c>
      <c r="V50" s="10">
        <v>5</v>
      </c>
      <c r="W50" s="9" t="s">
        <v>282</v>
      </c>
      <c r="X50" s="9" t="s">
        <v>237</v>
      </c>
      <c r="Y50" s="11">
        <v>26.36</v>
      </c>
    </row>
    <row r="51" spans="1:25" x14ac:dyDescent="0.25">
      <c r="A51" s="9"/>
      <c r="B51" s="9"/>
      <c r="J51" s="16" t="s">
        <v>31</v>
      </c>
      <c r="K51" s="9" t="s">
        <v>71</v>
      </c>
      <c r="L51" s="9" t="s">
        <v>72</v>
      </c>
      <c r="M51" s="10">
        <v>15001924</v>
      </c>
      <c r="N51" s="9"/>
      <c r="O51" s="9" t="s">
        <v>42</v>
      </c>
      <c r="P51" s="9" t="s">
        <v>43</v>
      </c>
      <c r="Q51" s="9"/>
      <c r="R51" s="9" t="s">
        <v>97</v>
      </c>
      <c r="S51" s="38" t="s">
        <v>316</v>
      </c>
      <c r="T51" s="9" t="s">
        <v>103</v>
      </c>
      <c r="U51">
        <v>2015</v>
      </c>
      <c r="V51" s="10">
        <v>3</v>
      </c>
      <c r="W51" s="9" t="s">
        <v>109</v>
      </c>
      <c r="X51" s="9" t="s">
        <v>120</v>
      </c>
      <c r="Y51" s="11">
        <v>26.29</v>
      </c>
    </row>
    <row r="52" spans="1:25" x14ac:dyDescent="0.25">
      <c r="A52" s="9"/>
      <c r="B52" s="9"/>
      <c r="J52" s="16" t="s">
        <v>31</v>
      </c>
      <c r="K52" s="9" t="s">
        <v>71</v>
      </c>
      <c r="L52" s="9" t="s">
        <v>72</v>
      </c>
      <c r="M52" s="10">
        <v>15001259</v>
      </c>
      <c r="N52" s="9"/>
      <c r="O52" s="9" t="s">
        <v>42</v>
      </c>
      <c r="P52" s="9" t="s">
        <v>43</v>
      </c>
      <c r="Q52" s="9"/>
      <c r="R52" s="9" t="s">
        <v>97</v>
      </c>
      <c r="S52" s="38" t="s">
        <v>316</v>
      </c>
      <c r="T52" s="9" t="s">
        <v>103</v>
      </c>
      <c r="U52">
        <v>2015</v>
      </c>
      <c r="V52" s="10">
        <v>2</v>
      </c>
      <c r="W52" s="9" t="s">
        <v>57</v>
      </c>
      <c r="X52" s="9" t="s">
        <v>114</v>
      </c>
      <c r="Y52" s="11">
        <v>24.24</v>
      </c>
    </row>
    <row r="53" spans="1:25" x14ac:dyDescent="0.25">
      <c r="A53" s="9"/>
      <c r="B53" s="9"/>
      <c r="J53" s="16" t="s">
        <v>31</v>
      </c>
      <c r="K53" s="16" t="s">
        <v>71</v>
      </c>
      <c r="L53" s="16" t="s">
        <v>72</v>
      </c>
      <c r="M53" s="17">
        <v>15001202</v>
      </c>
      <c r="N53" s="16"/>
      <c r="O53" s="16" t="s">
        <v>42</v>
      </c>
      <c r="P53" s="16" t="s">
        <v>43</v>
      </c>
      <c r="Q53" s="16"/>
      <c r="R53" s="16" t="s">
        <v>97</v>
      </c>
      <c r="S53" s="38" t="s">
        <v>316</v>
      </c>
      <c r="T53" s="16" t="s">
        <v>103</v>
      </c>
      <c r="U53">
        <v>2015</v>
      </c>
      <c r="V53" s="17">
        <v>2</v>
      </c>
      <c r="W53" s="16" t="s">
        <v>117</v>
      </c>
      <c r="X53" s="16" t="s">
        <v>115</v>
      </c>
      <c r="Y53" s="18">
        <v>22.75</v>
      </c>
    </row>
    <row r="54" spans="1:25" x14ac:dyDescent="0.25">
      <c r="A54" s="9"/>
      <c r="B54" s="9"/>
      <c r="J54" s="16" t="s">
        <v>31</v>
      </c>
      <c r="K54" s="9" t="s">
        <v>71</v>
      </c>
      <c r="L54" s="9" t="s">
        <v>72</v>
      </c>
      <c r="M54" s="10">
        <v>15001259</v>
      </c>
      <c r="N54" s="9"/>
      <c r="O54" s="9" t="s">
        <v>42</v>
      </c>
      <c r="P54" s="9" t="s">
        <v>43</v>
      </c>
      <c r="Q54" s="9"/>
      <c r="R54" s="9" t="s">
        <v>97</v>
      </c>
      <c r="S54" s="38" t="s">
        <v>316</v>
      </c>
      <c r="T54" s="9" t="s">
        <v>103</v>
      </c>
      <c r="U54">
        <v>2015</v>
      </c>
      <c r="V54" s="10">
        <v>2</v>
      </c>
      <c r="W54" s="9" t="s">
        <v>109</v>
      </c>
      <c r="X54" s="9" t="s">
        <v>114</v>
      </c>
      <c r="Y54" s="11">
        <v>22.5</v>
      </c>
    </row>
    <row r="55" spans="1:25" x14ac:dyDescent="0.25">
      <c r="A55" s="9"/>
      <c r="B55" s="9"/>
      <c r="J55" s="16" t="s">
        <v>31</v>
      </c>
      <c r="K55" s="9" t="s">
        <v>71</v>
      </c>
      <c r="L55" s="9" t="s">
        <v>72</v>
      </c>
      <c r="M55" s="10">
        <v>15004289</v>
      </c>
      <c r="N55" s="9"/>
      <c r="O55" s="9" t="s">
        <v>42</v>
      </c>
      <c r="P55" s="9" t="s">
        <v>43</v>
      </c>
      <c r="Q55" s="9"/>
      <c r="R55" s="9" t="s">
        <v>97</v>
      </c>
      <c r="S55" s="38" t="s">
        <v>316</v>
      </c>
      <c r="T55" s="9" t="s">
        <v>103</v>
      </c>
      <c r="U55">
        <v>2015</v>
      </c>
      <c r="V55" s="10">
        <v>6</v>
      </c>
      <c r="W55" s="9" t="s">
        <v>224</v>
      </c>
      <c r="X55" s="9" t="s">
        <v>246</v>
      </c>
      <c r="Y55" s="11">
        <v>20.16</v>
      </c>
    </row>
    <row r="56" spans="1:25" x14ac:dyDescent="0.25">
      <c r="A56" s="9"/>
      <c r="B56" s="9"/>
      <c r="J56" s="16" t="s">
        <v>31</v>
      </c>
      <c r="K56" s="9" t="s">
        <v>71</v>
      </c>
      <c r="L56" s="9" t="s">
        <v>72</v>
      </c>
      <c r="M56" s="10">
        <v>15004261</v>
      </c>
      <c r="N56" s="9"/>
      <c r="O56" s="9" t="s">
        <v>105</v>
      </c>
      <c r="P56" s="9" t="s">
        <v>106</v>
      </c>
      <c r="Q56" s="9"/>
      <c r="R56" s="9" t="s">
        <v>97</v>
      </c>
      <c r="S56" s="38" t="s">
        <v>316</v>
      </c>
      <c r="T56" s="9" t="s">
        <v>103</v>
      </c>
      <c r="U56">
        <v>2015</v>
      </c>
      <c r="V56" s="10">
        <v>6</v>
      </c>
      <c r="W56" s="9" t="s">
        <v>213</v>
      </c>
      <c r="X56" s="9" t="s">
        <v>212</v>
      </c>
      <c r="Y56" s="11">
        <v>19.440000000000001</v>
      </c>
    </row>
    <row r="57" spans="1:25" x14ac:dyDescent="0.25">
      <c r="A57" s="9"/>
      <c r="B57" s="9"/>
      <c r="J57" s="16" t="s">
        <v>31</v>
      </c>
      <c r="K57" s="9" t="s">
        <v>71</v>
      </c>
      <c r="L57" s="9" t="s">
        <v>72</v>
      </c>
      <c r="M57" s="10">
        <v>15001222</v>
      </c>
      <c r="N57" s="9"/>
      <c r="O57" s="9" t="s">
        <v>55</v>
      </c>
      <c r="P57" s="9" t="s">
        <v>56</v>
      </c>
      <c r="Q57" s="9"/>
      <c r="R57" s="9" t="s">
        <v>97</v>
      </c>
      <c r="S57" s="38" t="s">
        <v>316</v>
      </c>
      <c r="T57" s="9" t="s">
        <v>103</v>
      </c>
      <c r="U57" s="16" t="s">
        <v>74</v>
      </c>
      <c r="V57" s="10">
        <v>2</v>
      </c>
      <c r="W57" s="9" t="s">
        <v>109</v>
      </c>
      <c r="X57" s="9" t="s">
        <v>161</v>
      </c>
      <c r="Y57" s="11">
        <v>19.05</v>
      </c>
    </row>
    <row r="58" spans="1:25" x14ac:dyDescent="0.25">
      <c r="A58" s="9"/>
      <c r="B58" s="9"/>
      <c r="J58" s="16" t="s">
        <v>31</v>
      </c>
      <c r="K58" s="16" t="s">
        <v>71</v>
      </c>
      <c r="L58" s="16" t="s">
        <v>72</v>
      </c>
      <c r="M58" s="17">
        <v>15001890</v>
      </c>
      <c r="N58" s="16"/>
      <c r="O58" s="16" t="s">
        <v>42</v>
      </c>
      <c r="P58" s="16" t="s">
        <v>43</v>
      </c>
      <c r="Q58" s="16"/>
      <c r="R58" s="16" t="s">
        <v>97</v>
      </c>
      <c r="S58" s="38" t="s">
        <v>316</v>
      </c>
      <c r="T58" s="16" t="s">
        <v>103</v>
      </c>
      <c r="U58">
        <v>2015</v>
      </c>
      <c r="V58" s="17">
        <v>3</v>
      </c>
      <c r="W58" s="16" t="s">
        <v>109</v>
      </c>
      <c r="X58" s="16" t="s">
        <v>119</v>
      </c>
      <c r="Y58" s="18">
        <v>18.68</v>
      </c>
    </row>
    <row r="59" spans="1:25" x14ac:dyDescent="0.25">
      <c r="A59" s="9"/>
      <c r="B59" s="9"/>
      <c r="J59" s="16" t="s">
        <v>31</v>
      </c>
      <c r="K59" s="9" t="s">
        <v>71</v>
      </c>
      <c r="L59" s="9" t="s">
        <v>72</v>
      </c>
      <c r="M59" s="10">
        <v>15003643</v>
      </c>
      <c r="N59" s="9"/>
      <c r="O59" s="9" t="s">
        <v>42</v>
      </c>
      <c r="P59" s="9" t="s">
        <v>43</v>
      </c>
      <c r="Q59" s="9"/>
      <c r="R59" s="9" t="s">
        <v>97</v>
      </c>
      <c r="S59" s="38" t="s">
        <v>316</v>
      </c>
      <c r="T59" s="9" t="s">
        <v>103</v>
      </c>
      <c r="U59">
        <v>2015</v>
      </c>
      <c r="V59" s="10">
        <v>5</v>
      </c>
      <c r="W59" s="9" t="s">
        <v>235</v>
      </c>
      <c r="X59" s="9" t="s">
        <v>234</v>
      </c>
      <c r="Y59" s="11">
        <v>17.5</v>
      </c>
    </row>
    <row r="60" spans="1:25" x14ac:dyDescent="0.25">
      <c r="A60" s="9"/>
      <c r="B60" s="9"/>
      <c r="J60" s="16" t="s">
        <v>31</v>
      </c>
      <c r="K60" s="9" t="s">
        <v>71</v>
      </c>
      <c r="L60" s="9" t="s">
        <v>72</v>
      </c>
      <c r="M60" s="10">
        <v>15001890</v>
      </c>
      <c r="N60" s="9"/>
      <c r="O60" s="9" t="s">
        <v>42</v>
      </c>
      <c r="P60" s="9" t="s">
        <v>43</v>
      </c>
      <c r="Q60" s="9"/>
      <c r="R60" s="9" t="s">
        <v>97</v>
      </c>
      <c r="S60" s="38" t="s">
        <v>316</v>
      </c>
      <c r="T60" s="9" t="s">
        <v>103</v>
      </c>
      <c r="U60">
        <v>2015</v>
      </c>
      <c r="V60" s="10">
        <v>3</v>
      </c>
      <c r="W60" s="9" t="s">
        <v>109</v>
      </c>
      <c r="X60" s="9" t="s">
        <v>119</v>
      </c>
      <c r="Y60" s="11">
        <v>15.8</v>
      </c>
    </row>
    <row r="61" spans="1:25" x14ac:dyDescent="0.25">
      <c r="A61" s="9"/>
      <c r="B61" s="9"/>
      <c r="J61" s="16" t="s">
        <v>31</v>
      </c>
      <c r="K61" s="16" t="s">
        <v>71</v>
      </c>
      <c r="L61" s="16" t="s">
        <v>72</v>
      </c>
      <c r="M61" s="17">
        <v>15001890</v>
      </c>
      <c r="N61" s="16"/>
      <c r="O61" s="16" t="s">
        <v>42</v>
      </c>
      <c r="P61" s="16" t="s">
        <v>43</v>
      </c>
      <c r="Q61" s="16"/>
      <c r="R61" s="16" t="s">
        <v>97</v>
      </c>
      <c r="S61" s="38" t="s">
        <v>316</v>
      </c>
      <c r="T61" s="16" t="s">
        <v>103</v>
      </c>
      <c r="U61">
        <v>2015</v>
      </c>
      <c r="V61" s="17">
        <v>3</v>
      </c>
      <c r="W61" s="16" t="s">
        <v>109</v>
      </c>
      <c r="X61" s="16" t="s">
        <v>119</v>
      </c>
      <c r="Y61" s="18">
        <v>15.75</v>
      </c>
    </row>
    <row r="62" spans="1:25" x14ac:dyDescent="0.25">
      <c r="A62" s="9"/>
      <c r="B62" s="9"/>
      <c r="J62" s="16" t="s">
        <v>32</v>
      </c>
      <c r="K62" s="9" t="s">
        <v>71</v>
      </c>
      <c r="L62" s="9" t="s">
        <v>72</v>
      </c>
      <c r="M62" s="10">
        <v>15001654</v>
      </c>
      <c r="N62" s="9"/>
      <c r="O62" s="9" t="s">
        <v>96</v>
      </c>
      <c r="P62" s="9" t="s">
        <v>32</v>
      </c>
      <c r="Q62" s="9"/>
      <c r="R62" s="9" t="s">
        <v>97</v>
      </c>
      <c r="S62" s="38" t="s">
        <v>316</v>
      </c>
      <c r="T62" s="9" t="s">
        <v>98</v>
      </c>
      <c r="U62">
        <v>2015</v>
      </c>
      <c r="V62" s="10">
        <v>3</v>
      </c>
      <c r="W62" s="9" t="s">
        <v>99</v>
      </c>
      <c r="X62" s="9" t="s">
        <v>100</v>
      </c>
      <c r="Y62" s="11">
        <v>14.98</v>
      </c>
    </row>
    <row r="63" spans="1:25" x14ac:dyDescent="0.25">
      <c r="A63" s="9"/>
      <c r="B63" s="9"/>
      <c r="J63" s="16" t="s">
        <v>31</v>
      </c>
      <c r="K63" s="9" t="s">
        <v>71</v>
      </c>
      <c r="L63" s="9" t="s">
        <v>72</v>
      </c>
      <c r="M63" s="10">
        <v>15000347</v>
      </c>
      <c r="N63" s="9"/>
      <c r="O63" s="9" t="s">
        <v>42</v>
      </c>
      <c r="P63" s="9" t="s">
        <v>43</v>
      </c>
      <c r="Q63" s="9"/>
      <c r="R63" s="9" t="s">
        <v>97</v>
      </c>
      <c r="S63" s="38" t="s">
        <v>316</v>
      </c>
      <c r="T63" s="9" t="s">
        <v>103</v>
      </c>
      <c r="U63">
        <v>2015</v>
      </c>
      <c r="V63" s="10">
        <v>1</v>
      </c>
      <c r="W63" s="9" t="s">
        <v>112</v>
      </c>
      <c r="X63" s="9" t="s">
        <v>111</v>
      </c>
      <c r="Y63" s="11">
        <v>14.93</v>
      </c>
    </row>
    <row r="64" spans="1:25" x14ac:dyDescent="0.25">
      <c r="J64" s="16" t="s">
        <v>31</v>
      </c>
      <c r="K64" s="16" t="s">
        <v>71</v>
      </c>
      <c r="L64" s="16" t="s">
        <v>72</v>
      </c>
      <c r="M64" s="17">
        <v>15000347</v>
      </c>
      <c r="N64" s="16"/>
      <c r="O64" s="16" t="s">
        <v>42</v>
      </c>
      <c r="P64" s="16" t="s">
        <v>43</v>
      </c>
      <c r="Q64" s="16"/>
      <c r="R64" s="16" t="s">
        <v>97</v>
      </c>
      <c r="S64" s="38" t="s">
        <v>316</v>
      </c>
      <c r="T64" s="16" t="s">
        <v>103</v>
      </c>
      <c r="U64">
        <v>2015</v>
      </c>
      <c r="V64" s="17">
        <v>1</v>
      </c>
      <c r="W64" s="16" t="s">
        <v>110</v>
      </c>
      <c r="X64" s="16" t="s">
        <v>111</v>
      </c>
      <c r="Y64" s="18">
        <v>14.79</v>
      </c>
    </row>
    <row r="65" spans="10:25" x14ac:dyDescent="0.25">
      <c r="J65" s="16" t="s">
        <v>14</v>
      </c>
      <c r="K65" s="9" t="s">
        <v>71</v>
      </c>
      <c r="L65" s="9" t="s">
        <v>72</v>
      </c>
      <c r="M65" s="10">
        <v>15002651</v>
      </c>
      <c r="N65" s="9"/>
      <c r="O65" s="9" t="s">
        <v>55</v>
      </c>
      <c r="P65" s="9" t="s">
        <v>56</v>
      </c>
      <c r="Q65" s="9"/>
      <c r="R65" s="9" t="s">
        <v>97</v>
      </c>
      <c r="S65" s="38" t="s">
        <v>316</v>
      </c>
      <c r="T65" s="9" t="s">
        <v>103</v>
      </c>
      <c r="U65">
        <v>2015</v>
      </c>
      <c r="V65" s="10">
        <v>4</v>
      </c>
      <c r="W65" s="9" t="s">
        <v>109</v>
      </c>
      <c r="X65" s="9" t="s">
        <v>195</v>
      </c>
      <c r="Y65" s="11">
        <v>14.12</v>
      </c>
    </row>
    <row r="66" spans="10:25" x14ac:dyDescent="0.25">
      <c r="J66" s="16" t="s">
        <v>31</v>
      </c>
      <c r="K66" s="16" t="s">
        <v>71</v>
      </c>
      <c r="L66" s="16" t="s">
        <v>72</v>
      </c>
      <c r="M66" s="17">
        <v>15002596</v>
      </c>
      <c r="N66" s="16"/>
      <c r="O66" s="16" t="s">
        <v>42</v>
      </c>
      <c r="P66" s="16" t="s">
        <v>43</v>
      </c>
      <c r="Q66" s="16"/>
      <c r="R66" s="16" t="s">
        <v>97</v>
      </c>
      <c r="S66" s="38" t="s">
        <v>316</v>
      </c>
      <c r="T66" s="16" t="s">
        <v>103</v>
      </c>
      <c r="U66">
        <v>2015</v>
      </c>
      <c r="V66" s="17">
        <v>4</v>
      </c>
      <c r="W66" s="16" t="s">
        <v>109</v>
      </c>
      <c r="X66" s="16" t="s">
        <v>226</v>
      </c>
      <c r="Y66" s="18">
        <v>13.26</v>
      </c>
    </row>
    <row r="67" spans="10:25" x14ac:dyDescent="0.25">
      <c r="J67" s="16" t="s">
        <v>31</v>
      </c>
      <c r="K67" s="9" t="s">
        <v>71</v>
      </c>
      <c r="L67" s="9" t="s">
        <v>72</v>
      </c>
      <c r="M67" s="10">
        <v>15002626</v>
      </c>
      <c r="N67" s="9"/>
      <c r="O67" s="9" t="s">
        <v>42</v>
      </c>
      <c r="P67" s="9" t="s">
        <v>43</v>
      </c>
      <c r="Q67" s="9"/>
      <c r="R67" s="9" t="s">
        <v>97</v>
      </c>
      <c r="S67" s="38" t="s">
        <v>316</v>
      </c>
      <c r="T67" s="9" t="s">
        <v>103</v>
      </c>
      <c r="U67">
        <v>2015</v>
      </c>
      <c r="V67" s="10">
        <v>4</v>
      </c>
      <c r="W67" s="9" t="s">
        <v>224</v>
      </c>
      <c r="X67" s="9" t="s">
        <v>223</v>
      </c>
      <c r="Y67" s="11">
        <v>11.78</v>
      </c>
    </row>
    <row r="68" spans="10:25" x14ac:dyDescent="0.25">
      <c r="J68" s="16" t="s">
        <v>31</v>
      </c>
      <c r="K68" s="9" t="s">
        <v>71</v>
      </c>
      <c r="L68" s="9" t="s">
        <v>72</v>
      </c>
      <c r="M68" s="10">
        <v>15003643</v>
      </c>
      <c r="N68" s="9"/>
      <c r="O68" s="9" t="s">
        <v>42</v>
      </c>
      <c r="P68" s="9" t="s">
        <v>43</v>
      </c>
      <c r="Q68" s="9"/>
      <c r="R68" s="9" t="s">
        <v>97</v>
      </c>
      <c r="S68" s="38" t="s">
        <v>316</v>
      </c>
      <c r="T68" s="9" t="s">
        <v>103</v>
      </c>
      <c r="U68">
        <v>2015</v>
      </c>
      <c r="V68" s="10">
        <v>5</v>
      </c>
      <c r="W68" s="9" t="s">
        <v>233</v>
      </c>
      <c r="X68" s="9" t="s">
        <v>234</v>
      </c>
      <c r="Y68" s="11">
        <v>10.63</v>
      </c>
    </row>
    <row r="69" spans="10:25" x14ac:dyDescent="0.25">
      <c r="J69" s="16" t="s">
        <v>30</v>
      </c>
      <c r="K69" s="9" t="s">
        <v>71</v>
      </c>
      <c r="L69" s="9" t="s">
        <v>72</v>
      </c>
      <c r="M69" s="10">
        <v>15002651</v>
      </c>
      <c r="N69" s="9"/>
      <c r="O69" s="9" t="s">
        <v>42</v>
      </c>
      <c r="P69" s="9" t="s">
        <v>43</v>
      </c>
      <c r="Q69" s="9"/>
      <c r="R69" s="9" t="s">
        <v>97</v>
      </c>
      <c r="S69" s="38" t="s">
        <v>316</v>
      </c>
      <c r="T69" s="9" t="s">
        <v>103</v>
      </c>
      <c r="U69">
        <v>2015</v>
      </c>
      <c r="V69" s="10">
        <v>4</v>
      </c>
      <c r="W69" s="9" t="s">
        <v>109</v>
      </c>
      <c r="X69" s="9" t="s">
        <v>195</v>
      </c>
      <c r="Y69" s="11">
        <v>10.1</v>
      </c>
    </row>
    <row r="70" spans="10:25" x14ac:dyDescent="0.25">
      <c r="J70" s="16" t="s">
        <v>13</v>
      </c>
      <c r="K70" s="16" t="s">
        <v>71</v>
      </c>
      <c r="L70" s="16" t="s">
        <v>72</v>
      </c>
      <c r="M70" s="17">
        <v>15004313</v>
      </c>
      <c r="N70" s="16"/>
      <c r="O70" s="16" t="s">
        <v>42</v>
      </c>
      <c r="P70" s="16" t="s">
        <v>43</v>
      </c>
      <c r="Q70" s="16"/>
      <c r="R70" s="16" t="s">
        <v>97</v>
      </c>
      <c r="S70" s="38" t="s">
        <v>316</v>
      </c>
      <c r="T70" s="16" t="s">
        <v>103</v>
      </c>
      <c r="U70">
        <v>2015</v>
      </c>
      <c r="V70" s="17">
        <v>6</v>
      </c>
      <c r="W70" s="16" t="s">
        <v>109</v>
      </c>
      <c r="X70" s="16" t="s">
        <v>215</v>
      </c>
      <c r="Y70" s="18">
        <v>9.7100000000000009</v>
      </c>
    </row>
    <row r="71" spans="10:25" x14ac:dyDescent="0.25">
      <c r="J71" s="16" t="s">
        <v>14</v>
      </c>
      <c r="K71" s="9" t="s">
        <v>71</v>
      </c>
      <c r="L71" s="16" t="s">
        <v>72</v>
      </c>
      <c r="M71" s="17">
        <v>15002651</v>
      </c>
      <c r="N71" s="16"/>
      <c r="O71" s="9" t="s">
        <v>55</v>
      </c>
      <c r="P71" s="9" t="s">
        <v>56</v>
      </c>
      <c r="Q71" s="16"/>
      <c r="R71" s="9" t="s">
        <v>97</v>
      </c>
      <c r="S71" s="38" t="s">
        <v>316</v>
      </c>
      <c r="T71" s="9" t="s">
        <v>103</v>
      </c>
      <c r="U71">
        <v>2015</v>
      </c>
      <c r="V71" s="17">
        <v>4</v>
      </c>
      <c r="W71" s="16" t="s">
        <v>109</v>
      </c>
      <c r="X71" s="16" t="s">
        <v>195</v>
      </c>
      <c r="Y71" s="18">
        <v>7.43</v>
      </c>
    </row>
    <row r="72" spans="10:25" x14ac:dyDescent="0.25">
      <c r="J72" s="16" t="s">
        <v>13</v>
      </c>
      <c r="K72" s="16" t="s">
        <v>71</v>
      </c>
      <c r="L72" s="16" t="s">
        <v>72</v>
      </c>
      <c r="M72" s="17">
        <v>15001222</v>
      </c>
      <c r="N72" s="16"/>
      <c r="O72" s="16" t="s">
        <v>55</v>
      </c>
      <c r="P72" s="16" t="s">
        <v>56</v>
      </c>
      <c r="Q72" s="16"/>
      <c r="R72" s="16" t="s">
        <v>97</v>
      </c>
      <c r="S72" s="38" t="s">
        <v>316</v>
      </c>
      <c r="T72" s="16" t="s">
        <v>103</v>
      </c>
      <c r="U72" s="16" t="s">
        <v>74</v>
      </c>
      <c r="V72" s="17">
        <v>2</v>
      </c>
      <c r="W72" s="16" t="s">
        <v>109</v>
      </c>
      <c r="X72" s="16" t="s">
        <v>161</v>
      </c>
      <c r="Y72" s="18">
        <v>7.09</v>
      </c>
    </row>
    <row r="73" spans="10:25" x14ac:dyDescent="0.25">
      <c r="J73" s="16" t="s">
        <v>31</v>
      </c>
      <c r="K73" s="9" t="s">
        <v>71</v>
      </c>
      <c r="L73" s="9" t="s">
        <v>72</v>
      </c>
      <c r="M73" s="10">
        <v>15001167</v>
      </c>
      <c r="N73" s="9"/>
      <c r="O73" s="9" t="s">
        <v>42</v>
      </c>
      <c r="P73" s="9" t="s">
        <v>43</v>
      </c>
      <c r="Q73" s="9"/>
      <c r="R73" s="9" t="s">
        <v>97</v>
      </c>
      <c r="S73" s="38" t="s">
        <v>316</v>
      </c>
      <c r="T73" s="9" t="s">
        <v>103</v>
      </c>
      <c r="U73">
        <v>2015</v>
      </c>
      <c r="V73" s="10">
        <v>2</v>
      </c>
      <c r="W73" s="9" t="s">
        <v>109</v>
      </c>
      <c r="X73" s="9" t="s">
        <v>116</v>
      </c>
      <c r="Y73" s="11">
        <v>5.54</v>
      </c>
    </row>
    <row r="74" spans="10:25" x14ac:dyDescent="0.25">
      <c r="J74" s="16" t="s">
        <v>14</v>
      </c>
      <c r="K74" s="9" t="s">
        <v>71</v>
      </c>
      <c r="L74" s="9" t="s">
        <v>72</v>
      </c>
      <c r="M74" s="10">
        <v>15004313</v>
      </c>
      <c r="N74" s="9"/>
      <c r="O74" s="9" t="s">
        <v>55</v>
      </c>
      <c r="P74" s="9" t="s">
        <v>56</v>
      </c>
      <c r="Q74" s="9"/>
      <c r="R74" s="9" t="s">
        <v>97</v>
      </c>
      <c r="S74" s="38" t="s">
        <v>316</v>
      </c>
      <c r="T74" s="9" t="s">
        <v>103</v>
      </c>
      <c r="U74">
        <v>2015</v>
      </c>
      <c r="V74" s="10">
        <v>6</v>
      </c>
      <c r="W74" s="9" t="s">
        <v>248</v>
      </c>
      <c r="X74" s="9" t="s">
        <v>215</v>
      </c>
      <c r="Y74" s="11">
        <v>5.14</v>
      </c>
    </row>
    <row r="75" spans="10:25" x14ac:dyDescent="0.25">
      <c r="J75" s="16" t="s">
        <v>31</v>
      </c>
      <c r="K75" s="9" t="s">
        <v>71</v>
      </c>
      <c r="L75" s="9" t="s">
        <v>72</v>
      </c>
      <c r="M75" s="10">
        <v>15001890</v>
      </c>
      <c r="N75" s="9"/>
      <c r="O75" s="9" t="s">
        <v>42</v>
      </c>
      <c r="P75" s="9" t="s">
        <v>43</v>
      </c>
      <c r="Q75" s="9"/>
      <c r="R75" s="9" t="s">
        <v>97</v>
      </c>
      <c r="S75" s="38" t="s">
        <v>316</v>
      </c>
      <c r="T75" s="9" t="s">
        <v>103</v>
      </c>
      <c r="U75">
        <v>2015</v>
      </c>
      <c r="V75" s="10">
        <v>3</v>
      </c>
      <c r="W75" s="9" t="s">
        <v>109</v>
      </c>
      <c r="X75" s="9" t="s">
        <v>119</v>
      </c>
      <c r="Y75" s="11">
        <v>4.03</v>
      </c>
    </row>
    <row r="76" spans="10:25" x14ac:dyDescent="0.25">
      <c r="J76" s="24" t="s">
        <v>18</v>
      </c>
      <c r="K76" s="16" t="s">
        <v>71</v>
      </c>
      <c r="L76" s="16" t="s">
        <v>72</v>
      </c>
      <c r="M76" s="17">
        <v>15001944</v>
      </c>
      <c r="N76" s="16"/>
      <c r="O76" s="16" t="s">
        <v>55</v>
      </c>
      <c r="P76" s="16" t="s">
        <v>56</v>
      </c>
      <c r="Q76" s="16"/>
      <c r="R76" s="16" t="s">
        <v>97</v>
      </c>
      <c r="S76" s="38" t="s">
        <v>316</v>
      </c>
      <c r="T76" s="16" t="s">
        <v>103</v>
      </c>
      <c r="U76" s="16" t="s">
        <v>74</v>
      </c>
      <c r="V76" s="17">
        <v>3</v>
      </c>
      <c r="W76" s="16" t="s">
        <v>109</v>
      </c>
      <c r="X76" s="16" t="s">
        <v>128</v>
      </c>
      <c r="Y76" s="18">
        <v>3.23</v>
      </c>
    </row>
    <row r="77" spans="10:25" x14ac:dyDescent="0.25">
      <c r="J77" s="24" t="s">
        <v>14</v>
      </c>
      <c r="K77" s="9" t="s">
        <v>71</v>
      </c>
      <c r="L77" s="9" t="s">
        <v>72</v>
      </c>
      <c r="M77" s="10">
        <v>15003670</v>
      </c>
      <c r="N77" s="9"/>
      <c r="O77" s="9" t="s">
        <v>55</v>
      </c>
      <c r="P77" s="9" t="s">
        <v>56</v>
      </c>
      <c r="Q77" s="9"/>
      <c r="R77" s="9" t="s">
        <v>97</v>
      </c>
      <c r="S77" s="38" t="s">
        <v>316</v>
      </c>
      <c r="T77" s="9" t="s">
        <v>103</v>
      </c>
      <c r="U77">
        <v>2015</v>
      </c>
      <c r="V77" s="10">
        <v>5</v>
      </c>
      <c r="W77" s="9" t="s">
        <v>109</v>
      </c>
      <c r="X77" s="9" t="s">
        <v>237</v>
      </c>
      <c r="Y77" s="11">
        <v>2.0099999999999998</v>
      </c>
    </row>
    <row r="78" spans="10:25" x14ac:dyDescent="0.25">
      <c r="J78" s="16" t="s">
        <v>31</v>
      </c>
      <c r="K78" s="16" t="s">
        <v>71</v>
      </c>
      <c r="L78" s="16" t="s">
        <v>72</v>
      </c>
      <c r="M78" s="17">
        <v>15001202</v>
      </c>
      <c r="N78" s="16"/>
      <c r="O78" s="16" t="s">
        <v>42</v>
      </c>
      <c r="P78" s="16" t="s">
        <v>43</v>
      </c>
      <c r="Q78" s="16"/>
      <c r="R78" s="16" t="s">
        <v>97</v>
      </c>
      <c r="S78" s="38" t="s">
        <v>316</v>
      </c>
      <c r="T78" s="16" t="s">
        <v>103</v>
      </c>
      <c r="U78">
        <v>2015</v>
      </c>
      <c r="V78" s="17">
        <v>2</v>
      </c>
      <c r="W78" s="16" t="s">
        <v>109</v>
      </c>
      <c r="X78" s="16" t="s">
        <v>115</v>
      </c>
      <c r="Y78" s="18">
        <v>1.71</v>
      </c>
    </row>
    <row r="79" spans="10:25" x14ac:dyDescent="0.25">
      <c r="J79" s="16" t="s">
        <v>31</v>
      </c>
      <c r="K79" s="16" t="s">
        <v>71</v>
      </c>
      <c r="L79" s="16" t="s">
        <v>72</v>
      </c>
      <c r="M79" s="17">
        <v>15003782</v>
      </c>
      <c r="N79" s="16"/>
      <c r="O79" s="9" t="s">
        <v>105</v>
      </c>
      <c r="P79" s="9" t="s">
        <v>106</v>
      </c>
      <c r="Q79" s="16"/>
      <c r="R79" s="16" t="s">
        <v>219</v>
      </c>
      <c r="S79" s="38" t="s">
        <v>324</v>
      </c>
      <c r="T79" s="16" t="s">
        <v>138</v>
      </c>
      <c r="U79">
        <v>2015</v>
      </c>
      <c r="V79" s="17">
        <v>6</v>
      </c>
      <c r="W79" s="16" t="s">
        <v>220</v>
      </c>
      <c r="X79" s="16" t="s">
        <v>221</v>
      </c>
      <c r="Y79" s="18">
        <v>426.84</v>
      </c>
    </row>
    <row r="80" spans="10:25" x14ac:dyDescent="0.25">
      <c r="J80" s="16" t="s">
        <v>31</v>
      </c>
      <c r="K80" s="16" t="s">
        <v>71</v>
      </c>
      <c r="L80" s="16" t="s">
        <v>72</v>
      </c>
      <c r="M80" s="17">
        <v>15003782</v>
      </c>
      <c r="N80" s="16"/>
      <c r="O80" s="16" t="s">
        <v>105</v>
      </c>
      <c r="P80" s="16" t="s">
        <v>106</v>
      </c>
      <c r="Q80" s="16"/>
      <c r="R80" s="16" t="s">
        <v>219</v>
      </c>
      <c r="S80" s="38" t="s">
        <v>324</v>
      </c>
      <c r="T80" s="16" t="s">
        <v>138</v>
      </c>
      <c r="U80">
        <v>2015</v>
      </c>
      <c r="V80" s="17">
        <v>6</v>
      </c>
      <c r="W80" s="16" t="s">
        <v>87</v>
      </c>
      <c r="X80" s="16" t="s">
        <v>221</v>
      </c>
      <c r="Y80" s="18">
        <v>8.8800000000000008</v>
      </c>
    </row>
    <row r="81" spans="10:26" x14ac:dyDescent="0.25">
      <c r="J81" s="16" t="s">
        <v>31</v>
      </c>
      <c r="K81" s="16" t="s">
        <v>71</v>
      </c>
      <c r="L81" s="16" t="s">
        <v>72</v>
      </c>
      <c r="M81" s="17">
        <v>15003198</v>
      </c>
      <c r="N81" s="16"/>
      <c r="O81" s="9" t="s">
        <v>42</v>
      </c>
      <c r="P81" s="9" t="s">
        <v>43</v>
      </c>
      <c r="Q81" s="16"/>
      <c r="R81" s="9" t="s">
        <v>277</v>
      </c>
      <c r="S81" s="38" t="s">
        <v>329</v>
      </c>
      <c r="T81" s="6" t="s">
        <v>51</v>
      </c>
      <c r="U81">
        <v>2015</v>
      </c>
      <c r="V81" s="17">
        <v>5</v>
      </c>
      <c r="W81" s="16" t="s">
        <v>280</v>
      </c>
      <c r="X81" s="16" t="s">
        <v>279</v>
      </c>
      <c r="Y81" s="18">
        <v>111.39</v>
      </c>
    </row>
    <row r="82" spans="10:26" x14ac:dyDescent="0.25">
      <c r="J82" s="16" t="s">
        <v>31</v>
      </c>
      <c r="K82" s="16" t="s">
        <v>71</v>
      </c>
      <c r="L82" s="16" t="s">
        <v>72</v>
      </c>
      <c r="M82" s="17">
        <v>15003198</v>
      </c>
      <c r="N82" s="16"/>
      <c r="O82" s="16" t="s">
        <v>42</v>
      </c>
      <c r="P82" s="16" t="s">
        <v>43</v>
      </c>
      <c r="Q82" s="16"/>
      <c r="R82" s="16" t="s">
        <v>277</v>
      </c>
      <c r="S82" s="38" t="s">
        <v>329</v>
      </c>
      <c r="T82" s="16" t="s">
        <v>51</v>
      </c>
      <c r="U82">
        <v>2015</v>
      </c>
      <c r="V82" s="17">
        <v>5</v>
      </c>
      <c r="W82" s="16" t="s">
        <v>278</v>
      </c>
      <c r="X82" s="16" t="s">
        <v>279</v>
      </c>
      <c r="Y82" s="18">
        <v>69.959999999999994</v>
      </c>
    </row>
    <row r="83" spans="10:26" x14ac:dyDescent="0.25">
      <c r="J83" s="16" t="s">
        <v>31</v>
      </c>
      <c r="K83" s="16" t="s">
        <v>71</v>
      </c>
      <c r="L83" s="16" t="s">
        <v>72</v>
      </c>
      <c r="M83" s="17">
        <v>15003198</v>
      </c>
      <c r="N83" s="16"/>
      <c r="O83" s="9" t="s">
        <v>42</v>
      </c>
      <c r="P83" s="9" t="s">
        <v>43</v>
      </c>
      <c r="Q83" s="16"/>
      <c r="R83" s="9" t="s">
        <v>277</v>
      </c>
      <c r="S83" s="38" t="s">
        <v>329</v>
      </c>
      <c r="T83" s="6" t="s">
        <v>51</v>
      </c>
      <c r="U83">
        <v>2015</v>
      </c>
      <c r="V83" s="17">
        <v>5</v>
      </c>
      <c r="W83" s="16" t="s">
        <v>87</v>
      </c>
      <c r="X83" s="16" t="s">
        <v>279</v>
      </c>
      <c r="Y83" s="18">
        <v>9.25</v>
      </c>
    </row>
    <row r="84" spans="10:26" x14ac:dyDescent="0.25">
      <c r="J84" s="16" t="s">
        <v>31</v>
      </c>
      <c r="K84" s="16" t="s">
        <v>71</v>
      </c>
      <c r="L84" s="16" t="s">
        <v>72</v>
      </c>
      <c r="M84" s="17">
        <v>15002726</v>
      </c>
      <c r="N84" s="16"/>
      <c r="O84" s="9" t="s">
        <v>42</v>
      </c>
      <c r="P84" s="9" t="s">
        <v>43</v>
      </c>
      <c r="Q84" s="16"/>
      <c r="R84" s="9" t="s">
        <v>274</v>
      </c>
      <c r="S84" s="38" t="s">
        <v>315</v>
      </c>
      <c r="T84" s="6" t="s">
        <v>158</v>
      </c>
      <c r="U84">
        <v>2015</v>
      </c>
      <c r="V84" s="17">
        <v>5</v>
      </c>
      <c r="W84" s="16" t="s">
        <v>276</v>
      </c>
      <c r="X84" s="16" t="s">
        <v>275</v>
      </c>
      <c r="Y84" s="18">
        <v>950</v>
      </c>
      <c r="Z84" s="16"/>
    </row>
    <row r="85" spans="10:26" x14ac:dyDescent="0.25">
      <c r="J85" s="16" t="s">
        <v>31</v>
      </c>
      <c r="K85" s="16" t="s">
        <v>71</v>
      </c>
      <c r="L85" s="16" t="s">
        <v>72</v>
      </c>
      <c r="M85" s="17">
        <v>15002726</v>
      </c>
      <c r="N85" s="16"/>
      <c r="O85" s="9" t="s">
        <v>42</v>
      </c>
      <c r="P85" s="9" t="s">
        <v>43</v>
      </c>
      <c r="Q85" s="16"/>
      <c r="R85" s="9" t="s">
        <v>274</v>
      </c>
      <c r="S85" s="38" t="s">
        <v>315</v>
      </c>
      <c r="T85" s="6" t="s">
        <v>158</v>
      </c>
      <c r="U85">
        <v>2015</v>
      </c>
      <c r="V85" s="17">
        <v>5</v>
      </c>
      <c r="W85" s="16" t="s">
        <v>109</v>
      </c>
      <c r="X85" s="16" t="s">
        <v>275</v>
      </c>
      <c r="Y85" s="18">
        <v>72.44</v>
      </c>
    </row>
    <row r="86" spans="10:26" x14ac:dyDescent="0.25">
      <c r="J86" s="16" t="s">
        <v>31</v>
      </c>
      <c r="K86" s="16" t="s">
        <v>71</v>
      </c>
      <c r="L86" s="16" t="s">
        <v>72</v>
      </c>
      <c r="M86" s="17">
        <v>15002726</v>
      </c>
      <c r="N86" s="16"/>
      <c r="O86" s="16" t="s">
        <v>42</v>
      </c>
      <c r="P86" s="16" t="s">
        <v>43</v>
      </c>
      <c r="Q86" s="16"/>
      <c r="R86" s="16" t="s">
        <v>274</v>
      </c>
      <c r="S86" s="38" t="s">
        <v>315</v>
      </c>
      <c r="T86" s="16" t="s">
        <v>158</v>
      </c>
      <c r="U86">
        <v>2015</v>
      </c>
      <c r="V86" s="17">
        <v>5</v>
      </c>
      <c r="W86" s="16" t="s">
        <v>87</v>
      </c>
      <c r="X86" s="16" t="s">
        <v>275</v>
      </c>
      <c r="Y86" s="18">
        <v>63.04</v>
      </c>
    </row>
    <row r="87" spans="10:26" x14ac:dyDescent="0.25">
      <c r="J87" s="16" t="s">
        <v>31</v>
      </c>
      <c r="K87" s="16" t="s">
        <v>71</v>
      </c>
      <c r="L87" s="16" t="s">
        <v>72</v>
      </c>
      <c r="M87" s="17">
        <v>15002726</v>
      </c>
      <c r="N87" s="16"/>
      <c r="O87" s="16" t="s">
        <v>42</v>
      </c>
      <c r="P87" s="16" t="s">
        <v>43</v>
      </c>
      <c r="Q87" s="16"/>
      <c r="R87" s="16" t="s">
        <v>274</v>
      </c>
      <c r="S87" s="38" t="s">
        <v>315</v>
      </c>
      <c r="T87" s="16" t="s">
        <v>158</v>
      </c>
      <c r="U87">
        <v>2015</v>
      </c>
      <c r="V87" s="17">
        <v>5</v>
      </c>
      <c r="W87" s="16" t="s">
        <v>109</v>
      </c>
      <c r="X87" s="16" t="s">
        <v>275</v>
      </c>
      <c r="Y87" s="18">
        <v>4.8099999999999996</v>
      </c>
    </row>
    <row r="88" spans="10:26" x14ac:dyDescent="0.25">
      <c r="J88" s="16" t="s">
        <v>31</v>
      </c>
      <c r="K88" s="16" t="s">
        <v>71</v>
      </c>
      <c r="L88" s="16" t="s">
        <v>72</v>
      </c>
      <c r="M88" s="17">
        <v>15002525</v>
      </c>
      <c r="N88" s="16"/>
      <c r="O88" s="16" t="s">
        <v>42</v>
      </c>
      <c r="P88" s="16" t="s">
        <v>43</v>
      </c>
      <c r="Q88" s="16"/>
      <c r="R88" s="16" t="s">
        <v>271</v>
      </c>
      <c r="S88" s="38" t="s">
        <v>330</v>
      </c>
      <c r="T88" s="16" t="s">
        <v>147</v>
      </c>
      <c r="U88">
        <v>2015</v>
      </c>
      <c r="V88" s="17">
        <v>4</v>
      </c>
      <c r="W88" s="16" t="s">
        <v>272</v>
      </c>
      <c r="X88" s="16" t="s">
        <v>273</v>
      </c>
      <c r="Y88" s="18">
        <v>60.27</v>
      </c>
    </row>
    <row r="89" spans="10:26" x14ac:dyDescent="0.25">
      <c r="J89" s="16" t="s">
        <v>32</v>
      </c>
      <c r="K89" s="16" t="s">
        <v>71</v>
      </c>
      <c r="L89" s="16" t="s">
        <v>72</v>
      </c>
      <c r="M89" s="17">
        <v>15002525</v>
      </c>
      <c r="N89" s="16"/>
      <c r="O89" s="9" t="s">
        <v>42</v>
      </c>
      <c r="P89" s="9" t="s">
        <v>43</v>
      </c>
      <c r="Q89" s="16"/>
      <c r="R89" s="9" t="s">
        <v>271</v>
      </c>
      <c r="S89" s="38" t="s">
        <v>330</v>
      </c>
      <c r="T89" s="6" t="s">
        <v>147</v>
      </c>
      <c r="U89">
        <v>2015</v>
      </c>
      <c r="V89" s="17">
        <v>4</v>
      </c>
      <c r="W89" s="16" t="s">
        <v>87</v>
      </c>
      <c r="X89" s="16" t="s">
        <v>273</v>
      </c>
      <c r="Y89" s="18">
        <v>25.34</v>
      </c>
    </row>
    <row r="90" spans="10:26" x14ac:dyDescent="0.25">
      <c r="J90" s="16" t="s">
        <v>31</v>
      </c>
      <c r="K90" s="16" t="s">
        <v>71</v>
      </c>
      <c r="L90" s="16" t="s">
        <v>72</v>
      </c>
      <c r="M90" s="17">
        <v>15002524</v>
      </c>
      <c r="N90" s="16"/>
      <c r="O90" s="16" t="s">
        <v>42</v>
      </c>
      <c r="P90" s="16" t="s">
        <v>43</v>
      </c>
      <c r="Q90" s="16"/>
      <c r="R90" s="16" t="s">
        <v>269</v>
      </c>
      <c r="S90" s="38" t="s">
        <v>317</v>
      </c>
      <c r="T90" s="16" t="s">
        <v>147</v>
      </c>
      <c r="U90">
        <v>2015</v>
      </c>
      <c r="V90" s="17">
        <v>4</v>
      </c>
      <c r="W90" s="16" t="s">
        <v>148</v>
      </c>
      <c r="X90" s="16" t="s">
        <v>270</v>
      </c>
      <c r="Y90" s="18">
        <v>914.81</v>
      </c>
      <c r="Z90" s="16"/>
    </row>
    <row r="91" spans="10:26" x14ac:dyDescent="0.25">
      <c r="J91" s="16" t="s">
        <v>32</v>
      </c>
      <c r="K91" s="16" t="s">
        <v>71</v>
      </c>
      <c r="L91" s="16" t="s">
        <v>72</v>
      </c>
      <c r="M91" s="17">
        <v>15002524</v>
      </c>
      <c r="N91" s="16"/>
      <c r="O91" s="9" t="s">
        <v>42</v>
      </c>
      <c r="P91" s="9" t="s">
        <v>43</v>
      </c>
      <c r="Q91" s="16"/>
      <c r="R91" s="9" t="s">
        <v>269</v>
      </c>
      <c r="S91" s="38" t="s">
        <v>317</v>
      </c>
      <c r="T91" s="6" t="s">
        <v>147</v>
      </c>
      <c r="U91">
        <v>2015</v>
      </c>
      <c r="V91" s="17">
        <v>4</v>
      </c>
      <c r="W91" s="16" t="s">
        <v>87</v>
      </c>
      <c r="X91" s="16" t="s">
        <v>270</v>
      </c>
      <c r="Y91" s="18">
        <v>9.19</v>
      </c>
    </row>
    <row r="92" spans="10:26" x14ac:dyDescent="0.25">
      <c r="J92" s="16" t="s">
        <v>29</v>
      </c>
      <c r="K92" s="16" t="s">
        <v>291</v>
      </c>
      <c r="L92" s="16" t="s">
        <v>72</v>
      </c>
      <c r="M92" s="17">
        <v>15002246</v>
      </c>
      <c r="N92" s="16"/>
      <c r="O92" s="9" t="s">
        <v>292</v>
      </c>
      <c r="P92" s="9" t="s">
        <v>293</v>
      </c>
      <c r="Q92" s="16"/>
      <c r="R92" s="9" t="s">
        <v>294</v>
      </c>
      <c r="S92" s="38" t="s">
        <v>303</v>
      </c>
      <c r="T92" s="9" t="s">
        <v>295</v>
      </c>
      <c r="U92">
        <v>2015</v>
      </c>
      <c r="V92" s="17">
        <v>4</v>
      </c>
      <c r="W92" s="16" t="s">
        <v>296</v>
      </c>
      <c r="X92" s="16" t="s">
        <v>297</v>
      </c>
      <c r="Y92" s="18">
        <v>20000</v>
      </c>
      <c r="Z92" s="16"/>
    </row>
    <row r="93" spans="10:26" x14ac:dyDescent="0.25">
      <c r="J93" s="16" t="s">
        <v>29</v>
      </c>
      <c r="K93" s="16" t="s">
        <v>291</v>
      </c>
      <c r="L93" s="16" t="s">
        <v>72</v>
      </c>
      <c r="M93" s="17">
        <v>15002246</v>
      </c>
      <c r="N93" s="16"/>
      <c r="O93" s="16" t="s">
        <v>292</v>
      </c>
      <c r="P93" s="16" t="s">
        <v>293</v>
      </c>
      <c r="Q93" s="16"/>
      <c r="R93" s="16" t="s">
        <v>294</v>
      </c>
      <c r="S93" s="38" t="s">
        <v>303</v>
      </c>
      <c r="T93" s="16" t="s">
        <v>295</v>
      </c>
      <c r="U93">
        <v>2015</v>
      </c>
      <c r="V93" s="17">
        <v>4</v>
      </c>
      <c r="W93" s="16" t="s">
        <v>87</v>
      </c>
      <c r="X93" s="16" t="s">
        <v>297</v>
      </c>
      <c r="Y93" s="18">
        <v>30.61</v>
      </c>
    </row>
    <row r="94" spans="10:26" x14ac:dyDescent="0.25">
      <c r="J94" s="16" t="s">
        <v>21</v>
      </c>
      <c r="K94" s="16" t="s">
        <v>71</v>
      </c>
      <c r="L94" s="16" t="s">
        <v>72</v>
      </c>
      <c r="M94" s="17">
        <v>15002221</v>
      </c>
      <c r="N94" s="16"/>
      <c r="O94" s="16" t="s">
        <v>38</v>
      </c>
      <c r="P94" s="16" t="s">
        <v>39</v>
      </c>
      <c r="Q94" s="16"/>
      <c r="R94" s="16" t="s">
        <v>208</v>
      </c>
      <c r="S94" s="38" t="s">
        <v>305</v>
      </c>
      <c r="T94" s="16" t="s">
        <v>40</v>
      </c>
      <c r="U94">
        <v>2015</v>
      </c>
      <c r="V94" s="17">
        <v>4</v>
      </c>
      <c r="W94" s="16" t="s">
        <v>209</v>
      </c>
      <c r="X94" s="16" t="s">
        <v>210</v>
      </c>
      <c r="Y94" s="18">
        <v>4543.5600000000004</v>
      </c>
    </row>
    <row r="95" spans="10:26" x14ac:dyDescent="0.25">
      <c r="J95" s="16" t="s">
        <v>31</v>
      </c>
      <c r="K95" s="16" t="s">
        <v>71</v>
      </c>
      <c r="L95" s="16" t="s">
        <v>72</v>
      </c>
      <c r="M95" s="17">
        <v>15002300</v>
      </c>
      <c r="N95" s="16"/>
      <c r="O95" s="16" t="s">
        <v>105</v>
      </c>
      <c r="P95" s="16" t="s">
        <v>106</v>
      </c>
      <c r="Q95" s="16"/>
      <c r="R95" s="16" t="s">
        <v>216</v>
      </c>
      <c r="S95" s="38" t="s">
        <v>320</v>
      </c>
      <c r="T95" s="16" t="s">
        <v>51</v>
      </c>
      <c r="U95">
        <v>2015</v>
      </c>
      <c r="V95" s="17">
        <v>4</v>
      </c>
      <c r="W95" s="16" t="s">
        <v>217</v>
      </c>
      <c r="X95" s="16" t="s">
        <v>218</v>
      </c>
      <c r="Y95" s="18">
        <v>502.82</v>
      </c>
    </row>
    <row r="96" spans="10:26" x14ac:dyDescent="0.25">
      <c r="J96" s="16" t="s">
        <v>31</v>
      </c>
      <c r="K96" s="16" t="s">
        <v>71</v>
      </c>
      <c r="L96" s="16" t="s">
        <v>72</v>
      </c>
      <c r="M96" s="17">
        <v>15002300</v>
      </c>
      <c r="N96" s="16"/>
      <c r="O96" s="16" t="s">
        <v>105</v>
      </c>
      <c r="P96" s="16" t="s">
        <v>106</v>
      </c>
      <c r="Q96" s="16"/>
      <c r="R96" s="16" t="s">
        <v>216</v>
      </c>
      <c r="S96" s="38" t="s">
        <v>320</v>
      </c>
      <c r="T96" s="16" t="s">
        <v>51</v>
      </c>
      <c r="U96">
        <v>2015</v>
      </c>
      <c r="V96" s="17">
        <v>4</v>
      </c>
      <c r="W96" s="16" t="s">
        <v>87</v>
      </c>
      <c r="X96" s="16" t="s">
        <v>218</v>
      </c>
      <c r="Y96" s="18">
        <v>10.01</v>
      </c>
    </row>
    <row r="97" spans="10:26" x14ac:dyDescent="0.25">
      <c r="J97" s="16" t="s">
        <v>31</v>
      </c>
      <c r="K97" s="16" t="s">
        <v>71</v>
      </c>
      <c r="L97" s="16" t="s">
        <v>72</v>
      </c>
      <c r="M97" s="17">
        <v>15001726</v>
      </c>
      <c r="N97" s="16"/>
      <c r="O97" s="16" t="s">
        <v>42</v>
      </c>
      <c r="P97" s="16" t="s">
        <v>43</v>
      </c>
      <c r="Q97" s="16"/>
      <c r="R97" s="16" t="s">
        <v>157</v>
      </c>
      <c r="S97" s="38" t="s">
        <v>322</v>
      </c>
      <c r="T97" s="16" t="s">
        <v>158</v>
      </c>
      <c r="U97">
        <v>2015</v>
      </c>
      <c r="V97" s="17">
        <v>3</v>
      </c>
      <c r="W97" s="16" t="s">
        <v>160</v>
      </c>
      <c r="X97" s="16" t="s">
        <v>159</v>
      </c>
      <c r="Y97" s="18">
        <v>490</v>
      </c>
    </row>
    <row r="98" spans="10:26" x14ac:dyDescent="0.25">
      <c r="J98" s="16" t="s">
        <v>31</v>
      </c>
      <c r="K98" s="16" t="s">
        <v>71</v>
      </c>
      <c r="L98" s="16" t="s">
        <v>72</v>
      </c>
      <c r="M98" s="17">
        <v>15001726</v>
      </c>
      <c r="N98" s="16"/>
      <c r="O98" s="16" t="s">
        <v>42</v>
      </c>
      <c r="P98" s="16" t="s">
        <v>43</v>
      </c>
      <c r="Q98" s="16"/>
      <c r="R98" s="16" t="s">
        <v>157</v>
      </c>
      <c r="S98" s="38" t="s">
        <v>322</v>
      </c>
      <c r="T98" s="16" t="s">
        <v>158</v>
      </c>
      <c r="U98">
        <v>2015</v>
      </c>
      <c r="V98" s="17">
        <v>3</v>
      </c>
      <c r="W98" s="16" t="s">
        <v>87</v>
      </c>
      <c r="X98" s="16" t="s">
        <v>159</v>
      </c>
      <c r="Y98" s="18">
        <v>64.67</v>
      </c>
    </row>
    <row r="99" spans="10:26" x14ac:dyDescent="0.25">
      <c r="J99" s="16" t="s">
        <v>31</v>
      </c>
      <c r="K99" s="16" t="s">
        <v>71</v>
      </c>
      <c r="L99" s="16" t="s">
        <v>72</v>
      </c>
      <c r="M99" s="17">
        <v>15001726</v>
      </c>
      <c r="N99" s="16"/>
      <c r="O99" s="16" t="s">
        <v>42</v>
      </c>
      <c r="P99" s="16" t="s">
        <v>43</v>
      </c>
      <c r="Q99" s="16"/>
      <c r="R99" s="16" t="s">
        <v>157</v>
      </c>
      <c r="S99" s="38" t="s">
        <v>322</v>
      </c>
      <c r="T99" s="16" t="s">
        <v>158</v>
      </c>
      <c r="U99">
        <v>2015</v>
      </c>
      <c r="V99" s="17">
        <v>3</v>
      </c>
      <c r="W99" s="16" t="s">
        <v>109</v>
      </c>
      <c r="X99" s="16" t="s">
        <v>159</v>
      </c>
      <c r="Y99" s="18">
        <v>36.75</v>
      </c>
    </row>
    <row r="100" spans="10:26" x14ac:dyDescent="0.25">
      <c r="J100" s="16" t="s">
        <v>31</v>
      </c>
      <c r="K100" s="16" t="s">
        <v>71</v>
      </c>
      <c r="L100" s="16" t="s">
        <v>72</v>
      </c>
      <c r="M100" s="17">
        <v>15001726</v>
      </c>
      <c r="N100" s="16"/>
      <c r="O100" s="16" t="s">
        <v>42</v>
      </c>
      <c r="P100" s="16" t="s">
        <v>43</v>
      </c>
      <c r="Q100" s="16"/>
      <c r="R100" s="16" t="s">
        <v>157</v>
      </c>
      <c r="S100" s="38" t="s">
        <v>322</v>
      </c>
      <c r="T100" s="16" t="s">
        <v>158</v>
      </c>
      <c r="U100">
        <v>2015</v>
      </c>
      <c r="V100" s="17">
        <v>3</v>
      </c>
      <c r="W100" s="16" t="s">
        <v>109</v>
      </c>
      <c r="X100" s="16" t="s">
        <v>159</v>
      </c>
      <c r="Y100" s="18">
        <v>4.8499999999999996</v>
      </c>
    </row>
    <row r="101" spans="10:26" x14ac:dyDescent="0.25">
      <c r="J101" s="16" t="s">
        <v>15</v>
      </c>
      <c r="K101" s="16" t="s">
        <v>71</v>
      </c>
      <c r="L101" s="16" t="s">
        <v>72</v>
      </c>
      <c r="M101" s="17">
        <v>15002408</v>
      </c>
      <c r="N101" s="16"/>
      <c r="O101" s="16" t="s">
        <v>42</v>
      </c>
      <c r="P101" s="16" t="s">
        <v>43</v>
      </c>
      <c r="Q101" s="16"/>
      <c r="R101" s="16" t="s">
        <v>266</v>
      </c>
      <c r="S101" s="38" t="s">
        <v>325</v>
      </c>
      <c r="T101" s="16" t="s">
        <v>147</v>
      </c>
      <c r="U101">
        <v>2015</v>
      </c>
      <c r="V101" s="17">
        <v>4</v>
      </c>
      <c r="W101" s="16" t="s">
        <v>267</v>
      </c>
      <c r="X101" s="16" t="s">
        <v>268</v>
      </c>
      <c r="Y101" s="18">
        <v>349.38</v>
      </c>
    </row>
    <row r="102" spans="10:26" x14ac:dyDescent="0.25">
      <c r="J102" s="16" t="s">
        <v>32</v>
      </c>
      <c r="K102" s="16" t="s">
        <v>71</v>
      </c>
      <c r="L102" s="16" t="s">
        <v>72</v>
      </c>
      <c r="M102" s="17">
        <v>15002408</v>
      </c>
      <c r="N102" s="16"/>
      <c r="O102" s="16" t="s">
        <v>42</v>
      </c>
      <c r="P102" s="16" t="s">
        <v>43</v>
      </c>
      <c r="Q102" s="16"/>
      <c r="R102" s="16" t="s">
        <v>266</v>
      </c>
      <c r="S102" s="38" t="s">
        <v>325</v>
      </c>
      <c r="T102" s="16" t="s">
        <v>147</v>
      </c>
      <c r="U102">
        <v>2015</v>
      </c>
      <c r="V102" s="17">
        <v>4</v>
      </c>
      <c r="W102" s="16" t="s">
        <v>87</v>
      </c>
      <c r="X102" s="16" t="s">
        <v>268</v>
      </c>
      <c r="Y102" s="18">
        <v>17.350000000000001</v>
      </c>
    </row>
    <row r="103" spans="10:26" x14ac:dyDescent="0.25">
      <c r="J103" s="16" t="s">
        <v>30</v>
      </c>
      <c r="K103" s="16" t="s">
        <v>71</v>
      </c>
      <c r="L103" s="16" t="s">
        <v>72</v>
      </c>
      <c r="M103" s="17">
        <v>15001694</v>
      </c>
      <c r="N103" s="16"/>
      <c r="O103" s="16" t="s">
        <v>42</v>
      </c>
      <c r="P103" s="16" t="s">
        <v>43</v>
      </c>
      <c r="Q103" s="16"/>
      <c r="R103" s="16" t="s">
        <v>154</v>
      </c>
      <c r="S103" s="38" t="s">
        <v>318</v>
      </c>
      <c r="T103" s="16" t="s">
        <v>151</v>
      </c>
      <c r="U103" s="16" t="s">
        <v>74</v>
      </c>
      <c r="V103" s="17">
        <v>3</v>
      </c>
      <c r="W103" s="16" t="s">
        <v>156</v>
      </c>
      <c r="X103" s="16" t="s">
        <v>155</v>
      </c>
      <c r="Y103" s="18">
        <v>740</v>
      </c>
      <c r="Z103" s="16"/>
    </row>
    <row r="104" spans="10:26" x14ac:dyDescent="0.25">
      <c r="J104" s="16" t="s">
        <v>32</v>
      </c>
      <c r="K104" s="16" t="s">
        <v>71</v>
      </c>
      <c r="L104" s="16" t="s">
        <v>72</v>
      </c>
      <c r="M104" s="17">
        <v>15001694</v>
      </c>
      <c r="N104" s="16"/>
      <c r="O104" s="16" t="s">
        <v>42</v>
      </c>
      <c r="P104" s="16" t="s">
        <v>43</v>
      </c>
      <c r="Q104" s="16"/>
      <c r="R104" s="16" t="s">
        <v>154</v>
      </c>
      <c r="S104" s="38" t="s">
        <v>318</v>
      </c>
      <c r="T104" s="16" t="s">
        <v>151</v>
      </c>
      <c r="U104" s="16" t="s">
        <v>74</v>
      </c>
      <c r="V104" s="17">
        <v>3</v>
      </c>
      <c r="W104" s="16" t="s">
        <v>87</v>
      </c>
      <c r="X104" s="16" t="s">
        <v>155</v>
      </c>
      <c r="Y104" s="18">
        <v>125.8</v>
      </c>
    </row>
    <row r="105" spans="10:26" x14ac:dyDescent="0.25">
      <c r="J105" s="16" t="s">
        <v>30</v>
      </c>
      <c r="K105" s="16" t="s">
        <v>71</v>
      </c>
      <c r="L105" s="16" t="s">
        <v>72</v>
      </c>
      <c r="M105" s="17">
        <v>15001694</v>
      </c>
      <c r="N105" s="16"/>
      <c r="O105" s="16" t="s">
        <v>42</v>
      </c>
      <c r="P105" s="16" t="s">
        <v>43</v>
      </c>
      <c r="Q105" s="16"/>
      <c r="R105" s="16" t="s">
        <v>154</v>
      </c>
      <c r="S105" s="38" t="s">
        <v>318</v>
      </c>
      <c r="T105" s="16" t="s">
        <v>151</v>
      </c>
      <c r="U105" s="16" t="s">
        <v>74</v>
      </c>
      <c r="V105" s="17">
        <v>3</v>
      </c>
      <c r="W105" s="16" t="s">
        <v>109</v>
      </c>
      <c r="X105" s="16" t="s">
        <v>155</v>
      </c>
      <c r="Y105" s="18">
        <v>55.5</v>
      </c>
    </row>
    <row r="106" spans="10:26" x14ac:dyDescent="0.25">
      <c r="J106" s="16" t="s">
        <v>30</v>
      </c>
      <c r="K106" s="16" t="s">
        <v>71</v>
      </c>
      <c r="L106" s="16" t="s">
        <v>72</v>
      </c>
      <c r="M106" s="17">
        <v>15001694</v>
      </c>
      <c r="N106" s="16"/>
      <c r="O106" s="16" t="s">
        <v>42</v>
      </c>
      <c r="P106" s="16" t="s">
        <v>43</v>
      </c>
      <c r="Q106" s="16"/>
      <c r="R106" s="16" t="s">
        <v>154</v>
      </c>
      <c r="S106" s="38" t="s">
        <v>318</v>
      </c>
      <c r="T106" s="16" t="s">
        <v>151</v>
      </c>
      <c r="U106" s="16" t="s">
        <v>74</v>
      </c>
      <c r="V106" s="17">
        <v>3</v>
      </c>
      <c r="W106" s="16" t="s">
        <v>109</v>
      </c>
      <c r="X106" s="16" t="s">
        <v>155</v>
      </c>
      <c r="Y106" s="18">
        <v>9.44</v>
      </c>
    </row>
    <row r="107" spans="10:26" x14ac:dyDescent="0.25">
      <c r="J107" s="16" t="s">
        <v>30</v>
      </c>
      <c r="K107" s="16" t="s">
        <v>71</v>
      </c>
      <c r="L107" s="16" t="s">
        <v>72</v>
      </c>
      <c r="M107" s="17">
        <v>15001693</v>
      </c>
      <c r="N107" s="16"/>
      <c r="O107" s="16" t="s">
        <v>42</v>
      </c>
      <c r="P107" s="16" t="s">
        <v>43</v>
      </c>
      <c r="Q107" s="16"/>
      <c r="R107" s="16" t="s">
        <v>150</v>
      </c>
      <c r="S107" s="38" t="s">
        <v>319</v>
      </c>
      <c r="T107" s="16" t="s">
        <v>151</v>
      </c>
      <c r="U107" s="16" t="s">
        <v>74</v>
      </c>
      <c r="V107" s="17">
        <v>3</v>
      </c>
      <c r="W107" s="16" t="s">
        <v>153</v>
      </c>
      <c r="X107" s="16" t="s">
        <v>152</v>
      </c>
      <c r="Y107" s="18">
        <v>650</v>
      </c>
      <c r="Z107" s="16"/>
    </row>
    <row r="108" spans="10:26" x14ac:dyDescent="0.25">
      <c r="J108" s="16" t="s">
        <v>32</v>
      </c>
      <c r="K108" s="16" t="s">
        <v>71</v>
      </c>
      <c r="L108" s="16" t="s">
        <v>72</v>
      </c>
      <c r="M108" s="17">
        <v>15001693</v>
      </c>
      <c r="N108" s="16"/>
      <c r="O108" s="16" t="s">
        <v>42</v>
      </c>
      <c r="P108" s="16" t="s">
        <v>43</v>
      </c>
      <c r="Q108" s="16"/>
      <c r="R108" s="16" t="s">
        <v>150</v>
      </c>
      <c r="S108" s="38" t="s">
        <v>319</v>
      </c>
      <c r="T108" s="16" t="s">
        <v>151</v>
      </c>
      <c r="U108" s="16" t="s">
        <v>74</v>
      </c>
      <c r="V108" s="17">
        <v>3</v>
      </c>
      <c r="W108" s="16" t="s">
        <v>87</v>
      </c>
      <c r="X108" s="16" t="s">
        <v>152</v>
      </c>
      <c r="Y108" s="18">
        <v>134.86000000000001</v>
      </c>
    </row>
    <row r="109" spans="10:26" x14ac:dyDescent="0.25">
      <c r="J109" s="16" t="s">
        <v>30</v>
      </c>
      <c r="K109" s="16" t="s">
        <v>71</v>
      </c>
      <c r="L109" s="16" t="s">
        <v>72</v>
      </c>
      <c r="M109" s="17">
        <v>15001693</v>
      </c>
      <c r="N109" s="16"/>
      <c r="O109" s="16" t="s">
        <v>42</v>
      </c>
      <c r="P109" s="16" t="s">
        <v>43</v>
      </c>
      <c r="Q109" s="16"/>
      <c r="R109" s="16" t="s">
        <v>150</v>
      </c>
      <c r="S109" s="38" t="s">
        <v>319</v>
      </c>
      <c r="T109" s="16" t="s">
        <v>151</v>
      </c>
      <c r="U109" s="16" t="s">
        <v>74</v>
      </c>
      <c r="V109" s="17">
        <v>3</v>
      </c>
      <c r="W109" s="16" t="s">
        <v>109</v>
      </c>
      <c r="X109" s="16" t="s">
        <v>152</v>
      </c>
      <c r="Y109" s="18">
        <v>48.75</v>
      </c>
    </row>
    <row r="110" spans="10:26" x14ac:dyDescent="0.25">
      <c r="J110" s="16" t="s">
        <v>30</v>
      </c>
      <c r="K110" s="16" t="s">
        <v>71</v>
      </c>
      <c r="L110" s="16" t="s">
        <v>72</v>
      </c>
      <c r="M110" s="17">
        <v>15001693</v>
      </c>
      <c r="N110" s="16"/>
      <c r="O110" s="16" t="s">
        <v>42</v>
      </c>
      <c r="P110" s="16" t="s">
        <v>43</v>
      </c>
      <c r="Q110" s="16"/>
      <c r="R110" s="16" t="s">
        <v>150</v>
      </c>
      <c r="S110" s="38" t="s">
        <v>319</v>
      </c>
      <c r="T110" s="16" t="s">
        <v>151</v>
      </c>
      <c r="U110" s="16" t="s">
        <v>74</v>
      </c>
      <c r="V110" s="17">
        <v>3</v>
      </c>
      <c r="W110" s="16" t="s">
        <v>109</v>
      </c>
      <c r="X110" s="16" t="s">
        <v>152</v>
      </c>
      <c r="Y110" s="18">
        <v>10.11</v>
      </c>
    </row>
    <row r="111" spans="10:26" x14ac:dyDescent="0.25">
      <c r="J111" s="16" t="s">
        <v>18</v>
      </c>
      <c r="K111" s="16" t="s">
        <v>71</v>
      </c>
      <c r="L111" s="16" t="s">
        <v>72</v>
      </c>
      <c r="M111" s="17">
        <v>15001505</v>
      </c>
      <c r="N111" s="16"/>
      <c r="O111" s="16" t="s">
        <v>55</v>
      </c>
      <c r="P111" s="16" t="s">
        <v>56</v>
      </c>
      <c r="Q111" s="16"/>
      <c r="R111" s="16" t="s">
        <v>171</v>
      </c>
      <c r="S111" s="38" t="s">
        <v>326</v>
      </c>
      <c r="T111" s="16" t="s">
        <v>172</v>
      </c>
      <c r="U111" s="16" t="s">
        <v>74</v>
      </c>
      <c r="V111" s="17">
        <v>3</v>
      </c>
      <c r="W111" s="16" t="s">
        <v>173</v>
      </c>
      <c r="X111" s="16" t="s">
        <v>174</v>
      </c>
      <c r="Y111" s="18">
        <v>310.41000000000003</v>
      </c>
    </row>
    <row r="112" spans="10:26" x14ac:dyDescent="0.25">
      <c r="J112" s="16" t="s">
        <v>32</v>
      </c>
      <c r="K112" s="16" t="s">
        <v>71</v>
      </c>
      <c r="L112" s="16" t="s">
        <v>72</v>
      </c>
      <c r="M112" s="17">
        <v>15001505</v>
      </c>
      <c r="N112" s="16"/>
      <c r="O112" s="16" t="s">
        <v>55</v>
      </c>
      <c r="P112" s="16" t="s">
        <v>56</v>
      </c>
      <c r="Q112" s="16"/>
      <c r="R112" s="16" t="s">
        <v>171</v>
      </c>
      <c r="S112" s="38" t="s">
        <v>326</v>
      </c>
      <c r="T112" s="16" t="s">
        <v>172</v>
      </c>
      <c r="U112" s="16" t="s">
        <v>74</v>
      </c>
      <c r="V112" s="17">
        <v>3</v>
      </c>
      <c r="W112" s="16" t="s">
        <v>87</v>
      </c>
      <c r="X112" s="16" t="s">
        <v>174</v>
      </c>
      <c r="Y112" s="18">
        <v>8.26</v>
      </c>
    </row>
    <row r="113" spans="10:26" x14ac:dyDescent="0.25">
      <c r="J113" s="16" t="s">
        <v>10</v>
      </c>
      <c r="K113" s="16" t="s">
        <v>298</v>
      </c>
      <c r="O113" s="16" t="s">
        <v>55</v>
      </c>
      <c r="P113" s="16" t="s">
        <v>56</v>
      </c>
      <c r="R113" s="16" t="s">
        <v>54</v>
      </c>
      <c r="S113" s="38" t="s">
        <v>54</v>
      </c>
      <c r="T113" s="16" t="s">
        <v>53</v>
      </c>
      <c r="U113">
        <v>2015</v>
      </c>
      <c r="V113" t="s">
        <v>182</v>
      </c>
      <c r="Y113" s="7">
        <v>86.422799999999995</v>
      </c>
    </row>
    <row r="114" spans="10:26" x14ac:dyDescent="0.25">
      <c r="J114" s="16" t="s">
        <v>10</v>
      </c>
      <c r="K114" s="16" t="s">
        <v>71</v>
      </c>
      <c r="L114" s="16" t="s">
        <v>72</v>
      </c>
      <c r="M114" s="17">
        <v>15002080</v>
      </c>
      <c r="N114" s="16"/>
      <c r="O114" s="16" t="s">
        <v>55</v>
      </c>
      <c r="P114" s="16" t="s">
        <v>56</v>
      </c>
      <c r="Q114" s="16"/>
      <c r="R114" s="16" t="s">
        <v>286</v>
      </c>
      <c r="S114" s="38" t="s">
        <v>54</v>
      </c>
      <c r="T114" s="16" t="s">
        <v>53</v>
      </c>
      <c r="U114">
        <v>2015</v>
      </c>
      <c r="V114" s="17">
        <v>4</v>
      </c>
      <c r="W114" s="16" t="s">
        <v>287</v>
      </c>
      <c r="X114" s="16" t="s">
        <v>288</v>
      </c>
      <c r="Y114" s="18">
        <v>72.42</v>
      </c>
    </row>
    <row r="115" spans="10:26" x14ac:dyDescent="0.25">
      <c r="J115" s="16" t="s">
        <v>10</v>
      </c>
      <c r="K115" s="16" t="s">
        <v>71</v>
      </c>
      <c r="L115" s="16" t="s">
        <v>72</v>
      </c>
      <c r="M115" s="17">
        <v>15002080</v>
      </c>
      <c r="N115" s="16"/>
      <c r="O115" s="16" t="s">
        <v>55</v>
      </c>
      <c r="P115" s="16" t="s">
        <v>56</v>
      </c>
      <c r="Q115" s="16"/>
      <c r="R115" s="16" t="s">
        <v>286</v>
      </c>
      <c r="S115" s="38" t="s">
        <v>54</v>
      </c>
      <c r="T115" s="16" t="s">
        <v>53</v>
      </c>
      <c r="U115">
        <v>2015</v>
      </c>
      <c r="V115" s="17">
        <v>4</v>
      </c>
      <c r="W115" s="16" t="s">
        <v>87</v>
      </c>
      <c r="X115" s="16" t="s">
        <v>288</v>
      </c>
      <c r="Y115" s="18">
        <v>14</v>
      </c>
    </row>
    <row r="116" spans="10:26" x14ac:dyDescent="0.25">
      <c r="J116" s="16" t="s">
        <v>15</v>
      </c>
      <c r="K116" s="16" t="s">
        <v>71</v>
      </c>
      <c r="L116" s="16" t="s">
        <v>72</v>
      </c>
      <c r="M116" s="17">
        <v>15002262</v>
      </c>
      <c r="N116" s="16"/>
      <c r="O116" s="16" t="s">
        <v>42</v>
      </c>
      <c r="P116" s="16" t="s">
        <v>43</v>
      </c>
      <c r="Q116" s="16"/>
      <c r="R116" s="16" t="s">
        <v>263</v>
      </c>
      <c r="S116" s="38" t="s">
        <v>313</v>
      </c>
      <c r="T116" s="16" t="s">
        <v>147</v>
      </c>
      <c r="U116">
        <v>2015</v>
      </c>
      <c r="V116" s="17">
        <v>4</v>
      </c>
      <c r="W116" s="16" t="s">
        <v>264</v>
      </c>
      <c r="X116" s="16" t="s">
        <v>265</v>
      </c>
      <c r="Y116" s="18">
        <v>1075</v>
      </c>
      <c r="Z116" s="16"/>
    </row>
    <row r="117" spans="10:26" x14ac:dyDescent="0.25">
      <c r="J117" s="16" t="s">
        <v>32</v>
      </c>
      <c r="K117" s="16" t="s">
        <v>71</v>
      </c>
      <c r="L117" s="16" t="s">
        <v>72</v>
      </c>
      <c r="M117" s="17">
        <v>15002262</v>
      </c>
      <c r="N117" s="16"/>
      <c r="O117" s="16" t="s">
        <v>42</v>
      </c>
      <c r="P117" s="16" t="s">
        <v>43</v>
      </c>
      <c r="Q117" s="16"/>
      <c r="R117" s="16" t="s">
        <v>263</v>
      </c>
      <c r="S117" s="38" t="s">
        <v>313</v>
      </c>
      <c r="T117" s="16" t="s">
        <v>147</v>
      </c>
      <c r="U117">
        <v>2015</v>
      </c>
      <c r="V117" s="17">
        <v>4</v>
      </c>
      <c r="W117" s="16" t="s">
        <v>87</v>
      </c>
      <c r="X117" s="16" t="s">
        <v>265</v>
      </c>
      <c r="Y117" s="18">
        <v>41.29</v>
      </c>
    </row>
    <row r="118" spans="10:26" x14ac:dyDescent="0.25">
      <c r="J118" s="16" t="s">
        <v>332</v>
      </c>
      <c r="K118" s="16" t="s">
        <v>71</v>
      </c>
      <c r="L118" s="16" t="s">
        <v>72</v>
      </c>
      <c r="M118" s="17">
        <v>15002172</v>
      </c>
      <c r="N118" s="16"/>
      <c r="O118" s="16" t="s">
        <v>42</v>
      </c>
      <c r="P118" s="16" t="s">
        <v>43</v>
      </c>
      <c r="Q118" s="16"/>
      <c r="R118" s="16" t="s">
        <v>260</v>
      </c>
      <c r="S118" s="38" t="s">
        <v>327</v>
      </c>
      <c r="T118" s="16" t="s">
        <v>52</v>
      </c>
      <c r="U118">
        <v>2015</v>
      </c>
      <c r="V118" s="17">
        <v>4</v>
      </c>
      <c r="W118" s="16" t="s">
        <v>262</v>
      </c>
      <c r="X118" s="16" t="s">
        <v>261</v>
      </c>
      <c r="Y118" s="18">
        <v>279.83</v>
      </c>
    </row>
    <row r="119" spans="10:26" x14ac:dyDescent="0.25">
      <c r="J119" s="16" t="s">
        <v>332</v>
      </c>
      <c r="K119" s="16" t="s">
        <v>71</v>
      </c>
      <c r="L119" s="16" t="s">
        <v>72</v>
      </c>
      <c r="M119" s="17">
        <v>15002172</v>
      </c>
      <c r="N119" s="16"/>
      <c r="O119" s="16" t="s">
        <v>42</v>
      </c>
      <c r="P119" s="16" t="s">
        <v>43</v>
      </c>
      <c r="Q119" s="16"/>
      <c r="R119" s="16" t="s">
        <v>260</v>
      </c>
      <c r="S119" s="38" t="s">
        <v>327</v>
      </c>
      <c r="T119" s="16" t="s">
        <v>52</v>
      </c>
      <c r="U119">
        <v>2015</v>
      </c>
      <c r="V119" s="17">
        <v>4</v>
      </c>
      <c r="W119" s="16" t="s">
        <v>87</v>
      </c>
      <c r="X119" s="16" t="s">
        <v>261</v>
      </c>
      <c r="Y119" s="18">
        <v>9</v>
      </c>
    </row>
    <row r="120" spans="10:26" x14ac:dyDescent="0.25">
      <c r="J120" s="16" t="s">
        <v>332</v>
      </c>
      <c r="K120" s="16" t="s">
        <v>71</v>
      </c>
      <c r="L120" s="16" t="s">
        <v>72</v>
      </c>
      <c r="M120" s="17">
        <v>15002172</v>
      </c>
      <c r="N120" s="16"/>
      <c r="O120" s="16" t="s">
        <v>42</v>
      </c>
      <c r="P120" s="16" t="s">
        <v>43</v>
      </c>
      <c r="Q120" s="16"/>
      <c r="R120" s="16" t="s">
        <v>260</v>
      </c>
      <c r="S120" s="38" t="s">
        <v>327</v>
      </c>
      <c r="T120" s="16" t="s">
        <v>52</v>
      </c>
      <c r="U120">
        <v>2015</v>
      </c>
      <c r="V120" s="17">
        <v>4</v>
      </c>
      <c r="W120" s="16" t="s">
        <v>109</v>
      </c>
      <c r="X120" s="16" t="s">
        <v>261</v>
      </c>
      <c r="Y120" s="18">
        <v>0.68</v>
      </c>
    </row>
    <row r="121" spans="10:26" x14ac:dyDescent="0.25">
      <c r="J121" s="16" t="s">
        <v>30</v>
      </c>
      <c r="K121" s="16" t="s">
        <v>71</v>
      </c>
      <c r="L121" s="16" t="s">
        <v>72</v>
      </c>
      <c r="M121" s="17">
        <v>15002403</v>
      </c>
      <c r="N121" s="16"/>
      <c r="O121" s="16" t="s">
        <v>38</v>
      </c>
      <c r="P121" s="16" t="s">
        <v>39</v>
      </c>
      <c r="Q121" s="16"/>
      <c r="R121" s="16" t="s">
        <v>205</v>
      </c>
      <c r="S121" s="38" t="s">
        <v>323</v>
      </c>
      <c r="T121" s="16" t="s">
        <v>51</v>
      </c>
      <c r="U121">
        <v>2015</v>
      </c>
      <c r="V121" s="17">
        <v>4</v>
      </c>
      <c r="W121" s="16" t="s">
        <v>206</v>
      </c>
      <c r="X121" s="16" t="s">
        <v>207</v>
      </c>
      <c r="Y121" s="18">
        <v>430</v>
      </c>
    </row>
    <row r="122" spans="10:26" x14ac:dyDescent="0.25">
      <c r="J122" s="16" t="s">
        <v>30</v>
      </c>
      <c r="K122" s="16" t="s">
        <v>71</v>
      </c>
      <c r="L122" s="16" t="s">
        <v>72</v>
      </c>
      <c r="M122" s="17">
        <v>15002403</v>
      </c>
      <c r="N122" s="16"/>
      <c r="O122" s="16" t="s">
        <v>38</v>
      </c>
      <c r="P122" s="16" t="s">
        <v>39</v>
      </c>
      <c r="Q122" s="16"/>
      <c r="R122" s="16" t="s">
        <v>205</v>
      </c>
      <c r="S122" s="38" t="s">
        <v>323</v>
      </c>
      <c r="T122" s="16" t="s">
        <v>51</v>
      </c>
      <c r="U122">
        <v>2015</v>
      </c>
      <c r="V122" s="17">
        <v>4</v>
      </c>
      <c r="W122" s="16" t="s">
        <v>87</v>
      </c>
      <c r="X122" s="16" t="s">
        <v>207</v>
      </c>
      <c r="Y122" s="18">
        <v>59.35</v>
      </c>
    </row>
    <row r="123" spans="10:26" x14ac:dyDescent="0.25">
      <c r="J123" s="31" t="s">
        <v>31</v>
      </c>
      <c r="K123" s="31" t="s">
        <v>71</v>
      </c>
      <c r="L123" s="31" t="s">
        <v>72</v>
      </c>
      <c r="M123" s="32">
        <v>15002178</v>
      </c>
      <c r="N123" s="31"/>
      <c r="O123" s="31" t="s">
        <v>42</v>
      </c>
      <c r="P123" s="31" t="s">
        <v>43</v>
      </c>
      <c r="Q123" s="31"/>
      <c r="R123" s="31" t="s">
        <v>257</v>
      </c>
      <c r="S123" s="38" t="s">
        <v>314</v>
      </c>
      <c r="T123" s="31" t="s">
        <v>50</v>
      </c>
      <c r="U123" s="33">
        <v>2015</v>
      </c>
      <c r="V123" s="32">
        <v>4</v>
      </c>
      <c r="W123" s="31" t="s">
        <v>259</v>
      </c>
      <c r="X123" s="31" t="s">
        <v>258</v>
      </c>
      <c r="Y123" s="34">
        <v>986</v>
      </c>
      <c r="Z123" s="31"/>
    </row>
    <row r="124" spans="10:26" x14ac:dyDescent="0.25">
      <c r="J124" s="16" t="s">
        <v>31</v>
      </c>
      <c r="K124" s="16" t="s">
        <v>71</v>
      </c>
      <c r="L124" s="16" t="s">
        <v>72</v>
      </c>
      <c r="M124" s="17">
        <v>15002178</v>
      </c>
      <c r="N124" s="16"/>
      <c r="O124" s="16" t="s">
        <v>42</v>
      </c>
      <c r="P124" s="16" t="s">
        <v>43</v>
      </c>
      <c r="Q124" s="16"/>
      <c r="R124" s="16" t="s">
        <v>257</v>
      </c>
      <c r="S124" s="38" t="s">
        <v>314</v>
      </c>
      <c r="T124" s="16" t="s">
        <v>50</v>
      </c>
      <c r="U124">
        <v>2015</v>
      </c>
      <c r="V124" s="17">
        <v>4</v>
      </c>
      <c r="W124" s="16" t="s">
        <v>259</v>
      </c>
      <c r="X124" s="16" t="s">
        <v>258</v>
      </c>
      <c r="Y124" s="18">
        <v>986</v>
      </c>
      <c r="Z124" s="16"/>
    </row>
    <row r="125" spans="10:26" x14ac:dyDescent="0.25">
      <c r="J125" s="31" t="s">
        <v>31</v>
      </c>
      <c r="K125" s="31" t="s">
        <v>71</v>
      </c>
      <c r="L125" s="31" t="s">
        <v>72</v>
      </c>
      <c r="M125" s="32">
        <v>15002178</v>
      </c>
      <c r="N125" s="31"/>
      <c r="O125" s="31" t="s">
        <v>42</v>
      </c>
      <c r="P125" s="31" t="s">
        <v>43</v>
      </c>
      <c r="Q125" s="31"/>
      <c r="R125" s="31" t="s">
        <v>257</v>
      </c>
      <c r="S125" s="38" t="s">
        <v>314</v>
      </c>
      <c r="T125" s="31" t="s">
        <v>50</v>
      </c>
      <c r="U125" s="33">
        <v>2015</v>
      </c>
      <c r="V125" s="32">
        <v>4</v>
      </c>
      <c r="W125" s="31" t="s">
        <v>109</v>
      </c>
      <c r="X125" s="31" t="s">
        <v>258</v>
      </c>
      <c r="Y125" s="34">
        <v>73.95</v>
      </c>
      <c r="Z125" s="33"/>
    </row>
    <row r="126" spans="10:26" x14ac:dyDescent="0.25">
      <c r="J126" s="16" t="s">
        <v>31</v>
      </c>
      <c r="K126" s="16" t="s">
        <v>71</v>
      </c>
      <c r="L126" s="16" t="s">
        <v>72</v>
      </c>
      <c r="M126" s="17">
        <v>15002178</v>
      </c>
      <c r="N126" s="16"/>
      <c r="O126" s="16" t="s">
        <v>42</v>
      </c>
      <c r="P126" s="16" t="s">
        <v>43</v>
      </c>
      <c r="Q126" s="16"/>
      <c r="R126" s="16" t="s">
        <v>257</v>
      </c>
      <c r="S126" s="38" t="s">
        <v>314</v>
      </c>
      <c r="T126" s="16" t="s">
        <v>50</v>
      </c>
      <c r="U126">
        <v>2015</v>
      </c>
      <c r="V126" s="17">
        <v>4</v>
      </c>
      <c r="W126" s="16" t="s">
        <v>109</v>
      </c>
      <c r="X126" s="16" t="s">
        <v>258</v>
      </c>
      <c r="Y126" s="18">
        <v>73.95</v>
      </c>
    </row>
    <row r="127" spans="10:26" x14ac:dyDescent="0.25">
      <c r="J127" s="16" t="s">
        <v>31</v>
      </c>
      <c r="K127" s="16" t="s">
        <v>71</v>
      </c>
      <c r="L127" s="16" t="s">
        <v>72</v>
      </c>
      <c r="M127" s="17">
        <v>15002178</v>
      </c>
      <c r="N127" s="16"/>
      <c r="O127" s="16" t="s">
        <v>42</v>
      </c>
      <c r="P127" s="16" t="s">
        <v>43</v>
      </c>
      <c r="Q127" s="16"/>
      <c r="R127" s="16" t="s">
        <v>257</v>
      </c>
      <c r="S127" s="38" t="s">
        <v>314</v>
      </c>
      <c r="T127" s="16" t="s">
        <v>50</v>
      </c>
      <c r="U127">
        <v>2015</v>
      </c>
      <c r="V127" s="17">
        <v>4</v>
      </c>
      <c r="W127" s="16" t="s">
        <v>87</v>
      </c>
      <c r="X127" s="16" t="s">
        <v>258</v>
      </c>
      <c r="Y127" s="18">
        <v>9.83</v>
      </c>
    </row>
    <row r="128" spans="10:26" x14ac:dyDescent="0.25">
      <c r="J128" s="16" t="s">
        <v>18</v>
      </c>
      <c r="K128" s="16" t="s">
        <v>71</v>
      </c>
      <c r="L128" s="16" t="s">
        <v>72</v>
      </c>
      <c r="M128" s="17">
        <v>15001018</v>
      </c>
      <c r="N128" s="16"/>
      <c r="O128" s="16" t="s">
        <v>55</v>
      </c>
      <c r="P128" s="16" t="s">
        <v>56</v>
      </c>
      <c r="Q128" s="16"/>
      <c r="R128" s="16" t="s">
        <v>167</v>
      </c>
      <c r="S128" s="38" t="s">
        <v>328</v>
      </c>
      <c r="T128" s="16" t="s">
        <v>168</v>
      </c>
      <c r="U128">
        <v>2015</v>
      </c>
      <c r="V128" s="17">
        <v>2</v>
      </c>
      <c r="W128" s="16" t="s">
        <v>169</v>
      </c>
      <c r="X128" s="16" t="s">
        <v>170</v>
      </c>
      <c r="Y128" s="18">
        <v>193.75</v>
      </c>
    </row>
    <row r="129" spans="10:26" x14ac:dyDescent="0.25">
      <c r="J129" s="16" t="s">
        <v>32</v>
      </c>
      <c r="K129" s="16" t="s">
        <v>71</v>
      </c>
      <c r="L129" s="16" t="s">
        <v>72</v>
      </c>
      <c r="M129" s="17">
        <v>15001018</v>
      </c>
      <c r="N129" s="16"/>
      <c r="O129" s="16" t="s">
        <v>55</v>
      </c>
      <c r="P129" s="16" t="s">
        <v>56</v>
      </c>
      <c r="Q129" s="16"/>
      <c r="R129" s="16" t="s">
        <v>167</v>
      </c>
      <c r="S129" s="38" t="s">
        <v>328</v>
      </c>
      <c r="T129" s="16" t="s">
        <v>168</v>
      </c>
      <c r="U129" s="16" t="s">
        <v>74</v>
      </c>
      <c r="V129" s="17">
        <v>2</v>
      </c>
      <c r="W129" s="16" t="s">
        <v>87</v>
      </c>
      <c r="X129" s="16" t="s">
        <v>170</v>
      </c>
      <c r="Y129" s="18">
        <v>35</v>
      </c>
    </row>
    <row r="130" spans="10:26" x14ac:dyDescent="0.25">
      <c r="J130" s="16" t="s">
        <v>18</v>
      </c>
      <c r="K130" s="16" t="s">
        <v>71</v>
      </c>
      <c r="L130" s="16" t="s">
        <v>72</v>
      </c>
      <c r="M130" s="17">
        <v>15001018</v>
      </c>
      <c r="N130" s="16"/>
      <c r="O130" s="16" t="s">
        <v>55</v>
      </c>
      <c r="P130" s="16" t="s">
        <v>56</v>
      </c>
      <c r="Q130" s="16"/>
      <c r="R130" s="16" t="s">
        <v>167</v>
      </c>
      <c r="S130" s="38" t="s">
        <v>328</v>
      </c>
      <c r="T130" s="16" t="s">
        <v>168</v>
      </c>
      <c r="U130">
        <v>2015</v>
      </c>
      <c r="V130" s="17">
        <v>2</v>
      </c>
      <c r="W130" s="16" t="s">
        <v>109</v>
      </c>
      <c r="X130" s="16" t="s">
        <v>170</v>
      </c>
      <c r="Y130" s="18">
        <v>14.53</v>
      </c>
    </row>
    <row r="131" spans="10:26" x14ac:dyDescent="0.25">
      <c r="J131" s="16" t="s">
        <v>21</v>
      </c>
      <c r="K131" s="16" t="s">
        <v>298</v>
      </c>
      <c r="O131" s="16" t="s">
        <v>38</v>
      </c>
      <c r="P131" s="16" t="s">
        <v>39</v>
      </c>
      <c r="R131" s="16" t="s">
        <v>49</v>
      </c>
      <c r="S131" s="38" t="s">
        <v>49</v>
      </c>
      <c r="T131" s="16" t="s">
        <v>40</v>
      </c>
      <c r="U131">
        <v>2015</v>
      </c>
      <c r="V131" t="s">
        <v>182</v>
      </c>
      <c r="W131" s="16" t="s">
        <v>209</v>
      </c>
      <c r="Y131" s="7">
        <v>4303.8599999999997</v>
      </c>
    </row>
    <row r="132" spans="10:26" x14ac:dyDescent="0.25">
      <c r="J132" s="16" t="s">
        <v>21</v>
      </c>
      <c r="K132" s="16" t="s">
        <v>71</v>
      </c>
      <c r="L132" s="16" t="s">
        <v>72</v>
      </c>
      <c r="M132" s="17">
        <v>15002220</v>
      </c>
      <c r="N132" s="16"/>
      <c r="O132" s="16" t="s">
        <v>38</v>
      </c>
      <c r="P132" s="16" t="s">
        <v>39</v>
      </c>
      <c r="Q132" s="16"/>
      <c r="R132" s="16" t="s">
        <v>201</v>
      </c>
      <c r="S132" s="38" t="s">
        <v>49</v>
      </c>
      <c r="T132" s="16" t="s">
        <v>40</v>
      </c>
      <c r="U132">
        <v>2015</v>
      </c>
      <c r="V132" s="17">
        <v>4</v>
      </c>
      <c r="W132" s="16" t="s">
        <v>202</v>
      </c>
      <c r="X132" s="16" t="s">
        <v>203</v>
      </c>
      <c r="Y132" s="18">
        <v>1800.96</v>
      </c>
      <c r="Z132" s="16"/>
    </row>
    <row r="133" spans="10:26" x14ac:dyDescent="0.25">
      <c r="J133" s="16" t="s">
        <v>21</v>
      </c>
      <c r="K133" s="16" t="s">
        <v>71</v>
      </c>
      <c r="L133" s="16" t="s">
        <v>72</v>
      </c>
      <c r="M133" s="17">
        <v>15002222</v>
      </c>
      <c r="N133" s="16"/>
      <c r="O133" s="16" t="s">
        <v>38</v>
      </c>
      <c r="P133" s="16" t="s">
        <v>39</v>
      </c>
      <c r="Q133" s="16"/>
      <c r="R133" s="16" t="s">
        <v>201</v>
      </c>
      <c r="S133" s="38" t="s">
        <v>49</v>
      </c>
      <c r="T133" s="16" t="s">
        <v>40</v>
      </c>
      <c r="U133">
        <v>2015</v>
      </c>
      <c r="V133" s="17">
        <v>4</v>
      </c>
      <c r="W133" s="16" t="s">
        <v>202</v>
      </c>
      <c r="X133" s="16" t="s">
        <v>204</v>
      </c>
      <c r="Y133" s="18">
        <v>1351.11</v>
      </c>
    </row>
    <row r="134" spans="10:26" x14ac:dyDescent="0.25">
      <c r="J134" s="16" t="s">
        <v>30</v>
      </c>
      <c r="K134" s="16" t="s">
        <v>71</v>
      </c>
      <c r="L134" s="16" t="s">
        <v>72</v>
      </c>
      <c r="M134" s="17">
        <v>15002730</v>
      </c>
      <c r="N134" s="16"/>
      <c r="O134" s="16" t="s">
        <v>42</v>
      </c>
      <c r="P134" s="16" t="s">
        <v>43</v>
      </c>
      <c r="Q134" s="16"/>
      <c r="R134" s="16" t="s">
        <v>255</v>
      </c>
      <c r="S134" s="38" t="s">
        <v>48</v>
      </c>
      <c r="T134" s="16" t="s">
        <v>41</v>
      </c>
      <c r="U134">
        <v>2015</v>
      </c>
      <c r="V134" s="17">
        <v>5</v>
      </c>
      <c r="W134" s="16" t="s">
        <v>253</v>
      </c>
      <c r="X134" s="16" t="s">
        <v>256</v>
      </c>
      <c r="Y134" s="18">
        <v>3645</v>
      </c>
    </row>
    <row r="135" spans="10:26" x14ac:dyDescent="0.25">
      <c r="J135" s="16" t="s">
        <v>30</v>
      </c>
      <c r="K135" s="16" t="s">
        <v>71</v>
      </c>
      <c r="L135" s="16" t="s">
        <v>72</v>
      </c>
      <c r="M135" s="17">
        <v>15002730</v>
      </c>
      <c r="N135" s="16"/>
      <c r="O135" s="16" t="s">
        <v>42</v>
      </c>
      <c r="P135" s="16" t="s">
        <v>43</v>
      </c>
      <c r="Q135" s="16"/>
      <c r="R135" s="16" t="s">
        <v>255</v>
      </c>
      <c r="S135" s="38" t="s">
        <v>48</v>
      </c>
      <c r="T135" s="16" t="s">
        <v>41</v>
      </c>
      <c r="U135">
        <v>2015</v>
      </c>
      <c r="V135" s="17">
        <v>5</v>
      </c>
      <c r="W135" s="16" t="s">
        <v>109</v>
      </c>
      <c r="X135" s="16" t="s">
        <v>256</v>
      </c>
      <c r="Y135" s="18">
        <v>277.93</v>
      </c>
    </row>
    <row r="136" spans="10:26" x14ac:dyDescent="0.25">
      <c r="J136" s="16" t="s">
        <v>30</v>
      </c>
      <c r="K136" s="16" t="s">
        <v>71</v>
      </c>
      <c r="L136" s="16" t="s">
        <v>72</v>
      </c>
      <c r="M136" s="17">
        <v>15002730</v>
      </c>
      <c r="N136" s="16"/>
      <c r="O136" s="16" t="s">
        <v>42</v>
      </c>
      <c r="P136" s="16" t="s">
        <v>43</v>
      </c>
      <c r="Q136" s="16"/>
      <c r="R136" s="16" t="s">
        <v>255</v>
      </c>
      <c r="S136" s="38" t="s">
        <v>48</v>
      </c>
      <c r="T136" s="16" t="s">
        <v>41</v>
      </c>
      <c r="U136">
        <v>2015</v>
      </c>
      <c r="V136" s="17">
        <v>5</v>
      </c>
      <c r="W136" s="16" t="s">
        <v>254</v>
      </c>
      <c r="X136" s="16" t="s">
        <v>256</v>
      </c>
      <c r="Y136" s="18">
        <v>224</v>
      </c>
      <c r="Z136" s="16"/>
    </row>
    <row r="137" spans="10:26" x14ac:dyDescent="0.25">
      <c r="J137" s="16" t="s">
        <v>30</v>
      </c>
      <c r="K137" s="16" t="s">
        <v>71</v>
      </c>
      <c r="L137" s="16" t="s">
        <v>72</v>
      </c>
      <c r="M137" s="17">
        <v>15002730</v>
      </c>
      <c r="N137" s="16"/>
      <c r="O137" s="16" t="s">
        <v>42</v>
      </c>
      <c r="P137" s="16" t="s">
        <v>43</v>
      </c>
      <c r="Q137" s="16"/>
      <c r="R137" s="16" t="s">
        <v>255</v>
      </c>
      <c r="S137" s="38" t="s">
        <v>48</v>
      </c>
      <c r="T137" s="16" t="s">
        <v>41</v>
      </c>
      <c r="U137">
        <v>2015</v>
      </c>
      <c r="V137" s="17">
        <v>5</v>
      </c>
      <c r="W137" s="16" t="s">
        <v>109</v>
      </c>
      <c r="X137" s="16" t="s">
        <v>256</v>
      </c>
      <c r="Y137" s="18">
        <v>17.079999999999998</v>
      </c>
    </row>
    <row r="138" spans="10:26" x14ac:dyDescent="0.25">
      <c r="J138" s="16" t="s">
        <v>30</v>
      </c>
      <c r="K138" s="16" t="s">
        <v>298</v>
      </c>
      <c r="O138" s="16" t="s">
        <v>42</v>
      </c>
      <c r="P138" s="16" t="s">
        <v>43</v>
      </c>
      <c r="R138" s="16" t="s">
        <v>48</v>
      </c>
      <c r="S138" s="38" t="s">
        <v>48</v>
      </c>
      <c r="T138" s="16" t="s">
        <v>41</v>
      </c>
      <c r="U138">
        <v>2015</v>
      </c>
      <c r="V138" t="s">
        <v>182</v>
      </c>
      <c r="Y138" s="7">
        <v>-237.98499999999967</v>
      </c>
    </row>
    <row r="139" spans="10:26" x14ac:dyDescent="0.25">
      <c r="J139" s="16" t="s">
        <v>183</v>
      </c>
      <c r="K139" s="16" t="s">
        <v>298</v>
      </c>
      <c r="O139" s="16" t="s">
        <v>38</v>
      </c>
      <c r="P139" s="16" t="s">
        <v>39</v>
      </c>
      <c r="R139" s="16" t="s">
        <v>47</v>
      </c>
      <c r="S139" s="38" t="s">
        <v>47</v>
      </c>
      <c r="T139" s="16" t="s">
        <v>46</v>
      </c>
      <c r="U139">
        <v>2015</v>
      </c>
      <c r="V139" t="s">
        <v>182</v>
      </c>
      <c r="Y139" s="7">
        <v>163.6</v>
      </c>
    </row>
    <row r="140" spans="10:26" x14ac:dyDescent="0.25">
      <c r="J140" s="31" t="s">
        <v>183</v>
      </c>
      <c r="K140" s="31" t="s">
        <v>71</v>
      </c>
      <c r="L140" s="31" t="s">
        <v>72</v>
      </c>
      <c r="M140" s="32">
        <v>15001328</v>
      </c>
      <c r="N140" s="31"/>
      <c r="O140" s="31" t="s">
        <v>38</v>
      </c>
      <c r="P140" s="31" t="s">
        <v>39</v>
      </c>
      <c r="Q140" s="31"/>
      <c r="R140" s="31" t="s">
        <v>94</v>
      </c>
      <c r="S140" s="38" t="s">
        <v>47</v>
      </c>
      <c r="T140" s="31" t="s">
        <v>46</v>
      </c>
      <c r="U140" s="31" t="s">
        <v>74</v>
      </c>
      <c r="V140" s="32">
        <v>3</v>
      </c>
      <c r="W140" s="31" t="s">
        <v>75</v>
      </c>
      <c r="X140" s="31" t="s">
        <v>95</v>
      </c>
      <c r="Y140" s="34">
        <v>24.8</v>
      </c>
      <c r="Z140" s="33"/>
    </row>
    <row r="141" spans="10:26" x14ac:dyDescent="0.25">
      <c r="J141" s="16" t="s">
        <v>183</v>
      </c>
      <c r="K141" s="16" t="s">
        <v>71</v>
      </c>
      <c r="L141" s="16" t="s">
        <v>72</v>
      </c>
      <c r="M141" s="17">
        <v>15001328</v>
      </c>
      <c r="N141" s="16"/>
      <c r="O141" s="16" t="s">
        <v>38</v>
      </c>
      <c r="P141" s="16" t="s">
        <v>39</v>
      </c>
      <c r="Q141" s="16"/>
      <c r="R141" s="16" t="s">
        <v>94</v>
      </c>
      <c r="S141" s="38" t="s">
        <v>47</v>
      </c>
      <c r="T141" s="16" t="s">
        <v>46</v>
      </c>
      <c r="U141">
        <v>2015</v>
      </c>
      <c r="V141" s="17">
        <v>3</v>
      </c>
      <c r="W141" s="16" t="s">
        <v>75</v>
      </c>
      <c r="X141" s="16" t="s">
        <v>95</v>
      </c>
      <c r="Y141" s="18">
        <v>24.8</v>
      </c>
    </row>
    <row r="142" spans="10:26" x14ac:dyDescent="0.25">
      <c r="J142" s="16" t="s">
        <v>183</v>
      </c>
      <c r="K142" s="16" t="s">
        <v>71</v>
      </c>
      <c r="L142" s="16" t="s">
        <v>72</v>
      </c>
      <c r="M142" s="17">
        <v>15002110</v>
      </c>
      <c r="N142" s="16"/>
      <c r="O142" s="16" t="s">
        <v>38</v>
      </c>
      <c r="P142" s="16" t="s">
        <v>39</v>
      </c>
      <c r="Q142" s="16"/>
      <c r="R142" s="16" t="s">
        <v>94</v>
      </c>
      <c r="S142" s="38" t="s">
        <v>47</v>
      </c>
      <c r="T142" s="16" t="s">
        <v>46</v>
      </c>
      <c r="U142">
        <v>2015</v>
      </c>
      <c r="V142" s="17">
        <v>4</v>
      </c>
      <c r="W142" s="16" t="s">
        <v>75</v>
      </c>
      <c r="X142" s="16" t="s">
        <v>200</v>
      </c>
      <c r="Y142" s="18">
        <v>12.4</v>
      </c>
    </row>
    <row r="143" spans="10:26" x14ac:dyDescent="0.25">
      <c r="J143" s="31" t="s">
        <v>183</v>
      </c>
      <c r="K143" s="31" t="s">
        <v>71</v>
      </c>
      <c r="L143" s="31" t="s">
        <v>72</v>
      </c>
      <c r="M143" s="32">
        <v>15000640</v>
      </c>
      <c r="N143" s="31"/>
      <c r="O143" s="31" t="s">
        <v>38</v>
      </c>
      <c r="P143" s="31" t="s">
        <v>39</v>
      </c>
      <c r="Q143" s="31"/>
      <c r="R143" s="31" t="s">
        <v>90</v>
      </c>
      <c r="S143" s="38" t="s">
        <v>45</v>
      </c>
      <c r="T143" s="31" t="s">
        <v>44</v>
      </c>
      <c r="U143" s="31" t="s">
        <v>74</v>
      </c>
      <c r="V143" s="32">
        <v>2</v>
      </c>
      <c r="W143" s="31" t="s">
        <v>91</v>
      </c>
      <c r="X143" s="31" t="s">
        <v>92</v>
      </c>
      <c r="Y143" s="34">
        <v>43.54</v>
      </c>
      <c r="Z143" s="33"/>
    </row>
    <row r="144" spans="10:26" x14ac:dyDescent="0.25">
      <c r="J144" s="16" t="s">
        <v>183</v>
      </c>
      <c r="K144" s="16" t="s">
        <v>71</v>
      </c>
      <c r="L144" s="16" t="s">
        <v>72</v>
      </c>
      <c r="M144" s="17">
        <v>15000640</v>
      </c>
      <c r="N144" s="16"/>
      <c r="O144" s="16" t="s">
        <v>38</v>
      </c>
      <c r="P144" s="16" t="s">
        <v>39</v>
      </c>
      <c r="Q144" s="16"/>
      <c r="R144" s="16" t="s">
        <v>90</v>
      </c>
      <c r="S144" s="38" t="s">
        <v>45</v>
      </c>
      <c r="T144" s="16" t="s">
        <v>44</v>
      </c>
      <c r="U144">
        <v>2015</v>
      </c>
      <c r="V144" s="17">
        <v>2</v>
      </c>
      <c r="W144" s="16" t="s">
        <v>91</v>
      </c>
      <c r="X144" s="16" t="s">
        <v>92</v>
      </c>
      <c r="Y144" s="18">
        <v>43.54</v>
      </c>
    </row>
    <row r="145" spans="10:26" x14ac:dyDescent="0.25">
      <c r="J145" s="31" t="s">
        <v>183</v>
      </c>
      <c r="K145" s="31" t="s">
        <v>71</v>
      </c>
      <c r="L145" s="31" t="s">
        <v>72</v>
      </c>
      <c r="M145" s="32">
        <v>15001488</v>
      </c>
      <c r="N145" s="31"/>
      <c r="O145" s="31" t="s">
        <v>38</v>
      </c>
      <c r="P145" s="31" t="s">
        <v>39</v>
      </c>
      <c r="Q145" s="31"/>
      <c r="R145" s="31" t="s">
        <v>90</v>
      </c>
      <c r="S145" s="38" t="s">
        <v>45</v>
      </c>
      <c r="T145" s="31" t="s">
        <v>44</v>
      </c>
      <c r="U145" s="31" t="s">
        <v>74</v>
      </c>
      <c r="V145" s="32">
        <v>3</v>
      </c>
      <c r="W145" s="31" t="s">
        <v>91</v>
      </c>
      <c r="X145" s="31" t="s">
        <v>93</v>
      </c>
      <c r="Y145" s="34">
        <v>36</v>
      </c>
      <c r="Z145" s="33"/>
    </row>
    <row r="146" spans="10:26" x14ac:dyDescent="0.25">
      <c r="J146" s="31" t="s">
        <v>183</v>
      </c>
      <c r="K146" s="31" t="s">
        <v>71</v>
      </c>
      <c r="L146" s="31" t="s">
        <v>72</v>
      </c>
      <c r="M146" s="32">
        <v>15001488</v>
      </c>
      <c r="N146" s="31"/>
      <c r="O146" s="31" t="s">
        <v>38</v>
      </c>
      <c r="P146" s="31" t="s">
        <v>39</v>
      </c>
      <c r="Q146" s="31"/>
      <c r="R146" s="31" t="s">
        <v>90</v>
      </c>
      <c r="S146" s="38" t="s">
        <v>45</v>
      </c>
      <c r="T146" s="31" t="s">
        <v>44</v>
      </c>
      <c r="U146" s="33">
        <v>2015</v>
      </c>
      <c r="V146" s="32">
        <v>3</v>
      </c>
      <c r="W146" s="31" t="s">
        <v>91</v>
      </c>
      <c r="X146" s="31" t="s">
        <v>93</v>
      </c>
      <c r="Y146" s="34">
        <v>36</v>
      </c>
      <c r="Z146" s="33"/>
    </row>
    <row r="147" spans="10:26" x14ac:dyDescent="0.25">
      <c r="J147" s="31" t="s">
        <v>183</v>
      </c>
      <c r="K147" s="31" t="s">
        <v>71</v>
      </c>
      <c r="L147" s="31" t="s">
        <v>72</v>
      </c>
      <c r="M147" s="32">
        <v>15002130</v>
      </c>
      <c r="N147" s="31"/>
      <c r="O147" s="31" t="s">
        <v>38</v>
      </c>
      <c r="P147" s="31" t="s">
        <v>39</v>
      </c>
      <c r="Q147" s="31"/>
      <c r="R147" s="31" t="s">
        <v>90</v>
      </c>
      <c r="S147" s="38" t="s">
        <v>45</v>
      </c>
      <c r="T147" s="31" t="s">
        <v>44</v>
      </c>
      <c r="U147" s="33">
        <v>2015</v>
      </c>
      <c r="V147" s="32">
        <v>4</v>
      </c>
      <c r="W147" s="31" t="s">
        <v>91</v>
      </c>
      <c r="X147" s="31" t="s">
        <v>199</v>
      </c>
      <c r="Y147" s="34">
        <v>36</v>
      </c>
      <c r="Z147" s="33"/>
    </row>
    <row r="148" spans="10:26" x14ac:dyDescent="0.25">
      <c r="J148" s="16" t="s">
        <v>184</v>
      </c>
      <c r="K148" s="16" t="s">
        <v>71</v>
      </c>
      <c r="L148" s="16" t="s">
        <v>72</v>
      </c>
      <c r="M148" s="17">
        <v>15000094</v>
      </c>
      <c r="N148" s="16"/>
      <c r="O148" s="16" t="s">
        <v>42</v>
      </c>
      <c r="P148" s="16" t="s">
        <v>43</v>
      </c>
      <c r="Q148" s="16"/>
      <c r="R148" s="16" t="s">
        <v>146</v>
      </c>
      <c r="S148" s="38" t="s">
        <v>311</v>
      </c>
      <c r="T148" s="16" t="s">
        <v>147</v>
      </c>
      <c r="U148" s="16" t="s">
        <v>74</v>
      </c>
      <c r="V148" s="17">
        <v>1</v>
      </c>
      <c r="W148" s="16" t="s">
        <v>148</v>
      </c>
      <c r="X148" s="16" t="s">
        <v>149</v>
      </c>
      <c r="Y148" s="18">
        <v>1827.5</v>
      </c>
      <c r="Z148" s="16"/>
    </row>
    <row r="149" spans="10:26" x14ac:dyDescent="0.25">
      <c r="J149" s="16" t="s">
        <v>184</v>
      </c>
      <c r="K149" s="16" t="s">
        <v>71</v>
      </c>
      <c r="L149" s="16" t="s">
        <v>72</v>
      </c>
      <c r="M149" s="17">
        <v>15000094</v>
      </c>
      <c r="N149" s="16"/>
      <c r="O149" s="16" t="s">
        <v>42</v>
      </c>
      <c r="P149" s="16" t="s">
        <v>43</v>
      </c>
      <c r="Q149" s="16"/>
      <c r="R149" s="16" t="s">
        <v>146</v>
      </c>
      <c r="S149" s="38" t="s">
        <v>311</v>
      </c>
      <c r="T149" s="16" t="s">
        <v>147</v>
      </c>
      <c r="U149" s="16" t="s">
        <v>74</v>
      </c>
      <c r="V149" s="17">
        <v>1</v>
      </c>
      <c r="W149" s="16" t="s">
        <v>87</v>
      </c>
      <c r="X149" s="16" t="s">
        <v>149</v>
      </c>
      <c r="Y149" s="18">
        <v>10.67</v>
      </c>
    </row>
    <row r="150" spans="10:26" x14ac:dyDescent="0.25">
      <c r="J150" s="16" t="s">
        <v>184</v>
      </c>
      <c r="K150" s="16" t="s">
        <v>71</v>
      </c>
      <c r="L150" s="16" t="s">
        <v>72</v>
      </c>
      <c r="M150" s="17">
        <v>15000263</v>
      </c>
      <c r="N150" s="16"/>
      <c r="O150" s="16" t="s">
        <v>42</v>
      </c>
      <c r="P150" s="16" t="s">
        <v>43</v>
      </c>
      <c r="Q150" s="16"/>
      <c r="R150" s="16" t="s">
        <v>137</v>
      </c>
      <c r="S150" s="38" t="s">
        <v>310</v>
      </c>
      <c r="T150" s="16" t="s">
        <v>138</v>
      </c>
      <c r="U150">
        <v>2015</v>
      </c>
      <c r="V150" s="17">
        <v>1</v>
      </c>
      <c r="W150" s="16" t="s">
        <v>141</v>
      </c>
      <c r="X150" s="16" t="s">
        <v>140</v>
      </c>
      <c r="Y150" s="18">
        <v>2109.7399999999998</v>
      </c>
      <c r="Z150" s="16"/>
    </row>
    <row r="151" spans="10:26" x14ac:dyDescent="0.25">
      <c r="J151" s="16" t="s">
        <v>184</v>
      </c>
      <c r="K151" s="16" t="s">
        <v>71</v>
      </c>
      <c r="L151" s="16" t="s">
        <v>72</v>
      </c>
      <c r="M151" s="17">
        <v>15000263</v>
      </c>
      <c r="N151" s="16"/>
      <c r="O151" s="16" t="s">
        <v>42</v>
      </c>
      <c r="P151" s="16" t="s">
        <v>43</v>
      </c>
      <c r="Q151" s="16"/>
      <c r="R151" s="16" t="s">
        <v>137</v>
      </c>
      <c r="S151" s="38" t="s">
        <v>310</v>
      </c>
      <c r="T151" s="16" t="s">
        <v>138</v>
      </c>
      <c r="U151">
        <v>2015</v>
      </c>
      <c r="V151" s="17">
        <v>1</v>
      </c>
      <c r="W151" s="16" t="s">
        <v>139</v>
      </c>
      <c r="X151" s="16" t="s">
        <v>140</v>
      </c>
      <c r="Y151" s="18">
        <v>1767.03</v>
      </c>
      <c r="Z151" s="8" t="s">
        <v>190</v>
      </c>
    </row>
    <row r="152" spans="10:26" x14ac:dyDescent="0.25">
      <c r="J152" s="16" t="s">
        <v>184</v>
      </c>
      <c r="K152" s="16" t="s">
        <v>71</v>
      </c>
      <c r="L152" s="16" t="s">
        <v>72</v>
      </c>
      <c r="M152" s="17">
        <v>15000263</v>
      </c>
      <c r="N152" s="16"/>
      <c r="O152" s="16" t="s">
        <v>42</v>
      </c>
      <c r="P152" s="16" t="s">
        <v>43</v>
      </c>
      <c r="Q152" s="16"/>
      <c r="R152" s="16" t="s">
        <v>137</v>
      </c>
      <c r="S152" s="38" t="s">
        <v>310</v>
      </c>
      <c r="T152" s="16" t="s">
        <v>138</v>
      </c>
      <c r="U152">
        <v>2015</v>
      </c>
      <c r="V152" s="17">
        <v>1</v>
      </c>
      <c r="W152" s="16" t="s">
        <v>142</v>
      </c>
      <c r="X152" s="16" t="s">
        <v>140</v>
      </c>
      <c r="Y152" s="18">
        <v>1492.38</v>
      </c>
    </row>
    <row r="153" spans="10:26" x14ac:dyDescent="0.25">
      <c r="J153" s="16" t="s">
        <v>184</v>
      </c>
      <c r="K153" s="16" t="s">
        <v>71</v>
      </c>
      <c r="L153" s="16" t="s">
        <v>72</v>
      </c>
      <c r="M153" s="17">
        <v>15000263</v>
      </c>
      <c r="N153" s="16"/>
      <c r="O153" s="16" t="s">
        <v>42</v>
      </c>
      <c r="P153" s="16" t="s">
        <v>43</v>
      </c>
      <c r="Q153" s="16"/>
      <c r="R153" s="16" t="s">
        <v>137</v>
      </c>
      <c r="S153" s="38" t="s">
        <v>310</v>
      </c>
      <c r="T153" s="16" t="s">
        <v>138</v>
      </c>
      <c r="U153">
        <v>2015</v>
      </c>
      <c r="V153" s="17">
        <v>1</v>
      </c>
      <c r="W153" s="16" t="s">
        <v>143</v>
      </c>
      <c r="X153" s="16" t="s">
        <v>140</v>
      </c>
      <c r="Y153" s="18">
        <v>1480.28</v>
      </c>
    </row>
    <row r="154" spans="10:26" x14ac:dyDescent="0.25">
      <c r="J154" s="16" t="s">
        <v>184</v>
      </c>
      <c r="K154" s="16" t="s">
        <v>71</v>
      </c>
      <c r="L154" s="16" t="s">
        <v>72</v>
      </c>
      <c r="M154" s="17">
        <v>15000263</v>
      </c>
      <c r="N154" s="16"/>
      <c r="O154" s="16" t="s">
        <v>42</v>
      </c>
      <c r="P154" s="16" t="s">
        <v>43</v>
      </c>
      <c r="Q154" s="16"/>
      <c r="R154" s="16" t="s">
        <v>137</v>
      </c>
      <c r="S154" s="38" t="s">
        <v>310</v>
      </c>
      <c r="T154" s="16" t="s">
        <v>138</v>
      </c>
      <c r="U154">
        <v>2015</v>
      </c>
      <c r="V154" s="17">
        <v>1</v>
      </c>
      <c r="W154" s="16" t="s">
        <v>144</v>
      </c>
      <c r="X154" s="16" t="s">
        <v>140</v>
      </c>
      <c r="Y154" s="18">
        <v>1223.49</v>
      </c>
    </row>
    <row r="155" spans="10:26" x14ac:dyDescent="0.25">
      <c r="J155" s="16" t="s">
        <v>184</v>
      </c>
      <c r="K155" s="16" t="s">
        <v>71</v>
      </c>
      <c r="L155" s="16" t="s">
        <v>72</v>
      </c>
      <c r="M155" s="17">
        <v>15000263</v>
      </c>
      <c r="N155" s="16"/>
      <c r="O155" s="16" t="s">
        <v>42</v>
      </c>
      <c r="P155" s="16" t="s">
        <v>43</v>
      </c>
      <c r="Q155" s="16"/>
      <c r="R155" s="16" t="s">
        <v>137</v>
      </c>
      <c r="S155" s="38" t="s">
        <v>310</v>
      </c>
      <c r="T155" s="16" t="s">
        <v>138</v>
      </c>
      <c r="U155">
        <v>2015</v>
      </c>
      <c r="V155" s="17">
        <v>1</v>
      </c>
      <c r="W155" s="16" t="s">
        <v>145</v>
      </c>
      <c r="X155" s="16" t="s">
        <v>140</v>
      </c>
      <c r="Y155" s="18">
        <v>301.01</v>
      </c>
    </row>
    <row r="156" spans="10:26" x14ac:dyDescent="0.25">
      <c r="J156" s="16" t="s">
        <v>184</v>
      </c>
      <c r="K156" s="16" t="s">
        <v>71</v>
      </c>
      <c r="L156" s="16" t="s">
        <v>72</v>
      </c>
      <c r="M156" s="17">
        <v>15000263</v>
      </c>
      <c r="N156" s="16"/>
      <c r="O156" s="16" t="s">
        <v>42</v>
      </c>
      <c r="P156" s="16" t="s">
        <v>43</v>
      </c>
      <c r="Q156" s="16"/>
      <c r="R156" s="16" t="s">
        <v>137</v>
      </c>
      <c r="S156" s="38" t="s">
        <v>310</v>
      </c>
      <c r="T156" s="16" t="s">
        <v>138</v>
      </c>
      <c r="U156">
        <v>2015</v>
      </c>
      <c r="V156" s="17">
        <v>1</v>
      </c>
      <c r="W156" s="16" t="s">
        <v>87</v>
      </c>
      <c r="X156" s="16" t="s">
        <v>140</v>
      </c>
      <c r="Y156" s="18">
        <v>9.68</v>
      </c>
    </row>
    <row r="157" spans="10:26" x14ac:dyDescent="0.25">
      <c r="J157" s="16" t="s">
        <v>184</v>
      </c>
      <c r="K157" s="16" t="s">
        <v>71</v>
      </c>
      <c r="L157" s="16" t="s">
        <v>72</v>
      </c>
      <c r="M157" s="17">
        <v>15000020</v>
      </c>
      <c r="N157" s="16"/>
      <c r="O157" s="16" t="s">
        <v>42</v>
      </c>
      <c r="P157" s="16" t="s">
        <v>43</v>
      </c>
      <c r="Q157" s="16"/>
      <c r="R157" s="16" t="s">
        <v>133</v>
      </c>
      <c r="S157" s="38" t="s">
        <v>306</v>
      </c>
      <c r="T157" s="16" t="s">
        <v>134</v>
      </c>
      <c r="U157" s="16" t="s">
        <v>74</v>
      </c>
      <c r="V157" s="17">
        <v>1</v>
      </c>
      <c r="W157" s="16" t="s">
        <v>135</v>
      </c>
      <c r="X157" s="16" t="s">
        <v>136</v>
      </c>
      <c r="Y157" s="18">
        <v>3332.45</v>
      </c>
    </row>
    <row r="158" spans="10:26" x14ac:dyDescent="0.25">
      <c r="J158" s="16" t="s">
        <v>184</v>
      </c>
      <c r="K158" s="16" t="s">
        <v>71</v>
      </c>
      <c r="L158" s="16" t="s">
        <v>72</v>
      </c>
      <c r="M158" s="17">
        <v>15000020</v>
      </c>
      <c r="N158" s="16"/>
      <c r="O158" s="16" t="s">
        <v>42</v>
      </c>
      <c r="P158" s="16" t="s">
        <v>43</v>
      </c>
      <c r="Q158" s="16"/>
      <c r="R158" s="16" t="s">
        <v>133</v>
      </c>
      <c r="S158" s="38" t="s">
        <v>306</v>
      </c>
      <c r="T158" s="16" t="s">
        <v>134</v>
      </c>
      <c r="U158" s="16" t="s">
        <v>74</v>
      </c>
      <c r="V158" s="17">
        <v>1</v>
      </c>
      <c r="W158" s="16" t="s">
        <v>87</v>
      </c>
      <c r="X158" s="16" t="s">
        <v>136</v>
      </c>
      <c r="Y158" s="18">
        <v>10</v>
      </c>
    </row>
    <row r="159" spans="10:26" x14ac:dyDescent="0.25">
      <c r="J159" s="16" t="s">
        <v>184</v>
      </c>
      <c r="K159" s="16" t="s">
        <v>301</v>
      </c>
      <c r="L159" s="16" t="s">
        <v>72</v>
      </c>
      <c r="M159" s="17">
        <v>15001819</v>
      </c>
      <c r="N159" s="16"/>
      <c r="O159" s="16" t="s">
        <v>38</v>
      </c>
      <c r="P159" s="16" t="s">
        <v>39</v>
      </c>
      <c r="Q159" s="16"/>
      <c r="R159" s="16" t="s">
        <v>88</v>
      </c>
      <c r="S159" s="38" t="s">
        <v>321</v>
      </c>
      <c r="T159" s="16" t="s">
        <v>36</v>
      </c>
      <c r="U159" s="16" t="s">
        <v>74</v>
      </c>
      <c r="V159" s="17">
        <v>3</v>
      </c>
      <c r="W159" s="16" t="s">
        <v>78</v>
      </c>
      <c r="X159" s="16" t="s">
        <v>89</v>
      </c>
      <c r="Y159" s="18">
        <v>495.36</v>
      </c>
      <c r="Z159" s="8" t="s">
        <v>190</v>
      </c>
    </row>
    <row r="160" spans="10:26" x14ac:dyDescent="0.25">
      <c r="J160" t="s">
        <v>184</v>
      </c>
      <c r="K160" s="16" t="s">
        <v>71</v>
      </c>
      <c r="L160" s="16" t="s">
        <v>72</v>
      </c>
      <c r="M160" s="17">
        <v>15000097</v>
      </c>
      <c r="N160" s="16"/>
      <c r="O160" s="16" t="s">
        <v>38</v>
      </c>
      <c r="P160" s="16" t="s">
        <v>39</v>
      </c>
      <c r="Q160" s="16"/>
      <c r="R160" s="16" t="s">
        <v>83</v>
      </c>
      <c r="S160" s="38" t="s">
        <v>312</v>
      </c>
      <c r="T160" s="16" t="s">
        <v>84</v>
      </c>
      <c r="U160" s="16" t="s">
        <v>74</v>
      </c>
      <c r="V160" s="17">
        <v>1</v>
      </c>
      <c r="W160" s="16" t="s">
        <v>85</v>
      </c>
      <c r="X160" s="16" t="s">
        <v>86</v>
      </c>
      <c r="Y160" s="18">
        <v>1443.46</v>
      </c>
    </row>
    <row r="161" spans="10:26" x14ac:dyDescent="0.25">
      <c r="J161" s="16" t="s">
        <v>184</v>
      </c>
      <c r="K161" s="16" t="s">
        <v>71</v>
      </c>
      <c r="L161" s="16" t="s">
        <v>72</v>
      </c>
      <c r="M161" s="17">
        <v>15000097</v>
      </c>
      <c r="N161" s="16"/>
      <c r="O161" s="16" t="s">
        <v>38</v>
      </c>
      <c r="P161" s="16" t="s">
        <v>39</v>
      </c>
      <c r="Q161" s="16"/>
      <c r="R161" s="16" t="s">
        <v>83</v>
      </c>
      <c r="S161" s="38" t="s">
        <v>312</v>
      </c>
      <c r="T161" s="16" t="s">
        <v>84</v>
      </c>
      <c r="U161" s="16" t="s">
        <v>74</v>
      </c>
      <c r="V161" s="17">
        <v>1</v>
      </c>
      <c r="W161" s="16" t="s">
        <v>87</v>
      </c>
      <c r="X161" s="16" t="s">
        <v>86</v>
      </c>
      <c r="Y161" s="18">
        <v>9.93</v>
      </c>
    </row>
    <row r="162" spans="10:26" x14ac:dyDescent="0.25">
      <c r="J162" s="16" t="s">
        <v>184</v>
      </c>
      <c r="K162" s="16" t="s">
        <v>298</v>
      </c>
      <c r="O162" s="16" t="s">
        <v>42</v>
      </c>
      <c r="P162" s="16" t="s">
        <v>43</v>
      </c>
      <c r="R162" s="16">
        <v>1411961</v>
      </c>
      <c r="S162" s="38">
        <v>1411961</v>
      </c>
      <c r="T162" s="16" t="s">
        <v>41</v>
      </c>
      <c r="U162">
        <v>2015</v>
      </c>
      <c r="V162" t="s">
        <v>182</v>
      </c>
      <c r="Y162" s="7">
        <v>21390.592200000003</v>
      </c>
      <c r="Z162" s="16"/>
    </row>
    <row r="163" spans="10:26" x14ac:dyDescent="0.25">
      <c r="J163" s="16" t="s">
        <v>184</v>
      </c>
      <c r="K163" s="16" t="s">
        <v>71</v>
      </c>
      <c r="L163" s="16" t="s">
        <v>72</v>
      </c>
      <c r="M163" s="17">
        <v>15002479</v>
      </c>
      <c r="N163" s="16"/>
      <c r="O163" s="16" t="s">
        <v>42</v>
      </c>
      <c r="P163" s="16" t="s">
        <v>43</v>
      </c>
      <c r="Q163" s="16"/>
      <c r="R163" s="16" t="s">
        <v>249</v>
      </c>
      <c r="S163" s="38" t="s">
        <v>304</v>
      </c>
      <c r="T163" s="16" t="s">
        <v>41</v>
      </c>
      <c r="U163">
        <v>2015</v>
      </c>
      <c r="V163" s="17">
        <v>4</v>
      </c>
      <c r="W163" s="16" t="s">
        <v>250</v>
      </c>
      <c r="X163" s="16" t="s">
        <v>251</v>
      </c>
      <c r="Y163" s="18">
        <v>11874</v>
      </c>
      <c r="Z163" s="16"/>
    </row>
    <row r="164" spans="10:26" x14ac:dyDescent="0.25">
      <c r="J164" s="16" t="s">
        <v>184</v>
      </c>
      <c r="K164" s="16" t="s">
        <v>71</v>
      </c>
      <c r="L164" s="16" t="s">
        <v>72</v>
      </c>
      <c r="M164" s="17">
        <v>15002729</v>
      </c>
      <c r="N164" s="16"/>
      <c r="O164" s="16" t="s">
        <v>42</v>
      </c>
      <c r="P164" s="16" t="s">
        <v>43</v>
      </c>
      <c r="Q164" s="16"/>
      <c r="R164" s="16" t="s">
        <v>249</v>
      </c>
      <c r="S164" s="38" t="s">
        <v>304</v>
      </c>
      <c r="T164" s="16" t="s">
        <v>41</v>
      </c>
      <c r="U164">
        <v>2015</v>
      </c>
      <c r="V164" s="17">
        <v>5</v>
      </c>
      <c r="W164" s="16" t="s">
        <v>253</v>
      </c>
      <c r="X164" s="16" t="s">
        <v>252</v>
      </c>
      <c r="Y164" s="18">
        <v>7290</v>
      </c>
    </row>
    <row r="165" spans="10:26" x14ac:dyDescent="0.25">
      <c r="J165" s="16" t="s">
        <v>184</v>
      </c>
      <c r="K165" s="16" t="s">
        <v>71</v>
      </c>
      <c r="L165" s="16" t="s">
        <v>72</v>
      </c>
      <c r="M165" s="17">
        <v>15002479</v>
      </c>
      <c r="N165" s="16"/>
      <c r="O165" s="16" t="s">
        <v>42</v>
      </c>
      <c r="P165" s="16" t="s">
        <v>43</v>
      </c>
      <c r="Q165" s="16"/>
      <c r="R165" s="16" t="s">
        <v>249</v>
      </c>
      <c r="S165" s="38" t="s">
        <v>304</v>
      </c>
      <c r="T165" s="16" t="s">
        <v>41</v>
      </c>
      <c r="U165">
        <v>2015</v>
      </c>
      <c r="V165" s="17">
        <v>4</v>
      </c>
      <c r="W165" s="16" t="s">
        <v>109</v>
      </c>
      <c r="X165" s="16" t="s">
        <v>251</v>
      </c>
      <c r="Y165" s="18">
        <v>905.39</v>
      </c>
      <c r="Z165" s="16"/>
    </row>
    <row r="166" spans="10:26" x14ac:dyDescent="0.25">
      <c r="J166" s="16" t="s">
        <v>184</v>
      </c>
      <c r="K166" s="16" t="s">
        <v>71</v>
      </c>
      <c r="L166" s="16" t="s">
        <v>72</v>
      </c>
      <c r="M166" s="17">
        <v>15002729</v>
      </c>
      <c r="N166" s="16"/>
      <c r="O166" s="16" t="s">
        <v>42</v>
      </c>
      <c r="P166" s="16" t="s">
        <v>43</v>
      </c>
      <c r="Q166" s="16"/>
      <c r="R166" s="16" t="s">
        <v>249</v>
      </c>
      <c r="S166" s="38" t="s">
        <v>304</v>
      </c>
      <c r="T166" s="16" t="s">
        <v>41</v>
      </c>
      <c r="U166">
        <v>2015</v>
      </c>
      <c r="V166" s="17">
        <v>5</v>
      </c>
      <c r="W166" s="16" t="s">
        <v>254</v>
      </c>
      <c r="X166" s="16" t="s">
        <v>252</v>
      </c>
      <c r="Y166" s="18">
        <v>672</v>
      </c>
      <c r="Z166" s="16"/>
    </row>
    <row r="167" spans="10:26" x14ac:dyDescent="0.25">
      <c r="J167" s="16" t="s">
        <v>184</v>
      </c>
      <c r="K167" s="16" t="s">
        <v>71</v>
      </c>
      <c r="L167" s="16" t="s">
        <v>72</v>
      </c>
      <c r="M167" s="17">
        <v>15002729</v>
      </c>
      <c r="N167" s="16"/>
      <c r="O167" s="16" t="s">
        <v>42</v>
      </c>
      <c r="P167" s="16" t="s">
        <v>43</v>
      </c>
      <c r="Q167" s="16"/>
      <c r="R167" s="16" t="s">
        <v>249</v>
      </c>
      <c r="S167" s="38" t="s">
        <v>304</v>
      </c>
      <c r="T167" s="16" t="s">
        <v>41</v>
      </c>
      <c r="U167">
        <v>2015</v>
      </c>
      <c r="V167" s="17">
        <v>5</v>
      </c>
      <c r="W167" s="16" t="s">
        <v>109</v>
      </c>
      <c r="X167" s="16" t="s">
        <v>252</v>
      </c>
      <c r="Y167" s="18">
        <v>555.86</v>
      </c>
    </row>
    <row r="168" spans="10:26" x14ac:dyDescent="0.25">
      <c r="J168" s="16" t="s">
        <v>184</v>
      </c>
      <c r="K168" s="16" t="s">
        <v>71</v>
      </c>
      <c r="L168" s="16" t="s">
        <v>72</v>
      </c>
      <c r="M168" s="17">
        <v>15002729</v>
      </c>
      <c r="N168" s="16"/>
      <c r="O168" s="16" t="s">
        <v>42</v>
      </c>
      <c r="P168" s="16" t="s">
        <v>43</v>
      </c>
      <c r="Q168" s="16"/>
      <c r="R168" s="16" t="s">
        <v>249</v>
      </c>
      <c r="S168" s="38" t="s">
        <v>304</v>
      </c>
      <c r="T168" s="16" t="s">
        <v>41</v>
      </c>
      <c r="U168">
        <v>2015</v>
      </c>
      <c r="V168" s="17">
        <v>5</v>
      </c>
      <c r="W168" s="16" t="s">
        <v>109</v>
      </c>
      <c r="X168" s="16" t="s">
        <v>252</v>
      </c>
      <c r="Y168" s="18">
        <v>51.24</v>
      </c>
    </row>
    <row r="169" spans="10:26" x14ac:dyDescent="0.25">
      <c r="J169" s="16" t="s">
        <v>184</v>
      </c>
      <c r="K169" s="16" t="s">
        <v>71</v>
      </c>
      <c r="L169" s="16" t="s">
        <v>72</v>
      </c>
      <c r="M169" s="17">
        <v>15001330</v>
      </c>
      <c r="N169" s="16"/>
      <c r="O169" s="16" t="s">
        <v>42</v>
      </c>
      <c r="P169" s="16" t="s">
        <v>43</v>
      </c>
      <c r="Q169" s="16"/>
      <c r="R169" s="16" t="s">
        <v>129</v>
      </c>
      <c r="S169" s="38" t="s">
        <v>309</v>
      </c>
      <c r="T169" s="16" t="s">
        <v>130</v>
      </c>
      <c r="U169">
        <v>2015</v>
      </c>
      <c r="V169" s="17">
        <v>3</v>
      </c>
      <c r="W169" s="16" t="s">
        <v>131</v>
      </c>
      <c r="X169" s="16" t="s">
        <v>132</v>
      </c>
      <c r="Y169" s="18">
        <v>2115.75</v>
      </c>
    </row>
    <row r="170" spans="10:26" x14ac:dyDescent="0.25">
      <c r="J170" s="16" t="s">
        <v>184</v>
      </c>
      <c r="K170" s="16" t="s">
        <v>71</v>
      </c>
      <c r="L170" s="16" t="s">
        <v>72</v>
      </c>
      <c r="M170" s="17">
        <v>15001286</v>
      </c>
      <c r="N170" s="16"/>
      <c r="O170" s="16" t="s">
        <v>38</v>
      </c>
      <c r="P170" s="16" t="s">
        <v>39</v>
      </c>
      <c r="Q170" s="16"/>
      <c r="R170" s="16" t="s">
        <v>80</v>
      </c>
      <c r="S170" s="38" t="s">
        <v>307</v>
      </c>
      <c r="T170" s="16" t="s">
        <v>40</v>
      </c>
      <c r="U170">
        <v>2015</v>
      </c>
      <c r="V170" s="17">
        <v>2</v>
      </c>
      <c r="W170" s="16" t="s">
        <v>81</v>
      </c>
      <c r="X170" s="16" t="s">
        <v>82</v>
      </c>
      <c r="Y170" s="18">
        <v>3305.43</v>
      </c>
    </row>
    <row r="171" spans="10:26" x14ac:dyDescent="0.25">
      <c r="J171" s="16" t="s">
        <v>184</v>
      </c>
      <c r="K171" s="16" t="s">
        <v>71</v>
      </c>
      <c r="L171" s="16" t="s">
        <v>72</v>
      </c>
      <c r="M171" s="17">
        <v>15002219</v>
      </c>
      <c r="N171" s="16"/>
      <c r="O171" s="16" t="s">
        <v>38</v>
      </c>
      <c r="P171" s="16" t="s">
        <v>39</v>
      </c>
      <c r="Q171" s="16"/>
      <c r="R171" s="16" t="s">
        <v>80</v>
      </c>
      <c r="S171" s="38" t="s">
        <v>307</v>
      </c>
      <c r="T171" s="16" t="s">
        <v>40</v>
      </c>
      <c r="U171">
        <v>2015</v>
      </c>
      <c r="V171" s="17">
        <v>4</v>
      </c>
      <c r="W171" s="16" t="s">
        <v>81</v>
      </c>
      <c r="X171" s="16" t="s">
        <v>198</v>
      </c>
      <c r="Y171" s="18">
        <v>1209.18</v>
      </c>
      <c r="Z171" s="16"/>
    </row>
    <row r="172" spans="10:26" x14ac:dyDescent="0.25">
      <c r="J172" s="16" t="s">
        <v>184</v>
      </c>
      <c r="K172" s="16" t="s">
        <v>301</v>
      </c>
      <c r="L172" s="16" t="s">
        <v>72</v>
      </c>
      <c r="M172" s="17">
        <v>15001047</v>
      </c>
      <c r="N172" s="16"/>
      <c r="O172" s="16" t="s">
        <v>38</v>
      </c>
      <c r="P172" s="16" t="s">
        <v>39</v>
      </c>
      <c r="Q172" s="16"/>
      <c r="R172" s="16" t="s">
        <v>77</v>
      </c>
      <c r="S172" s="38" t="s">
        <v>308</v>
      </c>
      <c r="T172" s="16" t="s">
        <v>36</v>
      </c>
      <c r="U172" s="16" t="s">
        <v>74</v>
      </c>
      <c r="V172" s="17">
        <v>2</v>
      </c>
      <c r="W172" s="16" t="s">
        <v>78</v>
      </c>
      <c r="X172" s="16" t="s">
        <v>79</v>
      </c>
      <c r="Y172" s="18">
        <v>2146.56</v>
      </c>
    </row>
    <row r="173" spans="10:26" x14ac:dyDescent="0.25">
      <c r="J173" s="16" t="s">
        <v>184</v>
      </c>
      <c r="K173" s="16" t="s">
        <v>301</v>
      </c>
      <c r="O173" s="16" t="s">
        <v>38</v>
      </c>
      <c r="P173" s="16" t="s">
        <v>39</v>
      </c>
      <c r="R173" s="16">
        <v>1411769</v>
      </c>
      <c r="S173" s="38">
        <v>1411769</v>
      </c>
      <c r="T173" s="16" t="s">
        <v>36</v>
      </c>
      <c r="U173">
        <v>2015</v>
      </c>
      <c r="V173" t="s">
        <v>182</v>
      </c>
      <c r="Y173" s="7">
        <v>-115.0936</v>
      </c>
    </row>
    <row r="174" spans="10:26" x14ac:dyDescent="0.25">
      <c r="J174" s="16" t="s">
        <v>184</v>
      </c>
      <c r="K174" s="31" t="s">
        <v>71</v>
      </c>
      <c r="L174" s="31" t="s">
        <v>72</v>
      </c>
      <c r="M174" s="32">
        <v>15001727</v>
      </c>
      <c r="N174" s="31"/>
      <c r="O174" s="31" t="s">
        <v>38</v>
      </c>
      <c r="P174" s="31" t="s">
        <v>39</v>
      </c>
      <c r="Q174" s="31"/>
      <c r="R174" s="31" t="s">
        <v>73</v>
      </c>
      <c r="S174" s="38" t="s">
        <v>331</v>
      </c>
      <c r="T174" s="31" t="s">
        <v>46</v>
      </c>
      <c r="U174" s="31" t="s">
        <v>74</v>
      </c>
      <c r="V174" s="32">
        <v>3</v>
      </c>
      <c r="W174" s="31" t="s">
        <v>75</v>
      </c>
      <c r="X174" s="31" t="s">
        <v>76</v>
      </c>
      <c r="Y174" s="34">
        <v>24.8</v>
      </c>
      <c r="Z174" s="33"/>
    </row>
    <row r="175" spans="10:26" x14ac:dyDescent="0.25">
      <c r="J175" s="16" t="s">
        <v>184</v>
      </c>
      <c r="K175" s="31" t="s">
        <v>71</v>
      </c>
      <c r="L175" s="31" t="s">
        <v>72</v>
      </c>
      <c r="M175" s="32">
        <v>15001727</v>
      </c>
      <c r="N175" s="31"/>
      <c r="O175" s="31" t="s">
        <v>38</v>
      </c>
      <c r="P175" s="31" t="s">
        <v>39</v>
      </c>
      <c r="Q175" s="31"/>
      <c r="R175" s="31" t="s">
        <v>73</v>
      </c>
      <c r="S175" s="38" t="s">
        <v>331</v>
      </c>
      <c r="T175" s="31" t="s">
        <v>46</v>
      </c>
      <c r="U175" s="33">
        <v>2015</v>
      </c>
      <c r="V175" s="32">
        <v>3</v>
      </c>
      <c r="W175" s="31" t="s">
        <v>75</v>
      </c>
      <c r="X175" s="31" t="s">
        <v>76</v>
      </c>
      <c r="Y175" s="34">
        <v>24.8</v>
      </c>
      <c r="Z175" s="33"/>
    </row>
    <row r="176" spans="10:26" x14ac:dyDescent="0.25">
      <c r="J176" s="16" t="s">
        <v>300</v>
      </c>
      <c r="K176" s="16" t="s">
        <v>299</v>
      </c>
      <c r="L176" s="16" t="s">
        <v>72</v>
      </c>
      <c r="S176" s="39"/>
      <c r="Y176" s="15">
        <v>23083</v>
      </c>
      <c r="Z176" s="16"/>
    </row>
    <row r="177" spans="10:26" x14ac:dyDescent="0.25">
      <c r="J177" s="16" t="s">
        <v>21</v>
      </c>
      <c r="K177" s="16" t="s">
        <v>298</v>
      </c>
      <c r="L177" s="16" t="s">
        <v>72</v>
      </c>
      <c r="O177" s="16" t="s">
        <v>38</v>
      </c>
      <c r="P177" s="16" t="s">
        <v>39</v>
      </c>
      <c r="Q177" s="16"/>
      <c r="S177" s="39"/>
      <c r="T177" s="16" t="s">
        <v>40</v>
      </c>
      <c r="U177">
        <v>2015</v>
      </c>
      <c r="V177" t="s">
        <v>182</v>
      </c>
      <c r="W177" s="16" t="s">
        <v>209</v>
      </c>
      <c r="Y177" s="15">
        <v>9900</v>
      </c>
      <c r="Z177" s="16"/>
    </row>
    <row r="178" spans="10:26" x14ac:dyDescent="0.25">
      <c r="J178" s="16" t="s">
        <v>298</v>
      </c>
      <c r="K178" s="16" t="s">
        <v>298</v>
      </c>
      <c r="L178" s="16" t="s">
        <v>72</v>
      </c>
      <c r="S178" s="39"/>
      <c r="Y178" s="15">
        <v>7764</v>
      </c>
    </row>
    <row r="179" spans="10:26" x14ac:dyDescent="0.25">
      <c r="J179" s="16" t="s">
        <v>22</v>
      </c>
      <c r="K179" s="16" t="s">
        <v>71</v>
      </c>
      <c r="L179" s="16" t="s">
        <v>72</v>
      </c>
      <c r="M179" s="17">
        <v>15002651</v>
      </c>
      <c r="N179" s="16"/>
      <c r="O179" s="16" t="s">
        <v>192</v>
      </c>
      <c r="P179" s="16" t="s">
        <v>193</v>
      </c>
      <c r="Q179" s="16"/>
      <c r="R179" s="16" t="s">
        <v>97</v>
      </c>
      <c r="S179" s="38"/>
      <c r="T179" s="16" t="s">
        <v>103</v>
      </c>
      <c r="U179">
        <v>2015</v>
      </c>
      <c r="V179" s="17">
        <v>4</v>
      </c>
      <c r="W179" s="16" t="s">
        <v>194</v>
      </c>
      <c r="X179" s="16" t="s">
        <v>195</v>
      </c>
      <c r="Y179" s="18">
        <v>469.75</v>
      </c>
    </row>
    <row r="180" spans="10:26" x14ac:dyDescent="0.25">
      <c r="J180" s="16" t="s">
        <v>14</v>
      </c>
      <c r="K180" s="16" t="s">
        <v>71</v>
      </c>
      <c r="L180" s="16" t="s">
        <v>72</v>
      </c>
      <c r="M180" s="17">
        <v>15004199</v>
      </c>
      <c r="N180" s="16"/>
      <c r="O180" s="16" t="s">
        <v>55</v>
      </c>
      <c r="P180" s="16" t="s">
        <v>56</v>
      </c>
      <c r="Q180" s="16"/>
      <c r="R180" s="16" t="s">
        <v>97</v>
      </c>
      <c r="S180" s="38"/>
      <c r="T180" s="16" t="s">
        <v>283</v>
      </c>
      <c r="U180">
        <v>2015</v>
      </c>
      <c r="V180" s="17">
        <v>6</v>
      </c>
      <c r="W180" s="16" t="s">
        <v>284</v>
      </c>
      <c r="X180" s="16" t="s">
        <v>285</v>
      </c>
      <c r="Y180" s="18">
        <v>153.79</v>
      </c>
    </row>
    <row r="181" spans="10:26" x14ac:dyDescent="0.25">
      <c r="J181" s="16" t="s">
        <v>31</v>
      </c>
      <c r="K181" s="16" t="s">
        <v>71</v>
      </c>
      <c r="L181" s="16" t="s">
        <v>72</v>
      </c>
      <c r="M181" s="17">
        <v>15001949</v>
      </c>
      <c r="N181" s="16"/>
      <c r="O181" s="16" t="s">
        <v>42</v>
      </c>
      <c r="P181" s="16" t="s">
        <v>43</v>
      </c>
      <c r="Q181" s="16"/>
      <c r="R181" s="16" t="s">
        <v>97</v>
      </c>
      <c r="S181" s="38"/>
      <c r="T181" s="16" t="s">
        <v>103</v>
      </c>
      <c r="U181">
        <v>2015</v>
      </c>
      <c r="V181" s="17">
        <v>3</v>
      </c>
      <c r="W181" s="16" t="s">
        <v>122</v>
      </c>
      <c r="X181" s="16" t="s">
        <v>123</v>
      </c>
      <c r="Y181" s="18">
        <v>123.43</v>
      </c>
    </row>
    <row r="182" spans="10:26" x14ac:dyDescent="0.25">
      <c r="J182" s="23"/>
      <c r="K182" s="25"/>
      <c r="L182" s="25"/>
      <c r="M182" s="26"/>
      <c r="N182" s="25"/>
      <c r="O182" s="25"/>
      <c r="P182" s="25"/>
      <c r="Q182" s="25"/>
      <c r="R182" s="25"/>
      <c r="S182" s="25"/>
      <c r="T182" s="25"/>
      <c r="U182" s="25"/>
      <c r="V182" s="26"/>
      <c r="W182" s="25"/>
      <c r="X182" s="25"/>
      <c r="Y182" s="27"/>
      <c r="Z182" s="23"/>
    </row>
    <row r="183" spans="10:26" x14ac:dyDescent="0.25">
      <c r="J183" s="23"/>
      <c r="K183" s="25"/>
      <c r="L183" s="25"/>
      <c r="M183" s="26"/>
      <c r="N183" s="25"/>
      <c r="O183" s="25"/>
      <c r="P183" s="25"/>
      <c r="Q183" s="25"/>
      <c r="R183" s="25"/>
      <c r="S183" s="25"/>
      <c r="T183" s="25"/>
      <c r="U183" s="25"/>
      <c r="V183" s="26"/>
      <c r="W183" s="25"/>
      <c r="X183" s="25"/>
      <c r="Y183" s="27"/>
      <c r="Z183" s="23"/>
    </row>
    <row r="184" spans="10:26" x14ac:dyDescent="0.25">
      <c r="J184" s="23"/>
      <c r="K184" s="25"/>
      <c r="L184" s="25"/>
      <c r="M184" s="26"/>
      <c r="N184" s="25"/>
      <c r="O184" s="25"/>
      <c r="P184" s="25"/>
      <c r="Q184" s="25"/>
      <c r="R184" s="25"/>
      <c r="S184" s="25"/>
      <c r="T184" s="25"/>
      <c r="U184" s="25"/>
      <c r="V184" s="26"/>
      <c r="W184" s="25"/>
      <c r="X184" s="25"/>
      <c r="Y184" s="27"/>
      <c r="Z184" s="23"/>
    </row>
    <row r="185" spans="10:26" x14ac:dyDescent="0.25">
      <c r="J185" s="23"/>
      <c r="K185" s="25"/>
      <c r="L185" s="25"/>
      <c r="M185" s="26"/>
      <c r="N185" s="25"/>
      <c r="O185" s="25"/>
      <c r="P185" s="25"/>
      <c r="Q185" s="25"/>
      <c r="R185" s="25"/>
      <c r="S185" s="25"/>
      <c r="T185" s="25"/>
      <c r="U185" s="25"/>
      <c r="V185" s="26"/>
      <c r="W185" s="25"/>
      <c r="X185" s="25"/>
      <c r="Y185" s="27"/>
      <c r="Z185" s="23"/>
    </row>
    <row r="186" spans="10:26" x14ac:dyDescent="0.25">
      <c r="J186" s="23"/>
      <c r="K186" s="25"/>
      <c r="L186" s="25"/>
      <c r="M186" s="26"/>
      <c r="N186" s="25"/>
      <c r="O186" s="25"/>
      <c r="P186" s="25"/>
      <c r="Q186" s="25"/>
      <c r="R186" s="25"/>
      <c r="S186" s="25"/>
      <c r="T186" s="25"/>
      <c r="U186" s="25"/>
      <c r="V186" s="26"/>
      <c r="W186" s="25"/>
      <c r="X186" s="25"/>
      <c r="Y186" s="27"/>
      <c r="Z186" s="23"/>
    </row>
    <row r="187" spans="10:26" x14ac:dyDescent="0.25">
      <c r="J187" s="23"/>
      <c r="K187" s="25"/>
      <c r="L187" s="25"/>
      <c r="M187" s="26"/>
      <c r="N187" s="25"/>
      <c r="O187" s="25"/>
      <c r="P187" s="25"/>
      <c r="Q187" s="25"/>
      <c r="R187" s="25"/>
      <c r="S187" s="25"/>
      <c r="T187" s="25"/>
      <c r="U187" s="25"/>
      <c r="V187" s="26"/>
      <c r="W187" s="25"/>
      <c r="X187" s="25"/>
      <c r="Y187" s="27"/>
      <c r="Z187" s="23"/>
    </row>
    <row r="188" spans="10:26" x14ac:dyDescent="0.25">
      <c r="J188" s="23"/>
      <c r="K188" s="25"/>
      <c r="L188" s="25"/>
      <c r="M188" s="26"/>
      <c r="N188" s="25"/>
      <c r="O188" s="25"/>
      <c r="P188" s="25"/>
      <c r="Q188" s="25"/>
      <c r="R188" s="25"/>
      <c r="S188" s="25"/>
      <c r="T188" s="25"/>
      <c r="U188" s="25"/>
      <c r="V188" s="26"/>
      <c r="W188" s="25"/>
      <c r="X188" s="25"/>
      <c r="Y188" s="27"/>
      <c r="Z188" s="23"/>
    </row>
    <row r="189" spans="10:26" x14ac:dyDescent="0.25">
      <c r="J189" s="25"/>
      <c r="K189" s="25"/>
      <c r="L189" s="25"/>
      <c r="M189" s="26"/>
      <c r="N189" s="25"/>
      <c r="O189" s="25"/>
      <c r="P189" s="25"/>
      <c r="Q189" s="25"/>
      <c r="R189" s="25"/>
      <c r="S189" s="25"/>
      <c r="T189" s="25"/>
      <c r="U189" s="25"/>
      <c r="V189" s="26"/>
      <c r="W189" s="25"/>
      <c r="X189" s="25"/>
      <c r="Y189" s="27"/>
      <c r="Z189" s="25"/>
    </row>
    <row r="190" spans="10:26" x14ac:dyDescent="0.25">
      <c r="J190" s="25"/>
      <c r="K190" s="25"/>
      <c r="L190" s="25"/>
      <c r="M190" s="26"/>
      <c r="N190" s="25"/>
      <c r="O190" s="25"/>
      <c r="P190" s="25"/>
      <c r="Q190" s="25"/>
      <c r="R190" s="25"/>
      <c r="S190" s="25"/>
      <c r="T190" s="25"/>
      <c r="U190" s="25"/>
      <c r="V190" s="26"/>
      <c r="W190" s="25"/>
      <c r="X190" s="25"/>
      <c r="Y190" s="27"/>
      <c r="Z190" s="23"/>
    </row>
    <row r="191" spans="10:26" x14ac:dyDescent="0.25">
      <c r="J191" s="25"/>
      <c r="K191" s="25"/>
      <c r="L191" s="25"/>
      <c r="M191" s="26"/>
      <c r="N191" s="25"/>
      <c r="O191" s="25"/>
      <c r="P191" s="25"/>
      <c r="Q191" s="25"/>
      <c r="R191" s="25"/>
      <c r="S191" s="25"/>
      <c r="T191" s="25"/>
      <c r="U191" s="25"/>
      <c r="V191" s="26"/>
      <c r="W191" s="25"/>
      <c r="X191" s="25"/>
      <c r="Y191" s="27"/>
      <c r="Z191" s="28"/>
    </row>
    <row r="192" spans="10:26" x14ac:dyDescent="0.25">
      <c r="J192" s="25"/>
      <c r="K192" s="25"/>
      <c r="L192" s="25"/>
      <c r="M192" s="26"/>
      <c r="N192" s="25"/>
      <c r="O192" s="25"/>
      <c r="P192" s="25"/>
      <c r="Q192" s="25"/>
      <c r="R192" s="25"/>
      <c r="S192" s="25"/>
      <c r="T192" s="25"/>
      <c r="U192" s="25"/>
      <c r="V192" s="26"/>
      <c r="W192" s="25"/>
      <c r="X192" s="25"/>
      <c r="Y192" s="27"/>
      <c r="Z192" s="23"/>
    </row>
    <row r="193" spans="10:26" x14ac:dyDescent="0.25">
      <c r="J193" s="23"/>
      <c r="K193" s="25"/>
      <c r="L193" s="25"/>
      <c r="M193" s="26"/>
      <c r="N193" s="25"/>
      <c r="O193" s="25"/>
      <c r="P193" s="25"/>
      <c r="Q193" s="25"/>
      <c r="R193" s="25"/>
      <c r="S193" s="25"/>
      <c r="T193" s="25"/>
      <c r="U193" s="25"/>
      <c r="V193" s="26"/>
      <c r="W193" s="25"/>
      <c r="X193" s="25"/>
      <c r="Y193" s="27"/>
      <c r="Z193" s="23"/>
    </row>
    <row r="194" spans="10:26" x14ac:dyDescent="0.25">
      <c r="J194" s="25"/>
      <c r="K194" s="25"/>
      <c r="L194" s="25"/>
      <c r="M194" s="26"/>
      <c r="N194" s="25"/>
      <c r="O194" s="25"/>
      <c r="P194" s="25"/>
      <c r="Q194" s="25"/>
      <c r="R194" s="25"/>
      <c r="S194" s="25"/>
      <c r="T194" s="25"/>
      <c r="U194" s="25"/>
      <c r="V194" s="26"/>
      <c r="W194" s="25"/>
      <c r="X194" s="25"/>
      <c r="Y194" s="27"/>
      <c r="Z194" s="23"/>
    </row>
    <row r="195" spans="10:26" x14ac:dyDescent="0.25">
      <c r="J195" s="25"/>
      <c r="K195" s="25"/>
      <c r="L195" s="25"/>
      <c r="M195" s="26"/>
      <c r="N195" s="25"/>
      <c r="O195" s="25"/>
      <c r="P195" s="25"/>
      <c r="Q195" s="25"/>
      <c r="R195" s="25"/>
      <c r="S195" s="25"/>
      <c r="T195" s="25"/>
      <c r="U195" s="25"/>
      <c r="V195" s="26"/>
      <c r="W195" s="25"/>
      <c r="X195" s="25"/>
      <c r="Y195" s="27"/>
      <c r="Z195" s="23"/>
    </row>
    <row r="196" spans="10:26" x14ac:dyDescent="0.25">
      <c r="J196" s="25"/>
      <c r="K196" s="25"/>
      <c r="L196" s="25"/>
      <c r="M196" s="26"/>
      <c r="N196" s="25"/>
      <c r="O196" s="25"/>
      <c r="P196" s="25"/>
      <c r="Q196" s="25"/>
      <c r="R196" s="25"/>
      <c r="S196" s="25"/>
      <c r="T196" s="25"/>
      <c r="U196" s="25"/>
      <c r="V196" s="26"/>
      <c r="W196" s="25"/>
      <c r="X196" s="25"/>
      <c r="Y196" s="27"/>
      <c r="Z196" s="23"/>
    </row>
    <row r="197" spans="10:26" x14ac:dyDescent="0.25">
      <c r="J197" s="25"/>
      <c r="K197" s="25"/>
      <c r="L197" s="25"/>
      <c r="M197" s="26"/>
      <c r="N197" s="25"/>
      <c r="O197" s="25"/>
      <c r="P197" s="25"/>
      <c r="Q197" s="25"/>
      <c r="R197" s="25"/>
      <c r="S197" s="25"/>
      <c r="T197" s="25"/>
      <c r="U197" s="25"/>
      <c r="V197" s="26"/>
      <c r="W197" s="25"/>
      <c r="X197" s="25"/>
      <c r="Y197" s="27"/>
      <c r="Z197" s="25"/>
    </row>
    <row r="198" spans="10:26" x14ac:dyDescent="0.25">
      <c r="J198" s="25"/>
      <c r="K198" s="25"/>
      <c r="L198" s="25"/>
      <c r="M198" s="26"/>
      <c r="N198" s="25"/>
      <c r="O198" s="25"/>
      <c r="P198" s="25"/>
      <c r="Q198" s="25"/>
      <c r="R198" s="25"/>
      <c r="S198" s="25"/>
      <c r="T198" s="25"/>
      <c r="U198" s="25"/>
      <c r="V198" s="26"/>
      <c r="W198" s="25"/>
      <c r="X198" s="25"/>
      <c r="Y198" s="27"/>
      <c r="Z198" s="25"/>
    </row>
    <row r="199" spans="10:26" x14ac:dyDescent="0.25">
      <c r="J199" s="25"/>
      <c r="K199" s="25"/>
      <c r="L199" s="25"/>
      <c r="M199" s="26"/>
      <c r="N199" s="25"/>
      <c r="O199" s="25"/>
      <c r="P199" s="25"/>
      <c r="Q199" s="25"/>
      <c r="R199" s="25"/>
      <c r="S199" s="25"/>
      <c r="T199" s="25"/>
      <c r="U199" s="25"/>
      <c r="V199" s="26"/>
      <c r="W199" s="25"/>
      <c r="X199" s="25"/>
      <c r="Y199" s="27"/>
      <c r="Z199" s="23"/>
    </row>
    <row r="200" spans="10:26" x14ac:dyDescent="0.25">
      <c r="J200" s="25"/>
      <c r="K200" s="25"/>
      <c r="L200" s="25"/>
      <c r="M200" s="26"/>
      <c r="N200" s="25"/>
      <c r="O200" s="25"/>
      <c r="P200" s="25"/>
      <c r="Q200" s="25"/>
      <c r="R200" s="25"/>
      <c r="S200" s="25"/>
      <c r="T200" s="25"/>
      <c r="U200" s="25"/>
      <c r="V200" s="26"/>
      <c r="W200" s="25"/>
      <c r="X200" s="25"/>
      <c r="Y200" s="27"/>
      <c r="Z200" s="23"/>
    </row>
    <row r="201" spans="10:26" x14ac:dyDescent="0.25">
      <c r="J201" s="25"/>
      <c r="K201" s="25"/>
      <c r="L201" s="25"/>
      <c r="M201" s="26"/>
      <c r="N201" s="25"/>
      <c r="O201" s="25"/>
      <c r="P201" s="25"/>
      <c r="Q201" s="25"/>
      <c r="R201" s="25"/>
      <c r="S201" s="25"/>
      <c r="T201" s="25"/>
      <c r="U201" s="23"/>
      <c r="V201" s="26"/>
      <c r="W201" s="25"/>
      <c r="X201" s="25"/>
      <c r="Y201" s="27"/>
      <c r="Z201" s="23"/>
    </row>
    <row r="202" spans="10:26" x14ac:dyDescent="0.25">
      <c r="J202" s="25"/>
      <c r="K202" s="25"/>
      <c r="L202" s="25"/>
      <c r="M202" s="26"/>
      <c r="N202" s="25"/>
      <c r="O202" s="25"/>
      <c r="P202" s="25"/>
      <c r="Q202" s="25"/>
      <c r="R202" s="25"/>
      <c r="S202" s="25"/>
      <c r="T202" s="25"/>
      <c r="U202" s="25"/>
      <c r="V202" s="26"/>
      <c r="W202" s="25"/>
      <c r="X202" s="25"/>
      <c r="Y202" s="27"/>
      <c r="Z202" s="23"/>
    </row>
    <row r="203" spans="10:26" x14ac:dyDescent="0.25">
      <c r="J203" s="25"/>
      <c r="K203" s="25"/>
      <c r="L203" s="25"/>
      <c r="M203" s="26"/>
      <c r="N203" s="25"/>
      <c r="O203" s="25"/>
      <c r="P203" s="25"/>
      <c r="Q203" s="25"/>
      <c r="R203" s="25"/>
      <c r="S203" s="25"/>
      <c r="T203" s="25"/>
      <c r="U203" s="25"/>
      <c r="V203" s="26"/>
      <c r="W203" s="25"/>
      <c r="X203" s="25"/>
      <c r="Y203" s="27"/>
      <c r="Z203" s="23"/>
    </row>
    <row r="204" spans="10:26" x14ac:dyDescent="0.25">
      <c r="J204" s="25"/>
      <c r="K204" s="25"/>
      <c r="L204" s="25"/>
      <c r="M204" s="26"/>
      <c r="N204" s="25"/>
      <c r="O204" s="25"/>
      <c r="P204" s="25"/>
      <c r="Q204" s="25"/>
      <c r="R204" s="25"/>
      <c r="S204" s="25"/>
      <c r="T204" s="25"/>
      <c r="U204" s="23"/>
      <c r="V204" s="26"/>
      <c r="W204" s="25"/>
      <c r="X204" s="25"/>
      <c r="Y204" s="27"/>
      <c r="Z204" s="23"/>
    </row>
    <row r="205" spans="10:26" x14ac:dyDescent="0.25">
      <c r="J205" s="25"/>
      <c r="K205" s="25"/>
      <c r="L205" s="25"/>
      <c r="M205" s="26"/>
      <c r="N205" s="25"/>
      <c r="O205" s="25"/>
      <c r="P205" s="25"/>
      <c r="Q205" s="25"/>
      <c r="R205" s="25"/>
      <c r="S205" s="25"/>
      <c r="T205" s="25"/>
      <c r="U205" s="25"/>
      <c r="V205" s="26"/>
      <c r="W205" s="25"/>
      <c r="X205" s="25"/>
      <c r="Y205" s="27"/>
      <c r="Z205" s="23"/>
    </row>
    <row r="206" spans="10:26" x14ac:dyDescent="0.25">
      <c r="J206" s="25"/>
      <c r="K206" s="25"/>
      <c r="L206" s="25"/>
      <c r="M206" s="26"/>
      <c r="N206" s="25"/>
      <c r="O206" s="25"/>
      <c r="P206" s="25"/>
      <c r="Q206" s="25"/>
      <c r="R206" s="25"/>
      <c r="S206" s="25"/>
      <c r="T206" s="25"/>
      <c r="U206" s="25"/>
      <c r="V206" s="26"/>
      <c r="W206" s="25"/>
      <c r="X206" s="25"/>
      <c r="Y206" s="27"/>
      <c r="Z206" s="23"/>
    </row>
    <row r="207" spans="10:26" x14ac:dyDescent="0.25">
      <c r="J207" s="25"/>
      <c r="K207" s="25"/>
      <c r="L207" s="25"/>
      <c r="M207" s="26"/>
      <c r="N207" s="25"/>
      <c r="O207" s="25"/>
      <c r="P207" s="25"/>
      <c r="Q207" s="25"/>
      <c r="R207" s="25"/>
      <c r="S207" s="25"/>
      <c r="T207" s="25"/>
      <c r="U207" s="25"/>
      <c r="V207" s="26"/>
      <c r="W207" s="25"/>
      <c r="X207" s="25"/>
      <c r="Y207" s="27"/>
      <c r="Z207" s="23"/>
    </row>
    <row r="208" spans="10:26" x14ac:dyDescent="0.25">
      <c r="J208" s="25"/>
      <c r="K208" s="25"/>
      <c r="L208" s="25"/>
      <c r="M208" s="26"/>
      <c r="N208" s="25"/>
      <c r="O208" s="25"/>
      <c r="P208" s="25"/>
      <c r="Q208" s="25"/>
      <c r="R208" s="25"/>
      <c r="S208" s="25"/>
      <c r="T208" s="25"/>
      <c r="U208" s="25"/>
      <c r="V208" s="26"/>
      <c r="W208" s="25"/>
      <c r="X208" s="25"/>
      <c r="Y208" s="27"/>
      <c r="Z208" s="23"/>
    </row>
    <row r="209" spans="10:26" x14ac:dyDescent="0.25">
      <c r="J209" s="25"/>
      <c r="K209" s="25"/>
      <c r="L209" s="25"/>
      <c r="M209" s="26"/>
      <c r="N209" s="25"/>
      <c r="O209" s="25"/>
      <c r="P209" s="25"/>
      <c r="Q209" s="25"/>
      <c r="R209" s="25"/>
      <c r="S209" s="25"/>
      <c r="T209" s="25"/>
      <c r="U209" s="25"/>
      <c r="V209" s="26"/>
      <c r="W209" s="25"/>
      <c r="X209" s="25"/>
      <c r="Y209" s="27"/>
      <c r="Z209" s="23"/>
    </row>
    <row r="210" spans="10:26" x14ac:dyDescent="0.25">
      <c r="J210" s="31"/>
      <c r="K210" s="31"/>
      <c r="L210" s="31"/>
      <c r="M210" s="32"/>
      <c r="N210" s="31"/>
      <c r="O210" s="31"/>
      <c r="P210" s="31"/>
      <c r="Q210" s="31"/>
      <c r="R210" s="31"/>
      <c r="S210" s="31"/>
      <c r="T210" s="31"/>
      <c r="U210" s="31"/>
      <c r="V210" s="32"/>
      <c r="W210" s="31"/>
      <c r="X210" s="31"/>
      <c r="Y210" s="34"/>
      <c r="Z210" s="33"/>
    </row>
    <row r="211" spans="10:26" x14ac:dyDescent="0.25">
      <c r="J211" s="25"/>
      <c r="K211" s="25"/>
      <c r="L211" s="25"/>
      <c r="M211" s="26"/>
      <c r="N211" s="25"/>
      <c r="O211" s="25"/>
      <c r="P211" s="25"/>
      <c r="Q211" s="25"/>
      <c r="R211" s="25"/>
      <c r="S211" s="25"/>
      <c r="T211" s="25"/>
      <c r="U211" s="25"/>
      <c r="V211" s="26"/>
      <c r="W211" s="25"/>
      <c r="X211" s="25"/>
      <c r="Y211" s="27"/>
      <c r="Z211" s="23"/>
    </row>
    <row r="212" spans="10:26" x14ac:dyDescent="0.25">
      <c r="J212" s="16"/>
      <c r="K212" s="16"/>
      <c r="L212" s="16"/>
      <c r="M212" s="17"/>
      <c r="N212" s="16"/>
      <c r="O212" s="16"/>
      <c r="P212" s="16"/>
      <c r="Q212" s="16"/>
      <c r="R212" s="16"/>
      <c r="S212" s="16"/>
      <c r="T212" s="16"/>
      <c r="V212" s="17"/>
      <c r="W212" s="16"/>
      <c r="X212" s="16"/>
      <c r="Y212" s="18"/>
    </row>
    <row r="213" spans="10:26" x14ac:dyDescent="0.25">
      <c r="J213" s="25"/>
      <c r="K213" s="25"/>
      <c r="L213" s="25"/>
      <c r="M213" s="26"/>
      <c r="N213" s="25"/>
      <c r="O213" s="25"/>
      <c r="P213" s="25"/>
      <c r="Q213" s="25"/>
      <c r="R213" s="25"/>
      <c r="S213" s="25"/>
      <c r="T213" s="25"/>
      <c r="U213" s="25"/>
      <c r="V213" s="26"/>
      <c r="W213" s="25"/>
      <c r="X213" s="25"/>
      <c r="Y213" s="27"/>
      <c r="Z213" s="23"/>
    </row>
    <row r="214" spans="10:26" x14ac:dyDescent="0.25">
      <c r="J214" s="31"/>
      <c r="K214" s="31"/>
      <c r="L214" s="31"/>
      <c r="M214" s="32"/>
      <c r="N214" s="31"/>
      <c r="O214" s="31"/>
      <c r="P214" s="31"/>
      <c r="Q214" s="31"/>
      <c r="R214" s="31"/>
      <c r="S214" s="31"/>
      <c r="T214" s="31"/>
      <c r="U214" s="33"/>
      <c r="V214" s="32"/>
      <c r="W214" s="31"/>
      <c r="X214" s="31"/>
      <c r="Y214" s="34"/>
      <c r="Z214" s="33"/>
    </row>
    <row r="215" spans="10:26" x14ac:dyDescent="0.25">
      <c r="J215" s="16"/>
      <c r="K215" s="16"/>
      <c r="L215" s="16"/>
      <c r="M215" s="17"/>
      <c r="N215" s="16"/>
      <c r="O215" s="16"/>
      <c r="P215" s="16"/>
      <c r="Q215" s="16"/>
      <c r="R215" s="16"/>
      <c r="S215" s="16"/>
      <c r="T215" s="16"/>
      <c r="V215" s="17"/>
      <c r="W215" s="16"/>
      <c r="X215" s="16"/>
      <c r="Y215" s="18"/>
    </row>
    <row r="216" spans="10:26" x14ac:dyDescent="0.25">
      <c r="J216" s="25"/>
      <c r="K216" s="25"/>
      <c r="L216" s="25"/>
      <c r="M216" s="26"/>
      <c r="N216" s="25"/>
      <c r="O216" s="25"/>
      <c r="P216" s="25"/>
      <c r="Q216" s="25"/>
      <c r="R216" s="25"/>
      <c r="S216" s="25"/>
      <c r="T216" s="25"/>
      <c r="U216" s="23"/>
      <c r="V216" s="26"/>
      <c r="W216" s="25"/>
      <c r="X216" s="25"/>
      <c r="Y216" s="27"/>
      <c r="Z216" s="23"/>
    </row>
    <row r="217" spans="10:26" x14ac:dyDescent="0.25">
      <c r="J217" s="25"/>
      <c r="K217" s="25"/>
      <c r="L217" s="25"/>
      <c r="M217" s="26"/>
      <c r="N217" s="25"/>
      <c r="O217" s="25"/>
      <c r="P217" s="25"/>
      <c r="Q217" s="25"/>
      <c r="R217" s="25"/>
      <c r="S217" s="25"/>
      <c r="T217" s="25"/>
      <c r="U217" s="25"/>
      <c r="V217" s="26"/>
      <c r="W217" s="25"/>
      <c r="X217" s="25"/>
      <c r="Y217" s="27"/>
      <c r="Z217" s="23"/>
    </row>
    <row r="218" spans="10:26" x14ac:dyDescent="0.25">
      <c r="J218" s="25"/>
      <c r="K218" s="25"/>
      <c r="L218" s="25"/>
      <c r="M218" s="26"/>
      <c r="N218" s="25"/>
      <c r="O218" s="25"/>
      <c r="P218" s="25"/>
      <c r="Q218" s="25"/>
      <c r="R218" s="25"/>
      <c r="S218" s="25"/>
      <c r="T218" s="25"/>
      <c r="U218" s="25"/>
      <c r="V218" s="26"/>
      <c r="W218" s="25"/>
      <c r="X218" s="25"/>
      <c r="Y218" s="27"/>
      <c r="Z218" s="23"/>
    </row>
    <row r="219" spans="10:26" x14ac:dyDescent="0.25">
      <c r="J219" s="25"/>
      <c r="K219" s="25"/>
      <c r="L219" s="25"/>
      <c r="M219" s="26"/>
      <c r="N219" s="25"/>
      <c r="O219" s="25"/>
      <c r="P219" s="25"/>
      <c r="Q219" s="25"/>
      <c r="R219" s="25"/>
      <c r="S219" s="25"/>
      <c r="T219" s="25"/>
      <c r="U219" s="25"/>
      <c r="V219" s="26"/>
      <c r="W219" s="25"/>
      <c r="X219" s="25"/>
      <c r="Y219" s="27"/>
      <c r="Z219" s="23"/>
    </row>
    <row r="220" spans="10:26" x14ac:dyDescent="0.25">
      <c r="J220" s="25"/>
      <c r="K220" s="25"/>
      <c r="L220" s="25"/>
      <c r="M220" s="26"/>
      <c r="N220" s="25"/>
      <c r="O220" s="25"/>
      <c r="P220" s="25"/>
      <c r="Q220" s="25"/>
      <c r="R220" s="25"/>
      <c r="S220" s="25"/>
      <c r="T220" s="25"/>
      <c r="U220" s="25"/>
      <c r="V220" s="26"/>
      <c r="W220" s="25"/>
      <c r="X220" s="25"/>
      <c r="Y220" s="27"/>
      <c r="Z220" s="23"/>
    </row>
    <row r="221" spans="10:26" x14ac:dyDescent="0.25">
      <c r="J221" s="25"/>
      <c r="K221" s="25"/>
      <c r="L221" s="25"/>
      <c r="M221" s="26"/>
      <c r="N221" s="25"/>
      <c r="O221" s="25"/>
      <c r="P221" s="25"/>
      <c r="Q221" s="25"/>
      <c r="R221" s="25"/>
      <c r="S221" s="25"/>
      <c r="T221" s="25"/>
      <c r="U221" s="23"/>
      <c r="V221" s="26"/>
      <c r="W221" s="25"/>
      <c r="X221" s="25"/>
      <c r="Y221" s="27"/>
      <c r="Z221" s="23"/>
    </row>
    <row r="222" spans="10:26" x14ac:dyDescent="0.25">
      <c r="J222" s="25"/>
      <c r="K222" s="25"/>
      <c r="L222" s="25"/>
      <c r="M222" s="26"/>
      <c r="N222" s="25"/>
      <c r="O222" s="25"/>
      <c r="P222" s="25"/>
      <c r="Q222" s="25"/>
      <c r="R222" s="25"/>
      <c r="S222" s="25"/>
      <c r="T222" s="25"/>
      <c r="U222" s="25"/>
      <c r="V222" s="26"/>
      <c r="W222" s="25"/>
      <c r="X222" s="25"/>
      <c r="Y222" s="27"/>
      <c r="Z222" s="23"/>
    </row>
    <row r="223" spans="10:26" x14ac:dyDescent="0.25">
      <c r="J223" s="25"/>
      <c r="K223" s="25"/>
      <c r="L223" s="25"/>
      <c r="M223" s="26"/>
      <c r="N223" s="25"/>
      <c r="O223" s="25"/>
      <c r="P223" s="25"/>
      <c r="Q223" s="25"/>
      <c r="R223" s="25"/>
      <c r="S223" s="25"/>
      <c r="T223" s="25"/>
      <c r="U223" s="25"/>
      <c r="V223" s="26"/>
      <c r="W223" s="25"/>
      <c r="X223" s="25"/>
      <c r="Y223" s="27"/>
      <c r="Z223" s="23"/>
    </row>
    <row r="224" spans="10:26" x14ac:dyDescent="0.25">
      <c r="J224" s="25"/>
      <c r="K224" s="25"/>
      <c r="L224" s="25"/>
      <c r="M224" s="26"/>
      <c r="N224" s="25"/>
      <c r="O224" s="25"/>
      <c r="P224" s="25"/>
      <c r="Q224" s="25"/>
      <c r="R224" s="25"/>
      <c r="S224" s="25"/>
      <c r="T224" s="25"/>
      <c r="U224" s="25"/>
      <c r="V224" s="26"/>
      <c r="W224" s="25"/>
      <c r="X224" s="25"/>
      <c r="Y224" s="27"/>
      <c r="Z224" s="23"/>
    </row>
    <row r="225" spans="10:26" x14ac:dyDescent="0.25">
      <c r="J225" s="25"/>
      <c r="K225" s="25"/>
      <c r="L225" s="25"/>
      <c r="M225" s="26"/>
      <c r="N225" s="25"/>
      <c r="O225" s="25"/>
      <c r="P225" s="25"/>
      <c r="Q225" s="25"/>
      <c r="R225" s="25"/>
      <c r="S225" s="25"/>
      <c r="T225" s="25"/>
      <c r="U225" s="25"/>
      <c r="V225" s="26"/>
      <c r="W225" s="25"/>
      <c r="X225" s="25"/>
      <c r="Y225" s="27"/>
      <c r="Z225" s="23"/>
    </row>
    <row r="226" spans="10:26" x14ac:dyDescent="0.25">
      <c r="J226" s="25"/>
      <c r="K226" s="25"/>
      <c r="L226" s="25"/>
      <c r="M226" s="26"/>
      <c r="N226" s="25"/>
      <c r="O226" s="25"/>
      <c r="P226" s="25"/>
      <c r="Q226" s="25"/>
      <c r="R226" s="25"/>
      <c r="S226" s="25"/>
      <c r="T226" s="25"/>
      <c r="U226" s="25"/>
      <c r="V226" s="26"/>
      <c r="W226" s="25"/>
      <c r="X226" s="25"/>
      <c r="Y226" s="27"/>
      <c r="Z226" s="23"/>
    </row>
    <row r="227" spans="10:26" x14ac:dyDescent="0.25">
      <c r="J227" s="25"/>
      <c r="K227" s="25"/>
      <c r="L227" s="25"/>
      <c r="M227" s="26"/>
      <c r="N227" s="25"/>
      <c r="O227" s="25"/>
      <c r="P227" s="25"/>
      <c r="Q227" s="25"/>
      <c r="R227" s="25"/>
      <c r="S227" s="25"/>
      <c r="T227" s="25"/>
      <c r="U227" s="25"/>
      <c r="V227" s="26"/>
      <c r="W227" s="25"/>
      <c r="X227" s="25"/>
      <c r="Y227" s="27"/>
      <c r="Z227" s="23"/>
    </row>
    <row r="228" spans="10:26" x14ac:dyDescent="0.25">
      <c r="J228" s="25"/>
      <c r="K228" s="25"/>
      <c r="L228" s="25"/>
      <c r="M228" s="26"/>
      <c r="N228" s="25"/>
      <c r="O228" s="25"/>
      <c r="P228" s="25"/>
      <c r="Q228" s="25"/>
      <c r="R228" s="25"/>
      <c r="S228" s="25"/>
      <c r="T228" s="25"/>
      <c r="U228" s="25"/>
      <c r="V228" s="26"/>
      <c r="W228" s="25"/>
      <c r="X228" s="25"/>
      <c r="Y228" s="27"/>
      <c r="Z228" s="23"/>
    </row>
    <row r="229" spans="10:26" x14ac:dyDescent="0.25">
      <c r="J229" s="23"/>
      <c r="K229" s="25"/>
      <c r="L229" s="25"/>
      <c r="M229" s="26"/>
      <c r="N229" s="25"/>
      <c r="O229" s="25"/>
      <c r="P229" s="25"/>
      <c r="Q229" s="25"/>
      <c r="R229" s="25"/>
      <c r="S229" s="25"/>
      <c r="T229" s="25"/>
      <c r="U229" s="25"/>
      <c r="V229" s="26"/>
      <c r="W229" s="25"/>
      <c r="X229" s="25"/>
      <c r="Y229" s="27"/>
      <c r="Z229" s="23"/>
    </row>
    <row r="230" spans="10:26" ht="15.75" thickBot="1" x14ac:dyDescent="0.3">
      <c r="J230" s="36"/>
      <c r="K230" s="25"/>
      <c r="L230" s="25"/>
      <c r="M230" s="26"/>
      <c r="N230" s="25"/>
      <c r="O230" s="25"/>
      <c r="P230" s="25"/>
      <c r="Q230" s="25"/>
      <c r="R230" s="25"/>
      <c r="S230" s="25"/>
      <c r="T230" s="25"/>
      <c r="U230" s="23"/>
      <c r="V230" s="26"/>
      <c r="W230" s="25"/>
      <c r="X230" s="25"/>
      <c r="Y230" s="27"/>
      <c r="Z230" s="23"/>
    </row>
    <row r="231" spans="10:26" ht="15.75" thickBot="1" x14ac:dyDescent="0.3">
      <c r="J231" s="36"/>
      <c r="K231" s="25"/>
      <c r="L231" s="25"/>
      <c r="M231" s="26"/>
      <c r="N231" s="25"/>
      <c r="O231" s="25"/>
      <c r="P231" s="25"/>
      <c r="Q231" s="25"/>
      <c r="R231" s="25"/>
      <c r="S231" s="25"/>
      <c r="T231" s="25"/>
      <c r="U231" s="25"/>
      <c r="V231" s="26"/>
      <c r="W231" s="25"/>
      <c r="X231" s="25"/>
      <c r="Y231" s="27"/>
      <c r="Z231" s="23"/>
    </row>
    <row r="232" spans="10:26" x14ac:dyDescent="0.25">
      <c r="J232" s="25"/>
      <c r="K232" s="25"/>
      <c r="L232" s="25"/>
      <c r="M232" s="26"/>
      <c r="N232" s="25"/>
      <c r="O232" s="25"/>
      <c r="P232" s="25"/>
      <c r="Q232" s="25"/>
      <c r="R232" s="25"/>
      <c r="S232" s="25"/>
      <c r="T232" s="25"/>
      <c r="U232" s="25"/>
      <c r="V232" s="26"/>
      <c r="W232" s="25"/>
      <c r="X232" s="25"/>
      <c r="Y232" s="27"/>
      <c r="Z232" s="23"/>
    </row>
    <row r="233" spans="10:26" x14ac:dyDescent="0.25">
      <c r="J233" s="25"/>
      <c r="K233" s="25"/>
      <c r="L233" s="25"/>
      <c r="M233" s="26"/>
      <c r="N233" s="25"/>
      <c r="O233" s="25"/>
      <c r="P233" s="25"/>
      <c r="Q233" s="25"/>
      <c r="R233" s="25"/>
      <c r="S233" s="25"/>
      <c r="T233" s="25"/>
      <c r="U233" s="25"/>
      <c r="V233" s="26"/>
      <c r="W233" s="25"/>
      <c r="X233" s="25"/>
      <c r="Y233" s="27"/>
      <c r="Z233" s="23"/>
    </row>
    <row r="234" spans="10:26" x14ac:dyDescent="0.25">
      <c r="J234" s="29"/>
      <c r="K234" s="25"/>
      <c r="L234" s="25"/>
      <c r="M234" s="26"/>
      <c r="N234" s="25"/>
      <c r="O234" s="25"/>
      <c r="P234" s="25"/>
      <c r="Q234" s="25"/>
      <c r="R234" s="25"/>
      <c r="S234" s="25"/>
      <c r="T234" s="25"/>
      <c r="U234" s="23"/>
      <c r="V234" s="26"/>
      <c r="W234" s="25"/>
      <c r="X234" s="25"/>
      <c r="Y234" s="27"/>
      <c r="Z234" s="23"/>
    </row>
    <row r="235" spans="10:26" x14ac:dyDescent="0.25">
      <c r="J235" s="25"/>
      <c r="K235" s="25"/>
      <c r="L235" s="25"/>
      <c r="M235" s="26"/>
      <c r="N235" s="25"/>
      <c r="O235" s="25"/>
      <c r="P235" s="25"/>
      <c r="Q235" s="25"/>
      <c r="R235" s="25"/>
      <c r="S235" s="25"/>
      <c r="T235" s="25"/>
      <c r="U235" s="25"/>
      <c r="V235" s="26"/>
      <c r="W235" s="25"/>
      <c r="X235" s="25"/>
      <c r="Y235" s="27"/>
      <c r="Z235" s="23"/>
    </row>
    <row r="236" spans="10:26" x14ac:dyDescent="0.25">
      <c r="J236" s="25"/>
      <c r="K236" s="25"/>
      <c r="L236" s="23"/>
      <c r="M236" s="23"/>
      <c r="N236" s="23"/>
      <c r="O236" s="25"/>
      <c r="P236" s="25"/>
      <c r="Q236" s="23"/>
      <c r="R236" s="25"/>
      <c r="S236" s="25"/>
      <c r="T236" s="25"/>
      <c r="U236" s="23"/>
      <c r="V236" s="23"/>
      <c r="W236" s="23"/>
      <c r="X236" s="23"/>
      <c r="Y236" s="30"/>
      <c r="Z236" s="23"/>
    </row>
    <row r="237" spans="10:26" ht="15.75" thickBot="1" x14ac:dyDescent="0.3">
      <c r="J237" s="20"/>
      <c r="K237" s="16"/>
      <c r="L237" s="16"/>
      <c r="M237" s="17"/>
      <c r="N237" s="16"/>
      <c r="O237" s="16"/>
      <c r="P237" s="16"/>
      <c r="Q237" s="16"/>
      <c r="R237" s="16"/>
      <c r="S237" s="16"/>
      <c r="T237" s="16"/>
      <c r="V237" s="17"/>
      <c r="W237" s="16"/>
      <c r="X237" s="16"/>
      <c r="Y237" s="18"/>
    </row>
    <row r="238" spans="10:26" ht="15.75" thickBot="1" x14ac:dyDescent="0.3">
      <c r="J238" s="20"/>
      <c r="K238" s="16"/>
      <c r="L238" s="16"/>
      <c r="M238" s="17"/>
      <c r="N238" s="16"/>
      <c r="O238" s="16"/>
      <c r="P238" s="16"/>
      <c r="Q238" s="16"/>
      <c r="R238" s="16"/>
      <c r="S238" s="16"/>
      <c r="T238" s="16"/>
      <c r="V238" s="17"/>
      <c r="W238" s="16"/>
      <c r="X238" s="16"/>
      <c r="Y238" s="18"/>
    </row>
    <row r="239" spans="10:26" ht="15.75" thickBot="1" x14ac:dyDescent="0.3">
      <c r="J239" s="20"/>
      <c r="K239" s="16"/>
      <c r="L239" s="16"/>
      <c r="M239" s="17"/>
      <c r="N239" s="16"/>
      <c r="O239" s="16"/>
      <c r="P239" s="16"/>
      <c r="Q239" s="16"/>
      <c r="R239" s="16"/>
      <c r="S239" s="16"/>
      <c r="T239" s="16"/>
      <c r="V239" s="17"/>
      <c r="W239" s="16"/>
      <c r="X239" s="16"/>
      <c r="Y239" s="18"/>
    </row>
    <row r="240" spans="10:26" ht="15.75" thickBot="1" x14ac:dyDescent="0.3">
      <c r="J240" s="20"/>
      <c r="K240" s="16"/>
      <c r="L240" s="16"/>
      <c r="M240" s="17"/>
      <c r="N240" s="16"/>
      <c r="O240" s="16"/>
      <c r="P240" s="16"/>
      <c r="Q240" s="16"/>
      <c r="R240" s="16"/>
      <c r="S240" s="16"/>
      <c r="T240" s="16"/>
      <c r="V240" s="17"/>
      <c r="W240" s="16"/>
      <c r="X240" s="16"/>
      <c r="Y240" s="18"/>
    </row>
    <row r="241" spans="10:25" ht="15.75" thickBot="1" x14ac:dyDescent="0.3">
      <c r="J241" s="20"/>
      <c r="K241" s="16"/>
      <c r="L241" s="16"/>
      <c r="M241" s="17"/>
      <c r="N241" s="16"/>
      <c r="O241" s="16"/>
      <c r="P241" s="16"/>
      <c r="Q241" s="16"/>
      <c r="R241" s="16"/>
      <c r="S241" s="16"/>
      <c r="T241" s="16"/>
      <c r="V241" s="17"/>
      <c r="W241" s="16"/>
      <c r="X241" s="16"/>
      <c r="Y241" s="18"/>
    </row>
    <row r="242" spans="10:25" ht="15.75" thickBot="1" x14ac:dyDescent="0.3">
      <c r="J242" s="20"/>
      <c r="K242" s="16"/>
      <c r="L242" s="16"/>
      <c r="M242" s="17"/>
      <c r="N242" s="16"/>
      <c r="O242" s="16"/>
      <c r="P242" s="16"/>
      <c r="Q242" s="16"/>
      <c r="R242" s="16"/>
      <c r="S242" s="16"/>
      <c r="T242" s="16"/>
      <c r="V242" s="17"/>
      <c r="W242" s="16"/>
      <c r="X242" s="16"/>
      <c r="Y242" s="18"/>
    </row>
    <row r="243" spans="10:25" ht="15.75" thickBot="1" x14ac:dyDescent="0.3">
      <c r="J243" s="21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V243" s="17"/>
      <c r="W243" s="16"/>
      <c r="X243" s="16"/>
      <c r="Y243" s="18"/>
    </row>
    <row r="244" spans="10:25" ht="15.75" thickBot="1" x14ac:dyDescent="0.3">
      <c r="J244" s="21"/>
      <c r="K244" s="16"/>
      <c r="L244" s="16"/>
      <c r="M244" s="17"/>
      <c r="N244" s="16"/>
      <c r="O244" s="16"/>
      <c r="P244" s="16"/>
      <c r="Q244" s="16"/>
      <c r="R244" s="16"/>
      <c r="S244" s="16"/>
      <c r="T244" s="16"/>
      <c r="V244" s="17"/>
      <c r="W244" s="16"/>
      <c r="X244" s="16"/>
      <c r="Y244" s="18"/>
    </row>
    <row r="245" spans="10:25" ht="15.75" thickBot="1" x14ac:dyDescent="0.3">
      <c r="J245" s="20"/>
      <c r="K245" s="16"/>
      <c r="L245" s="16"/>
      <c r="M245" s="17"/>
      <c r="N245" s="16"/>
      <c r="O245" s="16"/>
      <c r="P245" s="16"/>
      <c r="Q245" s="16"/>
      <c r="R245" s="16"/>
      <c r="S245" s="16"/>
      <c r="T245" s="16"/>
      <c r="V245" s="17"/>
      <c r="W245" s="16"/>
      <c r="X245" s="16"/>
      <c r="Y245" s="18"/>
    </row>
    <row r="246" spans="10:25" ht="15.75" thickBot="1" x14ac:dyDescent="0.3">
      <c r="J246" s="20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V246" s="17"/>
      <c r="W246" s="16"/>
      <c r="X246" s="16"/>
      <c r="Y246" s="18"/>
    </row>
    <row r="247" spans="10:25" x14ac:dyDescent="0.25">
      <c r="J247" s="16"/>
    </row>
    <row r="248" spans="10:25" ht="15.75" thickBot="1" x14ac:dyDescent="0.3">
      <c r="J248" s="20"/>
    </row>
    <row r="249" spans="10:25" x14ac:dyDescent="0.25">
      <c r="J249" s="16"/>
    </row>
    <row r="250" spans="10:25" x14ac:dyDescent="0.25">
      <c r="J250" s="16"/>
    </row>
    <row r="251" spans="10:25" x14ac:dyDescent="0.25">
      <c r="J251" s="16"/>
    </row>
    <row r="252" spans="10:25" x14ac:dyDescent="0.25">
      <c r="J252" s="16"/>
    </row>
    <row r="253" spans="10:25" x14ac:dyDescent="0.25">
      <c r="J253" s="16"/>
    </row>
    <row r="254" spans="10:25" x14ac:dyDescent="0.25">
      <c r="J254" s="16"/>
    </row>
    <row r="255" spans="10:25" x14ac:dyDescent="0.25">
      <c r="J255" s="16"/>
    </row>
    <row r="256" spans="10:25" x14ac:dyDescent="0.25">
      <c r="J256" s="16"/>
    </row>
    <row r="257" spans="10:26" x14ac:dyDescent="0.25">
      <c r="J257" s="16"/>
    </row>
    <row r="258" spans="10:26" x14ac:dyDescent="0.25">
      <c r="J258" s="16"/>
    </row>
    <row r="259" spans="10:26" x14ac:dyDescent="0.25">
      <c r="J259" s="16"/>
    </row>
    <row r="260" spans="10:26" x14ac:dyDescent="0.25">
      <c r="J260" s="16"/>
    </row>
    <row r="264" spans="10:26" x14ac:dyDescent="0.25">
      <c r="Z264" s="19"/>
    </row>
  </sheetData>
  <sortState ref="J4:AA181">
    <sortCondition descending="1" ref="S4:S181"/>
  </sortState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2015 approved budget</vt:lpstr>
      <vt:lpstr>Sheet1</vt:lpstr>
      <vt:lpstr>Paid plus commitments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2015-03-31T19:50:34Z</dcterms:created>
  <dcterms:modified xsi:type="dcterms:W3CDTF">2015-07-08T23:59:12Z</dcterms:modified>
</cp:coreProperties>
</file>