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980" windowHeight="7560"/>
  </bookViews>
  <sheets>
    <sheet name="Sheet1" sheetId="2" r:id="rId1"/>
    <sheet name="Project Paid Detail 24 October " sheetId="1" r:id="rId2"/>
  </sheets>
  <definedNames>
    <definedName name="_xlnm._FilterDatabase" localSheetId="1" hidden="1">'Project Paid Detail 24 October '!$A$1:$T$1</definedName>
  </definedNames>
  <calcPr calcId="0"/>
  <pivotCaches>
    <pivotCache cacheId="5" r:id="rId3"/>
  </pivotCaches>
</workbook>
</file>

<file path=xl/calcChain.xml><?xml version="1.0" encoding="utf-8"?>
<calcChain xmlns="http://schemas.openxmlformats.org/spreadsheetml/2006/main">
  <c r="C24" i="2" l="1"/>
  <c r="B28" i="2"/>
  <c r="B26" i="2"/>
  <c r="B24" i="2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06" i="1"/>
</calcChain>
</file>

<file path=xl/sharedStrings.xml><?xml version="1.0" encoding="utf-8"?>
<sst xmlns="http://schemas.openxmlformats.org/spreadsheetml/2006/main" count="1829" uniqueCount="281">
  <si>
    <t>Project - Project Name</t>
  </si>
  <si>
    <t>Project Manager</t>
  </si>
  <si>
    <t>vchr no.</t>
  </si>
  <si>
    <t>je no.</t>
  </si>
  <si>
    <t>Account No.</t>
  </si>
  <si>
    <t>Account Name</t>
  </si>
  <si>
    <t>Ref (short)</t>
  </si>
  <si>
    <t>Purchase Order</t>
  </si>
  <si>
    <t>Vendor Name</t>
  </si>
  <si>
    <t>Year</t>
  </si>
  <si>
    <t>Month</t>
  </si>
  <si>
    <t>Transaction Description</t>
  </si>
  <si>
    <t>Invoice No.</t>
  </si>
  <si>
    <t>Amount</t>
  </si>
  <si>
    <t>901618.00 - Pelagic-Benthic Coupling</t>
  </si>
  <si>
    <t>Huffard, Christine L</t>
  </si>
  <si>
    <t>5055-350</t>
  </si>
  <si>
    <t>Cost of Sales - AUV</t>
  </si>
  <si>
    <t xml:space="preserve"> </t>
  </si>
  <si>
    <t>Wells Fargo Bank Visa</t>
  </si>
  <si>
    <t>DKC*DIGIKEYCORP | TC</t>
  </si>
  <si>
    <t>TMARION 04/16</t>
  </si>
  <si>
    <t>WELLSV001 TMARION 04/16 corrtn</t>
  </si>
  <si>
    <t>5090-000</t>
  </si>
  <si>
    <t>Maintenance &amp; Repair</t>
  </si>
  <si>
    <t>SVENDSENSBOATWORKSIN</t>
  </si>
  <si>
    <t>CHUFFARD 08/16</t>
  </si>
  <si>
    <t>PO-1611140</t>
  </si>
  <si>
    <t>Brantner &amp; Assoc., Inc.</t>
  </si>
  <si>
    <t>MINKCCPL,10 (2#14, 8#20) TITAN</t>
  </si>
  <si>
    <t>Freight</t>
  </si>
  <si>
    <t>5130-000</t>
  </si>
  <si>
    <t>OS - General</t>
  </si>
  <si>
    <t>PO-1610248</t>
  </si>
  <si>
    <t>Joubeh Technologies</t>
  </si>
  <si>
    <t>Iridium satellite services mon</t>
  </si>
  <si>
    <t>PO-1610393</t>
  </si>
  <si>
    <t>Light Waves Imaging</t>
  </si>
  <si>
    <t>Scanning of Camera sled archiv</t>
  </si>
  <si>
    <t>PO-1610458</t>
  </si>
  <si>
    <t>UC Santa Barbara</t>
  </si>
  <si>
    <t>CHN analysis, samples each run</t>
  </si>
  <si>
    <t>AL1554</t>
  </si>
  <si>
    <t>PO-1610460</t>
  </si>
  <si>
    <t>A &amp; D Precision Inc.</t>
  </si>
  <si>
    <t>ROVER AANDERAA ADAPTER CAP</t>
  </si>
  <si>
    <t>117918 C1</t>
  </si>
  <si>
    <t>5150-000</t>
  </si>
  <si>
    <t>OS - Maint. Contracts</t>
  </si>
  <si>
    <t>PO-1610114</t>
  </si>
  <si>
    <t>CLS America, Inc.</t>
  </si>
  <si>
    <t>Argos monthly service data tra</t>
  </si>
  <si>
    <t>CIN1USA00628</t>
  </si>
  <si>
    <t>CIN1601USA00483</t>
  </si>
  <si>
    <t>CIN1602USA00275</t>
  </si>
  <si>
    <t>CIN1604USA00280</t>
  </si>
  <si>
    <t>5300-000</t>
  </si>
  <si>
    <t>Supplies - Cmptr/Hdwr</t>
  </si>
  <si>
    <t>OFFICEMAX/OFFICEDEPO</t>
  </si>
  <si>
    <t>CHUFFARD 02/16</t>
  </si>
  <si>
    <t>CHUFFARD 04/16</t>
  </si>
  <si>
    <t>B&amp;HPHOTO,800-606-696</t>
  </si>
  <si>
    <t>Use Tax Accrual</t>
  </si>
  <si>
    <t>CHUFFARD 09/16</t>
  </si>
  <si>
    <t>5310-000</t>
  </si>
  <si>
    <t>Supplies - Cmptr/Sftwr</t>
  </si>
  <si>
    <t>CBI*CLEVERBRIDGEINC</t>
  </si>
  <si>
    <t>MICROCHIPTECHNOLOGY</t>
  </si>
  <si>
    <t>ALANA 09/16</t>
  </si>
  <si>
    <t>5320-000</t>
  </si>
  <si>
    <t>Supplies - Eng. Lab</t>
  </si>
  <si>
    <t>DKC*DIGIKEYCORP | PI</t>
  </si>
  <si>
    <t>JIMM 07/16</t>
  </si>
  <si>
    <t>PO-1610526</t>
  </si>
  <si>
    <t>Ocean Innovations</t>
  </si>
  <si>
    <t>MCIL8F</t>
  </si>
  <si>
    <t>16-397</t>
  </si>
  <si>
    <t>MCIL6M</t>
  </si>
  <si>
    <t>PO-1611123</t>
  </si>
  <si>
    <t>MCIL2F</t>
  </si>
  <si>
    <t>16-1073</t>
  </si>
  <si>
    <t>MCDC4M</t>
  </si>
  <si>
    <t>5330-000</t>
  </si>
  <si>
    <t>Non-Capitalized Equipment</t>
  </si>
  <si>
    <t>ALANA 03/16</t>
  </si>
  <si>
    <t>PO-1610978</t>
  </si>
  <si>
    <t>MetOcean LED Flasher, 7500 m d</t>
  </si>
  <si>
    <t>16-967</t>
  </si>
  <si>
    <t>5360-000</t>
  </si>
  <si>
    <t>Supplies - General</t>
  </si>
  <si>
    <t>DKC*DIGIKEYCORP | 11</t>
  </si>
  <si>
    <t>COENEN 01/16B</t>
  </si>
  <si>
    <t>ALANA 02/16</t>
  </si>
  <si>
    <t>SQ*EPOCEANOGRAPHI</t>
  </si>
  <si>
    <t>MCMASTER-CARR | DISP</t>
  </si>
  <si>
    <t>BUY101.COMWEBSTORE</t>
  </si>
  <si>
    <t>MCMASTER-CARR | CABL</t>
  </si>
  <si>
    <t>FEJO 02/16</t>
  </si>
  <si>
    <t>VALLEYFABRICATIONINC</t>
  </si>
  <si>
    <t>SCHNEIDEROPTICSINC</t>
  </si>
  <si>
    <t>MOUSERELECTRONICSDIS</t>
  </si>
  <si>
    <t>JROSAL 03/16</t>
  </si>
  <si>
    <t>DKC*DIGIKEYCORP | B2</t>
  </si>
  <si>
    <t>JROSAL 04/16</t>
  </si>
  <si>
    <t>ARROWECOMMERCE</t>
  </si>
  <si>
    <t>DKC*DIGIKEYCORP | 60</t>
  </si>
  <si>
    <t>ALANA 04/16</t>
  </si>
  <si>
    <t>PREVCOSUBSEALLC</t>
  </si>
  <si>
    <t>FEJO 04/16</t>
  </si>
  <si>
    <t>MCMASTER-CARR | 18-8</t>
  </si>
  <si>
    <t>FEJO 05/16</t>
  </si>
  <si>
    <t>MCMASTER-CARR | SZCA</t>
  </si>
  <si>
    <t>CHUFFARD 06/16</t>
  </si>
  <si>
    <t>TNRBATTERIES</t>
  </si>
  <si>
    <t>WWW.ATBATT.COM</t>
  </si>
  <si>
    <t>MCMASTER-CARR | HEAV</t>
  </si>
  <si>
    <t>FEJO 09/16</t>
  </si>
  <si>
    <t>PROFESSIONALPLASTICS</t>
  </si>
  <si>
    <t>PO-1610324</t>
  </si>
  <si>
    <t>Cortland Company</t>
  </si>
  <si>
    <t>1/2? diameter Spectra 12/S bra</t>
  </si>
  <si>
    <t>PO-1610332</t>
  </si>
  <si>
    <t>McMaster Carr Supply Co</t>
  </si>
  <si>
    <t>17-4 PH Stainless Steel Rod, 3</t>
  </si>
  <si>
    <t>PO-1610407</t>
  </si>
  <si>
    <t>MCIL5M</t>
  </si>
  <si>
    <t>16-287</t>
  </si>
  <si>
    <t>PO-1610429</t>
  </si>
  <si>
    <t>Circuits West</t>
  </si>
  <si>
    <t>Camera Tripod Controller (3 Da</t>
  </si>
  <si>
    <t>PO-1610486</t>
  </si>
  <si>
    <t>MCIL4M</t>
  </si>
  <si>
    <t>16-528</t>
  </si>
  <si>
    <t>MCDLSF</t>
  </si>
  <si>
    <t>MCBH4F TI</t>
  </si>
  <si>
    <t>16-648</t>
  </si>
  <si>
    <t>PO-1610603</t>
  </si>
  <si>
    <t>2.00 Dia Clear Acrylic Rod x 3</t>
  </si>
  <si>
    <t>PO-1610815</t>
  </si>
  <si>
    <t>McLane Research Laborator</t>
  </si>
  <si>
    <t>Spares: Bridles, Powder-coated</t>
  </si>
  <si>
    <t>PO-1610865</t>
  </si>
  <si>
    <t>Electrochem Solutions</t>
  </si>
  <si>
    <t>4s7p CSC DD ? nominal 15.6v/21</t>
  </si>
  <si>
    <t>8s 6p CSC DD ? nominal 31.2v/1</t>
  </si>
  <si>
    <t xml:space="preserve">3s CSC D ? nominal 11.7v/15Ah </t>
  </si>
  <si>
    <t>PO-1610945</t>
  </si>
  <si>
    <t>Teledyne Benthos</t>
  </si>
  <si>
    <t>Battery kit for ATM-887 Series</t>
  </si>
  <si>
    <t>865 Spare battery pack</t>
  </si>
  <si>
    <t>PO-1610983</t>
  </si>
  <si>
    <t>Cabo/Wabo battery pack</t>
  </si>
  <si>
    <t>16-989</t>
  </si>
  <si>
    <t>PO-1611022</t>
  </si>
  <si>
    <t>Teledyne Impulse</t>
  </si>
  <si>
    <t>9-pin Rubber Molded Cable Conn</t>
  </si>
  <si>
    <t>CD2016013038</t>
  </si>
  <si>
    <t>Locking Sleeve, Female</t>
  </si>
  <si>
    <t>5380-000</t>
  </si>
  <si>
    <t>Supplies - Science Lab</t>
  </si>
  <si>
    <t>MCMASTER-CARR | 7-3/</t>
  </si>
  <si>
    <t>BOSSSAFETYPRODUCTS |</t>
  </si>
  <si>
    <t>CHUFFARD 03/16</t>
  </si>
  <si>
    <t>MCMASTER-CARR | UN-C</t>
  </si>
  <si>
    <t>MCMASTER-CARR | SZCR</t>
  </si>
  <si>
    <t>MCMASTER-CARR | POLY</t>
  </si>
  <si>
    <t>BKS*BIBLIOBOOKORDER</t>
  </si>
  <si>
    <t>CHUFFARD 07/16</t>
  </si>
  <si>
    <t>MOBIOLABORATORIES,IN</t>
  </si>
  <si>
    <t>PRESTON 07/16</t>
  </si>
  <si>
    <t>ESAFETYSUPPLIESINC</t>
  </si>
  <si>
    <t>JET.COM</t>
  </si>
  <si>
    <t>MCMASTER-CARR | LEAK</t>
  </si>
  <si>
    <t>SKR*ABEBOOKS.CO3QGIL</t>
  </si>
  <si>
    <t>VITALITYMEDICALINC</t>
  </si>
  <si>
    <t>MCMASTER-CARR | CREA</t>
  </si>
  <si>
    <t>MCMASTER-CARR | 9VAL</t>
  </si>
  <si>
    <t>AMAZONMKTPLACEPMTS |</t>
  </si>
  <si>
    <t>ALL-BATTERY.COM</t>
  </si>
  <si>
    <t>MCMASTER-CARR | 4-3/</t>
  </si>
  <si>
    <t>PO-1610381</t>
  </si>
  <si>
    <t>Fisher Scientific</t>
  </si>
  <si>
    <t>ACETONE HPLC GRADE 4L SAFECOTE</t>
  </si>
  <si>
    <t>WEIGHING PPR 4X4 IN 500/PK</t>
  </si>
  <si>
    <t>SMPL VIAL SCRW CP 1/DR 144/PK</t>
  </si>
  <si>
    <t>AMMONIUM PERSULFATE 25G</t>
  </si>
  <si>
    <t>Fuel surcharge</t>
  </si>
  <si>
    <t>Hazardous materials charge</t>
  </si>
  <si>
    <t>ACRYLAMIDE 40%(W/V)SOLN 500ML</t>
  </si>
  <si>
    <t>TEMED 20G</t>
  </si>
  <si>
    <t>6974451 CR</t>
  </si>
  <si>
    <t>PO-1610625</t>
  </si>
  <si>
    <t>Sigma-Aldrich, Inc</t>
  </si>
  <si>
    <t>Ethylenediaminetetraacetic aci</t>
  </si>
  <si>
    <t>Ammonium sulfate for molecular</t>
  </si>
  <si>
    <t>Water, 0.1um filtered, DNAaseR</t>
  </si>
  <si>
    <t>PO-1610991</t>
  </si>
  <si>
    <t>STIRBAR FLEA MICRO 10X3MM 6PK</t>
  </si>
  <si>
    <t>EXAMGLV NITR 9.5 SZ S 100EA/PK</t>
  </si>
  <si>
    <t>minimum charge</t>
  </si>
  <si>
    <t>fuel surcharge</t>
  </si>
  <si>
    <t>EXAMGLV NITR 9.5 SZXL 90/PK</t>
  </si>
  <si>
    <t>PIPET BULB 5ML</t>
  </si>
  <si>
    <t>6605463 CR</t>
  </si>
  <si>
    <t>PO-1611038</t>
  </si>
  <si>
    <t xml:space="preserve">Spare: Sample cup, 250ml with </t>
  </si>
  <si>
    <t>PO-1611086</t>
  </si>
  <si>
    <t>5500-000</t>
  </si>
  <si>
    <t>Travel - Domestic</t>
  </si>
  <si>
    <t>Huffard, Christine</t>
  </si>
  <si>
    <t>Mileage between Santa Cruz and</t>
  </si>
  <si>
    <t>CR-7188</t>
  </si>
  <si>
    <t>CR-7554</t>
  </si>
  <si>
    <t>CR-7555</t>
  </si>
  <si>
    <t>9735-000</t>
  </si>
  <si>
    <t>Rachel Carson Allocation</t>
  </si>
  <si>
    <t>June Ship Charges</t>
  </si>
  <si>
    <t>9745-000</t>
  </si>
  <si>
    <t>ROV Ventana Allocation</t>
  </si>
  <si>
    <t>Type</t>
  </si>
  <si>
    <t>Budget impact</t>
  </si>
  <si>
    <t>Budget item</t>
  </si>
  <si>
    <t>Tripod service</t>
  </si>
  <si>
    <t>Expense</t>
  </si>
  <si>
    <t>Argos</t>
  </si>
  <si>
    <t>Science lab general</t>
  </si>
  <si>
    <t>Scanning</t>
  </si>
  <si>
    <t>Digital storage</t>
  </si>
  <si>
    <t>Shipping</t>
  </si>
  <si>
    <t>Microbes</t>
  </si>
  <si>
    <t>Cruise supplies</t>
  </si>
  <si>
    <t>CHN</t>
  </si>
  <si>
    <t>OPTODES</t>
  </si>
  <si>
    <t>Current meter repair</t>
  </si>
  <si>
    <t>ship time</t>
  </si>
  <si>
    <t>ship</t>
  </si>
  <si>
    <t>Commitment</t>
  </si>
  <si>
    <t>Rover repair</t>
  </si>
  <si>
    <t>SES repair</t>
  </si>
  <si>
    <t>Alkalines</t>
  </si>
  <si>
    <t>transfer</t>
  </si>
  <si>
    <t>Lithiums</t>
  </si>
  <si>
    <t>Sherman, Alana</t>
  </si>
  <si>
    <t>McLane Research Laboratories, Inc.</t>
  </si>
  <si>
    <t>Metocean Data Systems</t>
  </si>
  <si>
    <t>McGill, Paul</t>
  </si>
  <si>
    <t>AAASSCIENCEMAGAZINE</t>
  </si>
  <si>
    <t>Smith, Ken</t>
  </si>
  <si>
    <t>Books / Subscriptions</t>
  </si>
  <si>
    <t>AAAS /Science</t>
  </si>
  <si>
    <t>AMERSCTYLIMNLGYANDOC</t>
  </si>
  <si>
    <t>Dues/Memberships/Licenses</t>
  </si>
  <si>
    <t>ASLO membership</t>
  </si>
  <si>
    <t>J&amp;SSURPLUS-EAGLEEMBINC</t>
  </si>
  <si>
    <t>Ferreira, John</t>
  </si>
  <si>
    <t>amo boxes</t>
  </si>
  <si>
    <t>MCMASTER-CARR | DelrinAcetalPlasticWash</t>
  </si>
  <si>
    <t>Delrin Acetal Plastic Washer Water- &amp;</t>
  </si>
  <si>
    <t>Steam-Resistant, 1/2" Screw Size, 0.515" ID,</t>
  </si>
  <si>
    <t>0.885" OD, Packs of 25</t>
  </si>
  <si>
    <t>MCMASTER-CARR | LightDutyDry-RunningSle</t>
  </si>
  <si>
    <t>Light Duty Dry-Running Sleeve Bearing Acetal, for</t>
  </si>
  <si>
    <t>1/2" Shaft Diameter, 5/8" OD, 1/2" Length</t>
  </si>
  <si>
    <t>monthly service fee for MPLAB XC8 Pro compiler (p.n. SW006021-SUB)</t>
  </si>
  <si>
    <t>MOUSERELECTRONICSINC</t>
  </si>
  <si>
    <t>Rosal, Jose</t>
  </si>
  <si>
    <t>Parts for various projects</t>
  </si>
  <si>
    <t>TFS*FISHERSCIECOMHUS | OILDIRECTORRGOLD1</t>
  </si>
  <si>
    <t>Lab maintenance supplies</t>
  </si>
  <si>
    <t>TFS*FISHERSCIECOMHUS | SHIPPING-FUELSURCHARGE</t>
  </si>
  <si>
    <t>filter for sediment trap fixative, scour pads for engineers</t>
  </si>
  <si>
    <t>USCARGOCONTROL</t>
  </si>
  <si>
    <t>racthets</t>
  </si>
  <si>
    <t>(blank)</t>
  </si>
  <si>
    <t>Grand Total</t>
  </si>
  <si>
    <t>Sum of Budget impact</t>
  </si>
  <si>
    <t>Total</t>
  </si>
  <si>
    <t>expense</t>
  </si>
  <si>
    <t>commitments</t>
  </si>
  <si>
    <t>budgeted</t>
  </si>
  <si>
    <t>remaining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</si>
</sst>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u/>
      <sz val="8"/>
      <color rgb="FF0000FF"/>
      <name val="Tahoma"/>
      <family val="2"/>
    </font>
    <font>
      <sz val="8"/>
      <color theme="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2">
    <xf numFmtId="0" fontId="0" fillId="0" borderId="0" xfId="0"/>
    <xf numFmtId="0" fontId="18" fillId="33" borderId="10" xfId="0" applyFont="1" applyFill="1" applyBorder="1" applyAlignment="1">
      <alignment horizontal="center" vertical="top" wrapText="1"/>
    </xf>
    <xf numFmtId="14" fontId="18" fillId="33" borderId="10" xfId="0" applyNumberFormat="1" applyFont="1" applyFill="1" applyBorder="1" applyAlignment="1">
      <alignment horizontal="center" vertical="top" wrapText="1"/>
    </xf>
    <xf numFmtId="4" fontId="18" fillId="33" borderId="10" xfId="0" applyNumberFormat="1" applyFont="1" applyFill="1" applyBorder="1" applyAlignment="1">
      <alignment horizontal="right" vertical="top" wrapText="1"/>
    </xf>
    <xf numFmtId="0" fontId="18" fillId="33" borderId="10" xfId="0" applyFont="1" applyFill="1" applyBorder="1" applyAlignment="1">
      <alignment vertical="top" wrapText="1"/>
    </xf>
    <xf numFmtId="0" fontId="18" fillId="33" borderId="10" xfId="0" applyFont="1" applyFill="1" applyBorder="1" applyAlignment="1">
      <alignment horizontal="right" vertical="top" wrapText="1"/>
    </xf>
    <xf numFmtId="0" fontId="20" fillId="33" borderId="10" xfId="0" applyFont="1" applyFill="1" applyBorder="1" applyAlignment="1">
      <alignment vertical="top" wrapText="1"/>
    </xf>
    <xf numFmtId="0" fontId="18" fillId="33" borderId="10" xfId="0" applyFont="1" applyFill="1" applyBorder="1" applyAlignment="1">
      <alignment horizontal="left" vertical="top" wrapText="1" indent="4"/>
    </xf>
    <xf numFmtId="0" fontId="18" fillId="33" borderId="12" xfId="0" applyFont="1" applyFill="1" applyBorder="1" applyAlignment="1">
      <alignment vertical="top" wrapText="1"/>
    </xf>
    <xf numFmtId="0" fontId="18" fillId="33" borderId="11" xfId="0" applyFont="1" applyFill="1" applyBorder="1" applyAlignment="1">
      <alignment vertical="top" wrapText="1"/>
    </xf>
    <xf numFmtId="0" fontId="18" fillId="33" borderId="12" xfId="0" applyFont="1" applyFill="1" applyBorder="1" applyAlignment="1">
      <alignment horizontal="left" vertical="top" wrapText="1"/>
    </xf>
    <xf numFmtId="0" fontId="18" fillId="33" borderId="11" xfId="0" applyFont="1" applyFill="1" applyBorder="1" applyAlignment="1">
      <alignment horizontal="left" vertical="top" wrapText="1"/>
    </xf>
    <xf numFmtId="0" fontId="18" fillId="33" borderId="13" xfId="0" applyFont="1" applyFill="1" applyBorder="1" applyAlignment="1">
      <alignment horizontal="left" vertical="top" wrapText="1"/>
    </xf>
    <xf numFmtId="0" fontId="18" fillId="33" borderId="11" xfId="0" applyFont="1" applyFill="1" applyBorder="1" applyAlignment="1">
      <alignment horizontal="right" vertical="top" wrapText="1"/>
    </xf>
    <xf numFmtId="0" fontId="18" fillId="33" borderId="10" xfId="0" applyFont="1" applyFill="1" applyBorder="1" applyAlignment="1">
      <alignment horizontal="left" vertical="top" wrapText="1"/>
    </xf>
    <xf numFmtId="0" fontId="18" fillId="33" borderId="13" xfId="0" applyFont="1" applyFill="1" applyBorder="1" applyAlignment="1">
      <alignment vertical="top" wrapText="1"/>
    </xf>
    <xf numFmtId="0" fontId="0" fillId="0" borderId="0" xfId="0"/>
    <xf numFmtId="0" fontId="18" fillId="0" borderId="0" xfId="0" applyFont="1"/>
    <xf numFmtId="0" fontId="0" fillId="0" borderId="0" xfId="0" applyFont="1"/>
    <xf numFmtId="0" fontId="21" fillId="0" borderId="0" xfId="0" applyFont="1"/>
    <xf numFmtId="0" fontId="0" fillId="0" borderId="0" xfId="0"/>
    <xf numFmtId="0" fontId="18" fillId="0" borderId="0" xfId="0" applyFont="1"/>
    <xf numFmtId="0" fontId="0" fillId="0" borderId="0" xfId="0"/>
    <xf numFmtId="0" fontId="18" fillId="0" borderId="0" xfId="0" applyFont="1"/>
    <xf numFmtId="0" fontId="0" fillId="0" borderId="0" xfId="0"/>
    <xf numFmtId="0" fontId="18" fillId="0" borderId="0" xfId="0" applyFont="1"/>
    <xf numFmtId="0" fontId="0" fillId="0" borderId="0" xfId="0"/>
    <xf numFmtId="0" fontId="0" fillId="0" borderId="0" xfId="0" applyFont="1"/>
    <xf numFmtId="0" fontId="0" fillId="0" borderId="0" xfId="0"/>
    <xf numFmtId="0" fontId="18" fillId="0" borderId="0" xfId="0" applyFont="1"/>
    <xf numFmtId="0" fontId="19" fillId="0" borderId="0" xfId="0" applyFont="1"/>
    <xf numFmtId="0" fontId="0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0" fillId="0" borderId="0" xfId="0"/>
    <xf numFmtId="0" fontId="18" fillId="0" borderId="0" xfId="0" applyFont="1"/>
    <xf numFmtId="0" fontId="19" fillId="0" borderId="0" xfId="0" applyFont="1"/>
    <xf numFmtId="0" fontId="18" fillId="33" borderId="12" xfId="0" applyFont="1" applyFill="1" applyBorder="1" applyAlignment="1">
      <alignment horizontal="right" vertical="top" wrapText="1"/>
    </xf>
    <xf numFmtId="0" fontId="18" fillId="33" borderId="13" xfId="0" applyFont="1" applyFill="1" applyBorder="1" applyAlignment="1">
      <alignment horizontal="right" vertical="top" wrapText="1"/>
    </xf>
    <xf numFmtId="14" fontId="18" fillId="33" borderId="11" xfId="0" applyNumberFormat="1" applyFont="1" applyFill="1" applyBorder="1" applyAlignment="1">
      <alignment horizontal="center" vertical="top" wrapText="1"/>
    </xf>
    <xf numFmtId="14" fontId="18" fillId="33" borderId="12" xfId="0" applyNumberFormat="1" applyFont="1" applyFill="1" applyBorder="1" applyAlignment="1">
      <alignment horizontal="center" vertical="top" wrapText="1"/>
    </xf>
    <xf numFmtId="14" fontId="18" fillId="33" borderId="13" xfId="0" applyNumberFormat="1" applyFont="1" applyFill="1" applyBorder="1" applyAlignment="1">
      <alignment horizontal="center" vertical="top" wrapText="1"/>
    </xf>
    <xf numFmtId="0" fontId="18" fillId="33" borderId="11" xfId="0" applyFont="1" applyFill="1" applyBorder="1" applyAlignment="1">
      <alignment vertical="top" wrapText="1"/>
    </xf>
    <xf numFmtId="0" fontId="18" fillId="33" borderId="12" xfId="0" applyFont="1" applyFill="1" applyBorder="1" applyAlignment="1">
      <alignment vertical="top" wrapText="1"/>
    </xf>
    <xf numFmtId="0" fontId="18" fillId="33" borderId="13" xfId="0" applyFont="1" applyFill="1" applyBorder="1" applyAlignment="1">
      <alignment vertical="top" wrapText="1"/>
    </xf>
    <xf numFmtId="0" fontId="0" fillId="0" borderId="0" xfId="0"/>
    <xf numFmtId="0" fontId="18" fillId="0" borderId="0" xfId="0" applyFont="1"/>
    <xf numFmtId="0" fontId="19" fillId="0" borderId="0" xfId="0" applyFont="1"/>
    <xf numFmtId="0" fontId="0" fillId="0" borderId="0" xfId="0"/>
    <xf numFmtId="0" fontId="0" fillId="0" borderId="0" xfId="0" pivotButton="1"/>
    <xf numFmtId="0" fontId="18" fillId="0" borderId="0" xfId="0" applyFont="1"/>
    <xf numFmtId="3" fontId="18" fillId="0" borderId="0" xfId="0" applyNumberFormat="1" applyFont="1"/>
    <xf numFmtId="0" fontId="14" fillId="0" borderId="0" xfId="0" applyFon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eviewer" refreshedDate="42667.752842592592" createdVersion="4" refreshedVersion="4" minRefreshableVersion="3" recordCount="198">
  <cacheSource type="worksheet">
    <worksheetSource ref="A1:Q199" sheet="Project Paid Detail 24 October "/>
  </cacheSource>
  <cacheFields count="17">
    <cacheField name="Project - Project Name" numFmtId="0">
      <sharedItems containsBlank="1"/>
    </cacheField>
    <cacheField name="Project Manager" numFmtId="0">
      <sharedItems containsBlank="1"/>
    </cacheField>
    <cacheField name="vchr no." numFmtId="0">
      <sharedItems containsString="0" containsBlank="1" containsNumber="1" containsInteger="1" minValue="16000689" maxValue="16006192"/>
    </cacheField>
    <cacheField name="je no." numFmtId="0">
      <sharedItems containsString="0" containsBlank="1" containsNumber="1" containsInteger="1" minValue="1" maxValue="18"/>
    </cacheField>
    <cacheField name="Account No." numFmtId="0">
      <sharedItems containsBlank="1"/>
    </cacheField>
    <cacheField name="Account Name" numFmtId="0">
      <sharedItems containsBlank="1" count="16">
        <s v="Supplies - General"/>
        <s v="OS - Maint. Contracts"/>
        <s v="OS - General"/>
        <s v="Travel - Domestic"/>
        <s v="Supplies - Science Lab"/>
        <s v="Supplies - Cmptr/Hdwr"/>
        <s v="Non-Capitalized Equipment"/>
        <s v="Supplies - Eng. Lab"/>
        <s v="Cost of Sales - AUV"/>
        <s v="Supplies - Cmptr/Sftwr"/>
        <m/>
        <s v="ROV Ventana Allocation"/>
        <s v="Rachel Carson Allocation"/>
        <s v="Maintenance &amp; Repair"/>
        <s v="Books / Subscriptions"/>
        <s v="Dues/Memberships/Licenses"/>
      </sharedItems>
    </cacheField>
    <cacheField name="Ref (short)" numFmtId="0">
      <sharedItems containsNonDate="0" containsString="0" containsBlank="1"/>
    </cacheField>
    <cacheField name="Purchase Order" numFmtId="0">
      <sharedItems containsBlank="1" containsMixedTypes="1" containsNumber="1" containsInteger="1" minValue="1610114" maxValue="1611199"/>
    </cacheField>
    <cacheField name="Vendor Name" numFmtId="0">
      <sharedItems containsBlank="1"/>
    </cacheField>
    <cacheField name="Year" numFmtId="0">
      <sharedItems containsDate="1" containsString="0" containsBlank="1" containsMixedTypes="1" minDate="1900-01-05T10:40:04" maxDate="2016-12-31T00:00:00"/>
    </cacheField>
    <cacheField name="Month" numFmtId="0">
      <sharedItems containsString="0" containsBlank="1" containsNumber="1" containsInteger="1" minValue="1" maxValue="10"/>
    </cacheField>
    <cacheField name="Transaction Description" numFmtId="0">
      <sharedItems containsBlank="1"/>
    </cacheField>
    <cacheField name="Invoice No." numFmtId="0">
      <sharedItems containsBlank="1" containsMixedTypes="1" containsNumber="1" containsInteger="1" minValue="14208" maxValue="539954724"/>
    </cacheField>
    <cacheField name="Amount" numFmtId="0">
      <sharedItems containsString="0" containsBlank="1" containsNumber="1" minValue="-2723.34" maxValue="22200"/>
    </cacheField>
    <cacheField name="Budget impact" numFmtId="0">
      <sharedItems containsSemiMixedTypes="0" containsString="0" containsNumber="1" minValue="-22200" maxValue="2723.34"/>
    </cacheField>
    <cacheField name="Budget item" numFmtId="0">
      <sharedItems containsBlank="1" count="17">
        <s v="Tripod service"/>
        <s v="Argos"/>
        <s v="Science lab general"/>
        <s v="Scanning"/>
        <s v="Digital storage"/>
        <s v="Shipping"/>
        <s v="Microbes"/>
        <s v="Cruise supplies"/>
        <s v="OPTODES"/>
        <s v="CHN"/>
        <s v="Current meter repair"/>
        <s v="ship time"/>
        <s v="Alkalines"/>
        <s v="Rover repair"/>
        <s v="Lithiums"/>
        <s v="SES repair"/>
        <m/>
      </sharedItems>
    </cacheField>
    <cacheField name="Typ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8">
  <r>
    <s v="901618.00 - Pelagic-Benthic Coupling"/>
    <s v="Huffard, Christine L"/>
    <n v="16000689"/>
    <m/>
    <s v="5360-000"/>
    <x v="0"/>
    <m/>
    <s v=" "/>
    <s v="Wells Fargo Bank Visa"/>
    <n v="2016"/>
    <n v="1"/>
    <s v="DKC*DIGIKEYCORP | 11"/>
    <s v="COENEN 01/16B"/>
    <n v="15.04"/>
    <n v="-15.04"/>
    <x v="0"/>
    <s v="Expense"/>
  </r>
  <r>
    <s v="901618.00 - Pelagic-Benthic Coupling"/>
    <s v="Huffard, Christine L"/>
    <n v="16001081"/>
    <m/>
    <s v="5150-000"/>
    <x v="1"/>
    <m/>
    <s v="PO-1610114"/>
    <s v="CLS America, Inc."/>
    <n v="2016"/>
    <n v="2"/>
    <s v="Argos monthly service data tra"/>
    <s v="CIN1USA00628"/>
    <n v="19.690000000000001"/>
    <n v="-19.690000000000001"/>
    <x v="1"/>
    <s v="Expense"/>
  </r>
  <r>
    <s v="901618.00 - Pelagic-Benthic Coupling"/>
    <s v="Huffard, Christine L"/>
    <n v="16001376"/>
    <m/>
    <s v="5360-000"/>
    <x v="0"/>
    <m/>
    <s v=" "/>
    <s v="Wells Fargo Bank Visa"/>
    <n v="2016"/>
    <n v="2"/>
    <s v="MCMASTER-CARR | DISP"/>
    <s v="CHUFFARD 02/16"/>
    <n v="29.57"/>
    <n v="-29.57"/>
    <x v="2"/>
    <s v="Expense"/>
  </r>
  <r>
    <s v="901618.00 - Pelagic-Benthic Coupling"/>
    <s v="Huffard, Christine L"/>
    <n v="16001325"/>
    <m/>
    <s v="5360-000"/>
    <x v="0"/>
    <m/>
    <s v=" "/>
    <s v="Wells Fargo Bank Visa"/>
    <n v="2016"/>
    <n v="2"/>
    <s v="Use Tax Accrual"/>
    <s v="ALANA 02/16"/>
    <n v="41.17"/>
    <n v="-41.17"/>
    <x v="2"/>
    <s v="Expense"/>
  </r>
  <r>
    <s v="901618.00 - Pelagic-Benthic Coupling"/>
    <s v="Huffard, Christine L"/>
    <n v="16001092"/>
    <m/>
    <s v="5130-000"/>
    <x v="2"/>
    <m/>
    <s v="PO-1610248"/>
    <s v="Joubeh Technologies"/>
    <n v="2016"/>
    <n v="2"/>
    <s v="Iridium satellite services mon"/>
    <n v="91023"/>
    <n v="49"/>
    <n v="-49"/>
    <x v="1"/>
    <s v="Expense"/>
  </r>
  <r>
    <s v="901618.00 - Pelagic-Benthic Coupling"/>
    <s v="Huffard, Christine L"/>
    <n v="16001376"/>
    <m/>
    <s v="5360-000"/>
    <x v="0"/>
    <m/>
    <s v=" "/>
    <s v="Wells Fargo Bank Visa"/>
    <n v="2016"/>
    <n v="2"/>
    <s v="MCMASTER-CARR | DISP"/>
    <s v="CHUFFARD 02/16"/>
    <n v="53.77"/>
    <n v="-53.77"/>
    <x v="2"/>
    <s v="Expense"/>
  </r>
  <r>
    <s v="901618.00 - Pelagic-Benthic Coupling"/>
    <s v="Huffard, Christine L"/>
    <n v="16001325"/>
    <m/>
    <s v="5360-000"/>
    <x v="0"/>
    <m/>
    <s v=" "/>
    <s v="Wells Fargo Bank Visa"/>
    <n v="2016"/>
    <n v="2"/>
    <s v="Use Tax Accrual"/>
    <s v="ALANA 02/16"/>
    <n v="55.47"/>
    <n v="-55.47"/>
    <x v="2"/>
    <s v="Expense"/>
  </r>
  <r>
    <s v="901618.00 - Pelagic-Benthic Coupling"/>
    <s v="Huffard, Christine L"/>
    <n v="16001376"/>
    <m/>
    <s v="5360-000"/>
    <x v="0"/>
    <m/>
    <s v=" "/>
    <s v="Wells Fargo Bank Visa"/>
    <n v="2016"/>
    <n v="2"/>
    <s v="BUY101.COMWEBSTORE"/>
    <s v="CHUFFARD 02/16"/>
    <n v="74.510000000000005"/>
    <n v="-74.510000000000005"/>
    <x v="2"/>
    <s v="Expense"/>
  </r>
  <r>
    <s v="901618.00 - Pelagic-Benthic Coupling"/>
    <s v="Huffard, Christine L"/>
    <n v="16001031"/>
    <m/>
    <s v="5500-000"/>
    <x v="3"/>
    <m/>
    <s v=" "/>
    <s v="Huffard, Christine"/>
    <n v="2016"/>
    <n v="2"/>
    <s v="Mileage between Santa Cruz and"/>
    <s v="CR-7188"/>
    <n v="77.22"/>
    <n v="-77.22"/>
    <x v="3"/>
    <s v="Expense"/>
  </r>
  <r>
    <s v="901618.00 - Pelagic-Benthic Coupling"/>
    <s v="Huffard, Christine L"/>
    <n v="16001376"/>
    <m/>
    <s v="5380-000"/>
    <x v="4"/>
    <m/>
    <s v=" "/>
    <s v="Wells Fargo Bank Visa"/>
    <n v="2016"/>
    <n v="2"/>
    <s v="MCMASTER-CARR | 7-3/"/>
    <s v="CHUFFARD 02/16"/>
    <n v="111.83"/>
    <n v="-111.83"/>
    <x v="2"/>
    <s v="Expense"/>
  </r>
  <r>
    <s v="901618.00 - Pelagic-Benthic Coupling"/>
    <s v="Huffard, Christine L"/>
    <n v="16001265"/>
    <m/>
    <s v="5150-000"/>
    <x v="1"/>
    <m/>
    <s v="PO-1610114"/>
    <s v="CLS America, Inc."/>
    <n v="2016"/>
    <n v="2"/>
    <s v="Argos monthly service data tra"/>
    <s v="CIN1601USA00483"/>
    <n v="156.59"/>
    <n v="-156.59"/>
    <x v="1"/>
    <s v="Expense"/>
  </r>
  <r>
    <s v="901618.00 - Pelagic-Benthic Coupling"/>
    <s v="Huffard, Christine L"/>
    <n v="16001349"/>
    <m/>
    <s v="5360-000"/>
    <x v="0"/>
    <m/>
    <s v=" "/>
    <s v="Wells Fargo Bank Visa"/>
    <n v="2016"/>
    <n v="2"/>
    <s v="MCMASTER-CARR | CABL"/>
    <s v="FEJO 02/16"/>
    <n v="167.42"/>
    <n v="-167.42"/>
    <x v="2"/>
    <s v="Expense"/>
  </r>
  <r>
    <s v="901618.00 - Pelagic-Benthic Coupling"/>
    <s v="Huffard, Christine L"/>
    <n v="16001376"/>
    <m/>
    <s v="5300-000"/>
    <x v="5"/>
    <m/>
    <s v=" "/>
    <s v="Wells Fargo Bank Visa"/>
    <n v="2016"/>
    <n v="2"/>
    <s v="OFFICEMAX/OFFICEDEPO"/>
    <s v="CHUFFARD 02/16"/>
    <n v="195.73"/>
    <n v="-195.73"/>
    <x v="4"/>
    <s v="Expense"/>
  </r>
  <r>
    <s v="901618.00 - Pelagic-Benthic Coupling"/>
    <s v="Huffard, Christine L"/>
    <n v="16001325"/>
    <m/>
    <s v="5360-000"/>
    <x v="0"/>
    <m/>
    <s v=" "/>
    <s v="Wells Fargo Bank Visa"/>
    <n v="2016"/>
    <n v="2"/>
    <s v="B&amp;HPHOTO,800-606-696"/>
    <s v="ALANA 02/16"/>
    <n v="539.95000000000005"/>
    <n v="-539.95000000000005"/>
    <x v="0"/>
    <s v="Expense"/>
  </r>
  <r>
    <s v="901618.00 - Pelagic-Benthic Coupling"/>
    <s v="Huffard, Christine L"/>
    <n v="16001325"/>
    <m/>
    <s v="5360-000"/>
    <x v="0"/>
    <m/>
    <s v=" "/>
    <s v="Wells Fargo Bank Visa"/>
    <n v="2016"/>
    <n v="2"/>
    <s v="SQ*EPOCEANOGRAPHI"/>
    <s v="ALANA 02/16"/>
    <n v="727.5"/>
    <n v="-727.5"/>
    <x v="0"/>
    <s v="Expense"/>
  </r>
  <r>
    <s v="901618.00 - Pelagic-Benthic Coupling"/>
    <s v="Huffard, Christine L"/>
    <n v="16001325"/>
    <m/>
    <s v="5360-000"/>
    <x v="0"/>
    <m/>
    <s v=" "/>
    <s v="Wells Fargo Bank Visa"/>
    <n v="2016"/>
    <n v="2"/>
    <s v="SCHNEIDEROPTICSINC"/>
    <s v="ALANA 02/16"/>
    <n v="1029.68"/>
    <n v="-1029.68"/>
    <x v="0"/>
    <s v="Expense"/>
  </r>
  <r>
    <s v="901618.00 - Pelagic-Benthic Coupling"/>
    <s v="Huffard, Christine L"/>
    <n v="16001349"/>
    <m/>
    <s v="5360-000"/>
    <x v="0"/>
    <m/>
    <s v=" "/>
    <s v="Wells Fargo Bank Visa"/>
    <n v="2016"/>
    <n v="2"/>
    <s v="VALLEYFABRICATIONINC"/>
    <s v="FEJO 02/16"/>
    <n v="1468.82"/>
    <n v="-1468.82"/>
    <x v="0"/>
    <s v="Expense"/>
  </r>
  <r>
    <s v="901618.00 - Pelagic-Benthic Coupling"/>
    <s v="Huffard, Christine L"/>
    <n v="16001698"/>
    <m/>
    <s v="5380-000"/>
    <x v="4"/>
    <m/>
    <s v="PO-1610381"/>
    <s v="Fisher Scientific"/>
    <n v="2016"/>
    <n v="3"/>
    <s v="Fuel surcharge"/>
    <n v="9728184"/>
    <n v="2.2000000000000002"/>
    <n v="-2.2000000000000002"/>
    <x v="5"/>
    <s v="Expense"/>
  </r>
  <r>
    <s v="901618.00 - Pelagic-Benthic Coupling"/>
    <s v="Huffard, Christine L"/>
    <n v="16001888"/>
    <m/>
    <s v="5360-000"/>
    <x v="0"/>
    <m/>
    <s v="PO-1610429"/>
    <s v="Circuits West"/>
    <n v="2016"/>
    <n v="3"/>
    <s v="Use Tax Accrual"/>
    <n v="64566"/>
    <n v="2.88"/>
    <n v="-2.88"/>
    <x v="2"/>
    <s v="Expense"/>
  </r>
  <r>
    <s v="901618.00 - Pelagic-Benthic Coupling"/>
    <s v="Huffard, Christine L"/>
    <n v="16001767"/>
    <m/>
    <s v="5360-000"/>
    <x v="0"/>
    <m/>
    <s v="PO-1610407"/>
    <s v="Ocean Innovations"/>
    <n v="2016"/>
    <n v="3"/>
    <s v="Freight"/>
    <s v="16-287"/>
    <n v="4.2"/>
    <n v="-4.2"/>
    <x v="5"/>
    <s v="Expense"/>
  </r>
  <r>
    <s v="901618.00 - Pelagic-Benthic Coupling"/>
    <s v="Huffard, Christine L"/>
    <n v="16002002"/>
    <m/>
    <s v="5360-000"/>
    <x v="0"/>
    <m/>
    <s v=" "/>
    <s v="Wells Fargo Bank Visa"/>
    <n v="2016"/>
    <n v="3"/>
    <s v="MOUSERELECTRONICSDIS"/>
    <s v="JROSAL 03/16"/>
    <n v="5.55"/>
    <n v="-5.55"/>
    <x v="0"/>
    <s v="Expense"/>
  </r>
  <r>
    <s v="901618.00 - Pelagic-Benthic Coupling"/>
    <s v="Huffard, Christine L"/>
    <n v="16001443"/>
    <m/>
    <s v="5360-000"/>
    <x v="0"/>
    <m/>
    <s v="PO-1610332"/>
    <s v="McMaster Carr Supply Co"/>
    <n v="2016"/>
    <n v="3"/>
    <s v="Freight"/>
    <n v="50989211"/>
    <n v="7.55"/>
    <n v="-7.55"/>
    <x v="5"/>
    <s v="Expense"/>
  </r>
  <r>
    <s v="901618.00 - Pelagic-Benthic Coupling"/>
    <s v="Huffard, Christine L"/>
    <n v="16001952"/>
    <m/>
    <s v="5330-000"/>
    <x v="6"/>
    <m/>
    <s v=" "/>
    <s v="Wells Fargo Bank Visa"/>
    <n v="2016"/>
    <n v="3"/>
    <s v="Use Tax Accrual"/>
    <s v="ALANA 03/16"/>
    <n v="8.44"/>
    <n v="-8.44"/>
    <x v="0"/>
    <s v="Expense"/>
  </r>
  <r>
    <s v="901618.00 - Pelagic-Benthic Coupling"/>
    <s v="Huffard, Christine L"/>
    <n v="16001694"/>
    <m/>
    <s v="5360-000"/>
    <x v="0"/>
    <m/>
    <s v="PO-1610324"/>
    <s v="Cortland Company"/>
    <n v="2016"/>
    <n v="3"/>
    <s v="Use Tax Accrual"/>
    <n v="75026861"/>
    <n v="9.5299999999999994"/>
    <n v="-9.5299999999999994"/>
    <x v="2"/>
    <s v="Expense"/>
  </r>
  <r>
    <s v="901618.00 - Pelagic-Benthic Coupling"/>
    <s v="Huffard, Christine L"/>
    <n v="16001694"/>
    <m/>
    <s v="5360-000"/>
    <x v="0"/>
    <m/>
    <s v="PO-1610324"/>
    <s v="Cortland Company"/>
    <n v="2016"/>
    <n v="3"/>
    <s v="Freight"/>
    <n v="75026861"/>
    <n v="13.92"/>
    <n v="-13.92"/>
    <x v="5"/>
    <s v="Expense"/>
  </r>
  <r>
    <s v="901618.00 - Pelagic-Benthic Coupling"/>
    <s v="Huffard, Christine L"/>
    <n v="16001685"/>
    <m/>
    <s v="5150-000"/>
    <x v="1"/>
    <m/>
    <s v="PO-1610114"/>
    <s v="CLS America, Inc."/>
    <n v="2016"/>
    <n v="3"/>
    <s v="Argos monthly service data tra"/>
    <s v="CIN1602USA00275"/>
    <n v="16.78"/>
    <n v="-16.78"/>
    <x v="1"/>
    <s v="Expense"/>
  </r>
  <r>
    <s v="901618.00 - Pelagic-Benthic Coupling"/>
    <s v="Huffard, Christine L"/>
    <n v="16001694"/>
    <m/>
    <s v="5360-000"/>
    <x v="0"/>
    <m/>
    <s v="PO-1610324"/>
    <s v="Cortland Company"/>
    <n v="2016"/>
    <n v="3"/>
    <s v="Use Tax Accrual"/>
    <n v="75026861"/>
    <n v="17.16"/>
    <n v="-17.16"/>
    <x v="2"/>
    <s v="Expense"/>
  </r>
  <r>
    <s v="901618.00 - Pelagic-Benthic Coupling"/>
    <s v="Huffard, Christine L"/>
    <n v="16001698"/>
    <m/>
    <s v="5380-000"/>
    <x v="4"/>
    <m/>
    <s v="PO-1610381"/>
    <s v="Fisher Scientific"/>
    <n v="2016"/>
    <n v="3"/>
    <s v="Hazardous materials charge"/>
    <n v="9728184"/>
    <n v="24.48"/>
    <n v="-24.48"/>
    <x v="6"/>
    <s v="Expense"/>
  </r>
  <r>
    <s v="901618.00 - Pelagic-Benthic Coupling"/>
    <s v="Huffard, Christine L"/>
    <n v="16001698"/>
    <m/>
    <s v="5380-000"/>
    <x v="4"/>
    <m/>
    <s v="PO-1610381"/>
    <s v="Fisher Scientific"/>
    <n v="2016"/>
    <n v="3"/>
    <s v="AMMONIUM PERSULFATE 25G"/>
    <n v="9728184"/>
    <n v="27.53"/>
    <n v="-27.53"/>
    <x v="6"/>
    <s v="Expense"/>
  </r>
  <r>
    <s v="901618.00 - Pelagic-Benthic Coupling"/>
    <s v="Huffard, Christine L"/>
    <n v="16001888"/>
    <m/>
    <s v="5360-000"/>
    <x v="0"/>
    <m/>
    <s v="PO-1610429"/>
    <s v="Circuits West"/>
    <n v="2016"/>
    <n v="3"/>
    <s v="Freight"/>
    <n v="64566"/>
    <n v="37.729999999999997"/>
    <n v="-37.729999999999997"/>
    <x v="5"/>
    <s v="Expense"/>
  </r>
  <r>
    <s v="901618.00 - Pelagic-Benthic Coupling"/>
    <s v="Huffard, Christine L"/>
    <n v="16001806"/>
    <m/>
    <s v="5380-000"/>
    <x v="4"/>
    <m/>
    <s v="PO-1610381"/>
    <s v="Fisher Scientific"/>
    <n v="2016"/>
    <n v="3"/>
    <s v="Freight"/>
    <n v="9889123"/>
    <n v="45"/>
    <n v="-45"/>
    <x v="5"/>
    <s v="Expense"/>
  </r>
  <r>
    <s v="901618.00 - Pelagic-Benthic Coupling"/>
    <s v="Huffard, Christine L"/>
    <n v="16001563"/>
    <m/>
    <s v="5130-000"/>
    <x v="2"/>
    <m/>
    <s v="PO-1610248"/>
    <s v="Joubeh Technologies"/>
    <n v="2016"/>
    <n v="3"/>
    <s v="Iridium satellite services mon"/>
    <n v="92303"/>
    <n v="49"/>
    <n v="-49"/>
    <x v="1"/>
    <s v="Expense"/>
  </r>
  <r>
    <s v="901618.00 - Pelagic-Benthic Coupling"/>
    <s v="Huffard, Christine L"/>
    <n v="16001698"/>
    <m/>
    <s v="5380-000"/>
    <x v="4"/>
    <m/>
    <s v="PO-1610381"/>
    <s v="Fisher Scientific"/>
    <n v="2016"/>
    <n v="3"/>
    <s v="WEIGHING PPR 4X4 IN 500/PK"/>
    <n v="9728184"/>
    <n v="59.67"/>
    <n v="-59.67"/>
    <x v="2"/>
    <s v="Expense"/>
  </r>
  <r>
    <s v="901618.00 - Pelagic-Benthic Coupling"/>
    <s v="Huffard, Christine L"/>
    <n v="16001767"/>
    <m/>
    <s v="5360-000"/>
    <x v="0"/>
    <m/>
    <s v="PO-1610407"/>
    <s v="Ocean Innovations"/>
    <n v="2016"/>
    <n v="3"/>
    <s v="MCIL5M"/>
    <s v="16-287"/>
    <n v="60.87"/>
    <n v="-60.87"/>
    <x v="0"/>
    <s v="Expense"/>
  </r>
  <r>
    <s v="901618.00 - Pelagic-Benthic Coupling"/>
    <s v="Huffard, Christine L"/>
    <n v="16001888"/>
    <m/>
    <s v="5360-000"/>
    <x v="0"/>
    <m/>
    <s v="PO-1610429"/>
    <s v="Circuits West"/>
    <n v="2016"/>
    <n v="3"/>
    <s v="Use Tax Accrual"/>
    <n v="64566"/>
    <n v="72.44"/>
    <n v="-72.44"/>
    <x v="2"/>
    <s v="Expense"/>
  </r>
  <r>
    <s v="901618.00 - Pelagic-Benthic Coupling"/>
    <s v="Huffard, Christine L"/>
    <n v="16001999"/>
    <m/>
    <s v="5380-000"/>
    <x v="4"/>
    <m/>
    <s v=" "/>
    <s v="Wells Fargo Bank Visa"/>
    <n v="2016"/>
    <n v="3"/>
    <s v="MCMASTER-CARR | UN-C"/>
    <s v="CHUFFARD 03/16"/>
    <n v="79.97"/>
    <n v="-79.97"/>
    <x v="2"/>
    <s v="Expense"/>
  </r>
  <r>
    <s v="901618.00 - Pelagic-Benthic Coupling"/>
    <s v="Huffard, Christine L"/>
    <n v="16001806"/>
    <m/>
    <s v="5380-000"/>
    <x v="4"/>
    <m/>
    <s v="PO-1610381"/>
    <s v="Fisher Scientific"/>
    <n v="2016"/>
    <n v="3"/>
    <s v="ACRYLAMIDE 40%(W/V)SOLN 500ML"/>
    <n v="9889123"/>
    <n v="83.81"/>
    <n v="-83.81"/>
    <x v="6"/>
    <s v="Expense"/>
  </r>
  <r>
    <s v="901618.00 - Pelagic-Benthic Coupling"/>
    <s v="Huffard, Christine L"/>
    <n v="16001698"/>
    <m/>
    <s v="5380-000"/>
    <x v="4"/>
    <m/>
    <s v="PO-1610381"/>
    <s v="Fisher Scientific"/>
    <n v="2016"/>
    <n v="3"/>
    <s v="ACETONE HPLC GRADE 4L SAFECOTE"/>
    <n v="9728184"/>
    <n v="106.51"/>
    <n v="-106.51"/>
    <x v="6"/>
    <s v="Expense"/>
  </r>
  <r>
    <s v="901618.00 - Pelagic-Benthic Coupling"/>
    <s v="Huffard, Christine L"/>
    <n v="16001952"/>
    <m/>
    <s v="5330-000"/>
    <x v="6"/>
    <m/>
    <s v=" "/>
    <s v="Wells Fargo Bank Visa"/>
    <n v="2016"/>
    <n v="3"/>
    <s v="B&amp;HPHOTO,800-606-696"/>
    <s v="ALANA 03/16"/>
    <n v="110.67"/>
    <n v="-110.67"/>
    <x v="0"/>
    <s v="Expense"/>
  </r>
  <r>
    <s v="901618.00 - Pelagic-Benthic Coupling"/>
    <s v="Huffard, Christine L"/>
    <n v="16001694"/>
    <m/>
    <s v="5360-000"/>
    <x v="0"/>
    <m/>
    <s v="PO-1610324"/>
    <s v="Cortland Company"/>
    <n v="2016"/>
    <n v="3"/>
    <s v="1/2? diameter Spectra 12/S bra"/>
    <n v="75026861"/>
    <n v="125"/>
    <n v="-125"/>
    <x v="7"/>
    <s v="Expense"/>
  </r>
  <r>
    <s v="901618.00 - Pelagic-Benthic Coupling"/>
    <s v="Huffard, Christine L"/>
    <n v="16001999"/>
    <m/>
    <s v="5380-000"/>
    <x v="4"/>
    <m/>
    <s v=" "/>
    <s v="Wells Fargo Bank Visa"/>
    <n v="2016"/>
    <n v="3"/>
    <s v="BOSSSAFETYPRODUCTS |"/>
    <s v="CHUFFARD 03/16"/>
    <n v="128.87"/>
    <n v="-128.87"/>
    <x v="2"/>
    <s v="Expense"/>
  </r>
  <r>
    <s v="901618.00 - Pelagic-Benthic Coupling"/>
    <s v="Huffard, Christine L"/>
    <n v="16001443"/>
    <m/>
    <s v="5360-000"/>
    <x v="0"/>
    <m/>
    <s v="PO-1610332"/>
    <s v="McMaster Carr Supply Co"/>
    <n v="2016"/>
    <n v="3"/>
    <s v="17-4 PH Stainless Steel Rod, 3"/>
    <n v="50989211"/>
    <n v="135.4"/>
    <n v="-135.4"/>
    <x v="0"/>
    <s v="Expense"/>
  </r>
  <r>
    <s v="901618.00 - Pelagic-Benthic Coupling"/>
    <s v="Huffard, Christine L"/>
    <n v="16001698"/>
    <m/>
    <s v="5380-000"/>
    <x v="4"/>
    <m/>
    <s v="PO-1610381"/>
    <s v="Fisher Scientific"/>
    <n v="2016"/>
    <n v="3"/>
    <s v="SMPL VIAL SCRW CP 1/DR 144/PK"/>
    <n v="9728184"/>
    <n v="157.43"/>
    <n v="-157.43"/>
    <x v="0"/>
    <s v="Expense"/>
  </r>
  <r>
    <s v="901618.00 - Pelagic-Benthic Coupling"/>
    <s v="Huffard, Christine L"/>
    <n v="16001952"/>
    <m/>
    <s v="5330-000"/>
    <x v="6"/>
    <m/>
    <s v=" "/>
    <s v="Wells Fargo Bank Visa"/>
    <n v="2016"/>
    <n v="3"/>
    <s v="Use Tax Accrual"/>
    <s v="ALANA 03/16"/>
    <n v="185.31"/>
    <n v="-185.31"/>
    <x v="0"/>
    <s v="Expense"/>
  </r>
  <r>
    <s v="901618.00 - Pelagic-Benthic Coupling"/>
    <s v="Huffard, Christine L"/>
    <n v="16001694"/>
    <m/>
    <s v="5360-000"/>
    <x v="0"/>
    <m/>
    <s v="PO-1610324"/>
    <s v="Cortland Company"/>
    <n v="2016"/>
    <n v="3"/>
    <s v="1/2? diameter Spectra 12/S bra"/>
    <n v="75026861"/>
    <n v="225"/>
    <n v="-225"/>
    <x v="7"/>
    <s v="Expense"/>
  </r>
  <r>
    <s v="901618.00 - Pelagic-Benthic Coupling"/>
    <s v="Huffard, Christine L"/>
    <n v="16001888"/>
    <m/>
    <s v="5360-000"/>
    <x v="0"/>
    <m/>
    <s v="PO-1610429"/>
    <s v="Circuits West"/>
    <n v="2016"/>
    <n v="3"/>
    <s v="Camera Tripod Controller (3 Da"/>
    <n v="64566"/>
    <n v="950"/>
    <n v="-950"/>
    <x v="0"/>
    <s v="Expense"/>
  </r>
  <r>
    <s v="901618.00 - Pelagic-Benthic Coupling"/>
    <s v="Huffard, Christine L"/>
    <n v="16001952"/>
    <m/>
    <s v="5330-000"/>
    <x v="6"/>
    <m/>
    <s v=" "/>
    <s v="Wells Fargo Bank Visa"/>
    <n v="2016"/>
    <n v="3"/>
    <s v="B&amp;HPHOTO,800-606-696"/>
    <s v="ALANA 03/16"/>
    <n v="2430.33"/>
    <n v="-2430.33"/>
    <x v="0"/>
    <s v="Expense"/>
  </r>
  <r>
    <s v="901618.00 - Pelagic-Benthic Coupling"/>
    <s v="Huffard, Christine L"/>
    <n v="16001672"/>
    <m/>
    <s v="5130-000"/>
    <x v="2"/>
    <m/>
    <s v="PO-1610393"/>
    <s v="Light Waves Imaging"/>
    <n v="2016"/>
    <n v="3"/>
    <s v="Scanning of Camera sled archiv"/>
    <n v="48900"/>
    <n v="3995.04"/>
    <n v="-3995.04"/>
    <x v="3"/>
    <s v="Expense"/>
  </r>
  <r>
    <s v="901618.00 - Pelagic-Benthic Coupling"/>
    <s v="Huffard, Christine L"/>
    <n v="16002313"/>
    <m/>
    <s v="5320-000"/>
    <x v="7"/>
    <m/>
    <s v="PO-1610526"/>
    <s v="Ocean Innovations"/>
    <n v="2016"/>
    <n v="4"/>
    <s v="Freight"/>
    <s v="16-397"/>
    <n v="9.4"/>
    <n v="-9.4"/>
    <x v="5"/>
    <s v="Expense"/>
  </r>
  <r>
    <s v="901618.00 - Pelagic-Benthic Coupling"/>
    <s v="Huffard, Christine L"/>
    <n v="16002541"/>
    <m/>
    <s v="5360-000"/>
    <x v="0"/>
    <m/>
    <s v=" "/>
    <s v="Wells Fargo Bank Visa"/>
    <n v="2016"/>
    <n v="4"/>
    <s v="Use Tax Accrual"/>
    <s v="ALANA 04/16"/>
    <n v="14.5"/>
    <n v="-14.5"/>
    <x v="2"/>
    <s v="Expense"/>
  </r>
  <r>
    <s v="901618.00 - Pelagic-Benthic Coupling"/>
    <s v="Huffard, Christine L"/>
    <n v="16002596"/>
    <m/>
    <s v="5300-000"/>
    <x v="5"/>
    <m/>
    <s v=" "/>
    <s v="Wells Fargo Bank Visa"/>
    <n v="2016"/>
    <n v="4"/>
    <s v="Use Tax Accrual"/>
    <s v="CHUFFARD 04/16"/>
    <n v="17.53"/>
    <n v="-17.53"/>
    <x v="2"/>
    <s v="Expense"/>
  </r>
  <r>
    <s v="901618.00 - Pelagic-Benthic Coupling"/>
    <s v="Huffard, Christine L"/>
    <n v="16002267"/>
    <m/>
    <s v="5130-000"/>
    <x v="2"/>
    <m/>
    <s v="PO-1610248"/>
    <s v="Joubeh Technologies"/>
    <n v="2016"/>
    <n v="4"/>
    <s v="Iridium satellite services mon"/>
    <n v="93614"/>
    <n v="49"/>
    <n v="-49"/>
    <x v="1"/>
    <s v="Expense"/>
  </r>
  <r>
    <s v="901618.00 - Pelagic-Benthic Coupling"/>
    <s v="Huffard, Christine L"/>
    <n v="16002697"/>
    <m/>
    <s v="5380-000"/>
    <x v="4"/>
    <m/>
    <s v="PO-1610381"/>
    <s v="Fisher Scientific"/>
    <n v="2016"/>
    <n v="4"/>
    <s v="TEMED 20G"/>
    <n v="2241244"/>
    <n v="62.19"/>
    <n v="-62.19"/>
    <x v="6"/>
    <s v="Expense"/>
  </r>
  <r>
    <s v="901618.00 - Pelagic-Benthic Coupling"/>
    <s v="Huffard, Christine L"/>
    <n v="16002590"/>
    <m/>
    <s v="5055-350"/>
    <x v="8"/>
    <m/>
    <s v=" "/>
    <s v="Wells Fargo Bank Visa"/>
    <n v="2016"/>
    <n v="4"/>
    <s v="DKC*DIGIKEYCORP | TC"/>
    <s v="TMARION 04/16"/>
    <n v="71.8"/>
    <n v="-71.8"/>
    <x v="0"/>
    <s v="Expense"/>
  </r>
  <r>
    <s v="901618.00 - Pelagic-Benthic Coupling"/>
    <s v="Huffard, Christine L"/>
    <n v="16002569"/>
    <m/>
    <s v="5360-000"/>
    <x v="0"/>
    <m/>
    <s v=" "/>
    <s v="Wells Fargo Bank Visa"/>
    <n v="2016"/>
    <n v="4"/>
    <s v="Use Tax Accrual"/>
    <s v="FEJO 04/16"/>
    <n v="86.69"/>
    <n v="-86.69"/>
    <x v="2"/>
    <s v="Expense"/>
  </r>
  <r>
    <s v="901618.00 - Pelagic-Benthic Coupling"/>
    <s v="Huffard, Christine L"/>
    <n v="16002596"/>
    <m/>
    <s v="5310-000"/>
    <x v="9"/>
    <m/>
    <s v=" "/>
    <s v="Wells Fargo Bank Visa"/>
    <n v="2016"/>
    <n v="4"/>
    <s v="Use Tax Accrual"/>
    <s v="CHUFFARD 04/16"/>
    <n v="106.37"/>
    <n v="-106.37"/>
    <x v="2"/>
    <s v="Expense"/>
  </r>
  <r>
    <s v="901618.00 - Pelagic-Benthic Coupling"/>
    <s v="Huffard, Christine L"/>
    <n v="16002597"/>
    <m/>
    <s v="5360-000"/>
    <x v="0"/>
    <m/>
    <s v=" "/>
    <s v="Wells Fargo Bank Visa"/>
    <n v="2016"/>
    <n v="4"/>
    <s v="DKC*DIGIKEYCORP | B2"/>
    <s v="JROSAL 04/16"/>
    <n v="113.64"/>
    <n v="-113.64"/>
    <x v="0"/>
    <s v="Expense"/>
  </r>
  <r>
    <s v="901618.00 - Pelagic-Benthic Coupling"/>
    <s v="Huffard, Christine L"/>
    <n v="16002541"/>
    <m/>
    <s v="5360-000"/>
    <x v="0"/>
    <m/>
    <s v=" "/>
    <s v="Wells Fargo Bank Visa"/>
    <n v="2016"/>
    <n v="4"/>
    <s v="B&amp;HPHOTO,800-606-696"/>
    <s v="ALANA 04/16"/>
    <n v="190.18"/>
    <n v="-190.18"/>
    <x v="0"/>
    <s v="Expense"/>
  </r>
  <r>
    <s v="901618.00 - Pelagic-Benthic Coupling"/>
    <s v="Huffard, Christine L"/>
    <n v="16002313"/>
    <m/>
    <s v="5320-000"/>
    <x v="7"/>
    <m/>
    <s v="PO-1610526"/>
    <s v="Ocean Innovations"/>
    <n v="2016"/>
    <n v="4"/>
    <s v="MCIL6M"/>
    <s v="16-397"/>
    <n v="195.34"/>
    <n v="-195.34"/>
    <x v="0"/>
    <s v="Expense"/>
  </r>
  <r>
    <s v="901618.00 - Pelagic-Benthic Coupling"/>
    <s v="Huffard, Christine L"/>
    <n v="16002596"/>
    <m/>
    <s v="5300-000"/>
    <x v="5"/>
    <m/>
    <s v=" "/>
    <s v="Wells Fargo Bank Visa"/>
    <n v="2016"/>
    <n v="4"/>
    <s v="OFFICEMAX/OFFICEDEPO"/>
    <s v="CHUFFARD 04/16"/>
    <n v="195.73"/>
    <n v="-195.73"/>
    <x v="4"/>
    <s v="Expense"/>
  </r>
  <r>
    <s v="901618.00 - Pelagic-Benthic Coupling"/>
    <s v="Huffard, Christine L"/>
    <n v="16002596"/>
    <m/>
    <s v="5300-000"/>
    <x v="5"/>
    <m/>
    <s v=" "/>
    <s v="Wells Fargo Bank Visa"/>
    <n v="2016"/>
    <n v="4"/>
    <s v="B&amp;HPHOTO,800-606-696"/>
    <s v="CHUFFARD 04/16"/>
    <n v="229.9"/>
    <n v="-229.9"/>
    <x v="4"/>
    <s v="Expense"/>
  </r>
  <r>
    <s v="901618.00 - Pelagic-Benthic Coupling"/>
    <s v="Huffard, Christine L"/>
    <n v="16002313"/>
    <m/>
    <s v="5320-000"/>
    <x v="7"/>
    <m/>
    <s v="PO-1610526"/>
    <s v="Ocean Innovations"/>
    <n v="2016"/>
    <n v="4"/>
    <s v="MCIL8F"/>
    <s v="16-397"/>
    <n v="269.12"/>
    <n v="-269.12"/>
    <x v="0"/>
    <s v="Expense"/>
  </r>
  <r>
    <s v="901618.00 - Pelagic-Benthic Coupling"/>
    <s v="Huffard, Christine L"/>
    <n v="16002597"/>
    <m/>
    <s v="5360-000"/>
    <x v="0"/>
    <m/>
    <s v=" "/>
    <s v="Wells Fargo Bank Visa"/>
    <n v="2016"/>
    <n v="4"/>
    <s v="ARROWECOMMERCE"/>
    <s v="JROSAL 04/16"/>
    <n v="392.48"/>
    <n v="-392.48"/>
    <x v="0"/>
    <s v="Expense"/>
  </r>
  <r>
    <s v="901618.00 - Pelagic-Benthic Coupling"/>
    <s v="Huffard, Christine L"/>
    <n v="16002541"/>
    <m/>
    <s v="5360-000"/>
    <x v="0"/>
    <m/>
    <s v=" "/>
    <s v="Wells Fargo Bank Visa"/>
    <n v="2016"/>
    <n v="4"/>
    <s v="DKC*DIGIKEYCORP | 60"/>
    <s v="ALANA 04/16"/>
    <n v="653.35"/>
    <n v="-653.35"/>
    <x v="0"/>
    <s v="Expense"/>
  </r>
  <r>
    <s v="901618.00 - Pelagic-Benthic Coupling"/>
    <s v="Huffard, Christine L"/>
    <n v="16002569"/>
    <m/>
    <s v="5360-000"/>
    <x v="0"/>
    <m/>
    <s v=" "/>
    <s v="Wells Fargo Bank Visa"/>
    <n v="2016"/>
    <n v="4"/>
    <s v="PREVCOSUBSEALLC"/>
    <s v="FEJO 04/16"/>
    <n v="1136.8699999999999"/>
    <n v="-1136.8699999999999"/>
    <x v="0"/>
    <s v="Expense"/>
  </r>
  <r>
    <s v="901618.00 - Pelagic-Benthic Coupling"/>
    <s v="Huffard, Christine L"/>
    <n v="16002596"/>
    <m/>
    <s v="5310-000"/>
    <x v="9"/>
    <m/>
    <s v=" "/>
    <s v="Wells Fargo Bank Visa"/>
    <n v="2016"/>
    <n v="4"/>
    <s v="CBI*CLEVERBRIDGEINC"/>
    <s v="CHUFFARD 04/16"/>
    <n v="1395"/>
    <n v="-1395"/>
    <x v="2"/>
    <s v="Expense"/>
  </r>
  <r>
    <s v="901618.00 - Pelagic-Benthic Coupling"/>
    <s v="Huffard, Christine L"/>
    <m/>
    <n v="1"/>
    <s v="5055-350"/>
    <x v="8"/>
    <m/>
    <m/>
    <s v=" "/>
    <n v="2016"/>
    <n v="5"/>
    <s v="WELLSV001 TMARION 04/16 corrtn"/>
    <m/>
    <n v="-71.8"/>
    <n v="71.8"/>
    <x v="2"/>
    <s v="Expense"/>
  </r>
  <r>
    <s v="901618.00 - Pelagic-Benthic Coupling"/>
    <s v="Huffard, Christine L"/>
    <n v="16002993"/>
    <m/>
    <s v="5380-000"/>
    <x v="4"/>
    <m/>
    <s v="PO-1610625"/>
    <s v="Sigma-Aldrich, Inc"/>
    <n v="2016"/>
    <n v="5"/>
    <s v="Use Tax Accrual"/>
    <n v="538858424"/>
    <n v="2.97"/>
    <n v="-2.97"/>
    <x v="2"/>
    <s v="Expense"/>
  </r>
  <r>
    <s v="901618.00 - Pelagic-Benthic Coupling"/>
    <s v="Huffard, Christine L"/>
    <n v="16003175"/>
    <m/>
    <s v="5360-000"/>
    <x v="0"/>
    <m/>
    <s v="PO-1610486"/>
    <s v="Ocean Innovations"/>
    <n v="2016"/>
    <n v="5"/>
    <s v="Freight"/>
    <s v="16-528"/>
    <n v="9"/>
    <n v="-9"/>
    <x v="5"/>
    <s v="Expense"/>
  </r>
  <r>
    <s v="901618.00 - Pelagic-Benthic Coupling"/>
    <s v="Huffard, Christine L"/>
    <n v="16002793"/>
    <m/>
    <s v="5360-000"/>
    <x v="0"/>
    <m/>
    <s v="PO-1610603"/>
    <s v="McMaster Carr Supply Co"/>
    <n v="2016"/>
    <n v="5"/>
    <s v="Freight"/>
    <n v="57410195"/>
    <n v="9.08"/>
    <n v="-9.08"/>
    <x v="5"/>
    <s v="Expense"/>
  </r>
  <r>
    <s v="901618.00 - Pelagic-Benthic Coupling"/>
    <s v="Huffard, Christine L"/>
    <n v="16003412"/>
    <m/>
    <s v="5360-000"/>
    <x v="0"/>
    <m/>
    <s v=" "/>
    <s v="Wells Fargo Bank Visa"/>
    <n v="2016"/>
    <n v="5"/>
    <s v="MCMASTER-CARR | 18-8"/>
    <s v="FEJO 05/16"/>
    <n v="14.32"/>
    <n v="-14.32"/>
    <x v="2"/>
    <s v="Expense"/>
  </r>
  <r>
    <s v="901618.00 - Pelagic-Benthic Coupling"/>
    <s v="Huffard, Christine L"/>
    <n v="16002819"/>
    <m/>
    <s v="5150-000"/>
    <x v="1"/>
    <m/>
    <s v="PO-1610114"/>
    <s v="CLS America, Inc."/>
    <n v="2016"/>
    <n v="5"/>
    <s v="Argos monthly service data tra"/>
    <s v="CIN1604USA00280"/>
    <n v="15.62"/>
    <n v="-15.62"/>
    <x v="1"/>
    <s v="Expense"/>
  </r>
  <r>
    <s v="901618.00 - Pelagic-Benthic Coupling"/>
    <s v="Huffard, Christine L"/>
    <n v="16003175"/>
    <m/>
    <s v="5360-000"/>
    <x v="0"/>
    <m/>
    <s v="PO-1610486"/>
    <s v="Ocean Innovations"/>
    <n v="2016"/>
    <n v="5"/>
    <s v="MCDLSF"/>
    <s v="16-528"/>
    <n v="34.880000000000003"/>
    <n v="-34.880000000000003"/>
    <x v="0"/>
    <s v="Expense"/>
  </r>
  <r>
    <s v="901618.00 - Pelagic-Benthic Coupling"/>
    <s v="Huffard, Christine L"/>
    <n v="16002993"/>
    <m/>
    <s v="5380-000"/>
    <x v="4"/>
    <m/>
    <s v="PO-1610625"/>
    <s v="Sigma-Aldrich, Inc"/>
    <n v="2016"/>
    <n v="5"/>
    <s v="Freight"/>
    <n v="538858424"/>
    <n v="38.89"/>
    <n v="-38.89"/>
    <x v="5"/>
    <s v="Expense"/>
  </r>
  <r>
    <s v="901618.00 - Pelagic-Benthic Coupling"/>
    <s v="Huffard, Christine L"/>
    <n v="16002961"/>
    <m/>
    <s v="5130-000"/>
    <x v="2"/>
    <m/>
    <s v="PO-1610248"/>
    <s v="Joubeh Technologies"/>
    <n v="2016"/>
    <n v="5"/>
    <s v="Iridium satellite services mon"/>
    <n v="95216"/>
    <n v="49"/>
    <n v="-49"/>
    <x v="1"/>
    <s v="Expense"/>
  </r>
  <r>
    <s v="901618.00 - Pelagic-Benthic Coupling"/>
    <s v="Huffard, Christine L"/>
    <n v="16002993"/>
    <m/>
    <s v="5380-000"/>
    <x v="4"/>
    <m/>
    <s v="PO-1610625"/>
    <s v="Sigma-Aldrich, Inc"/>
    <n v="2016"/>
    <n v="5"/>
    <s v="Ethylenediaminetetraacetic aci"/>
    <n v="538858424"/>
    <n v="56.61"/>
    <n v="-56.61"/>
    <x v="6"/>
    <s v="Expense"/>
  </r>
  <r>
    <s v="901618.00 - Pelagic-Benthic Coupling"/>
    <s v="Huffard, Christine L"/>
    <m/>
    <n v="1"/>
    <s v="5360-000"/>
    <x v="0"/>
    <m/>
    <m/>
    <s v=" "/>
    <n v="2016"/>
    <n v="5"/>
    <s v="WELLSV001 TMARION 04/16 corrtn"/>
    <m/>
    <n v="71.8"/>
    <n v="-71.8"/>
    <x v="2"/>
    <s v="Expense"/>
  </r>
  <r>
    <s v="901618.00 - Pelagic-Benthic Coupling"/>
    <s v="Huffard, Christine L"/>
    <n v="16003163"/>
    <m/>
    <s v="5500-000"/>
    <x v="3"/>
    <m/>
    <s v=" "/>
    <s v="Huffard, Christine"/>
    <n v="2016"/>
    <n v="5"/>
    <s v="Mileage between Santa Cruz and"/>
    <s v="CR-7554"/>
    <n v="77.22"/>
    <n v="-77.22"/>
    <x v="3"/>
    <s v="Expense"/>
  </r>
  <r>
    <s v="901618.00 - Pelagic-Benthic Coupling"/>
    <s v="Huffard, Christine L"/>
    <n v="16003164"/>
    <m/>
    <s v="5500-000"/>
    <x v="3"/>
    <m/>
    <s v=" "/>
    <s v="Huffard, Christine"/>
    <n v="2016"/>
    <n v="5"/>
    <s v="Mileage between Santa Cruz and"/>
    <s v="CR-7555"/>
    <n v="77.22"/>
    <n v="-77.22"/>
    <x v="3"/>
    <s v="Expense"/>
  </r>
  <r>
    <s v="901618.00 - Pelagic-Benthic Coupling"/>
    <s v="Huffard, Christine L"/>
    <n v="16002993"/>
    <m/>
    <s v="5380-000"/>
    <x v="4"/>
    <m/>
    <s v="PO-1610625"/>
    <s v="Sigma-Aldrich, Inc"/>
    <n v="2016"/>
    <n v="5"/>
    <s v="Ammonium sulfate for molecular"/>
    <n v="538858424"/>
    <n v="99.66"/>
    <n v="-99.66"/>
    <x v="6"/>
    <s v="Expense"/>
  </r>
  <r>
    <s v="901618.00 - Pelagic-Benthic Coupling"/>
    <s v="Huffard, Christine L"/>
    <n v="16003175"/>
    <m/>
    <s v="5360-000"/>
    <x v="0"/>
    <m/>
    <s v="PO-1610486"/>
    <s v="Ocean Innovations"/>
    <n v="2016"/>
    <n v="5"/>
    <s v="MCIL4M"/>
    <s v="16-528"/>
    <n v="133.66999999999999"/>
    <n v="-133.66999999999999"/>
    <x v="0"/>
    <s v="Expense"/>
  </r>
  <r>
    <s v="901618.00 - Pelagic-Benthic Coupling"/>
    <s v="Huffard, Christine L"/>
    <n v="16002793"/>
    <m/>
    <s v="5360-000"/>
    <x v="0"/>
    <m/>
    <s v="PO-1610603"/>
    <s v="McMaster Carr Supply Co"/>
    <n v="2016"/>
    <n v="5"/>
    <s v="2.00 Dia Clear Acrylic Rod x 3"/>
    <n v="57410195"/>
    <n v="264.63"/>
    <n v="-264.63"/>
    <x v="6"/>
    <s v="Expense"/>
  </r>
  <r>
    <s v="901618.00 - Pelagic-Benthic Coupling"/>
    <s v="Huffard, Christine L"/>
    <n v="16002993"/>
    <m/>
    <s v="5380-000"/>
    <x v="4"/>
    <m/>
    <s v="PO-1610625"/>
    <s v="Sigma-Aldrich, Inc"/>
    <n v="2016"/>
    <n v="5"/>
    <s v="Water, 0.1um filtered, DNAaseR"/>
    <n v="538858424"/>
    <n v="278.75"/>
    <n v="-278.75"/>
    <x v="6"/>
    <s v="Expense"/>
  </r>
  <r>
    <s v="901618.00 - Pelagic-Benthic Coupling"/>
    <s v="Huffard, Christine L"/>
    <n v="16003191"/>
    <m/>
    <s v="5130-000"/>
    <x v="2"/>
    <m/>
    <s v="PO-1610460"/>
    <s v="A &amp; D Precision Inc."/>
    <n v="2016"/>
    <n v="5"/>
    <s v="ROVER AANDERAA ADAPTER CAP"/>
    <n v="117918"/>
    <n v="776.68"/>
    <n v="-776.68"/>
    <x v="8"/>
    <s v="Expense"/>
  </r>
  <r>
    <s v="901618.00 - Pelagic-Benthic Coupling"/>
    <s v="Huffard, Christine L"/>
    <n v="16002733"/>
    <m/>
    <s v="5130-000"/>
    <x v="2"/>
    <m/>
    <s v="PO-1610458"/>
    <s v="UC Santa Barbara"/>
    <n v="2016"/>
    <n v="5"/>
    <s v="CHN analysis, samples each run"/>
    <s v="AL1554"/>
    <n v="825.99"/>
    <n v="-825.99"/>
    <x v="9"/>
    <s v="Expense"/>
  </r>
  <r>
    <s v="901618.00 - Pelagic-Benthic Coupling"/>
    <s v="Huffard, Christine L"/>
    <n v="16003191"/>
    <m/>
    <s v="5130-000"/>
    <x v="2"/>
    <m/>
    <s v="PO-1610460"/>
    <s v="A &amp; D Precision Inc."/>
    <n v="2016"/>
    <n v="5"/>
    <s v="ROVER AANDERAA ADAPTER CAP"/>
    <n v="117918"/>
    <n v="2723.34"/>
    <n v="-2723.34"/>
    <x v="8"/>
    <s v="Expense"/>
  </r>
  <r>
    <s v="901618.00 - Pelagic-Benthic Coupling"/>
    <s v="Huffard, Christine L"/>
    <n v="16002842"/>
    <m/>
    <s v="5130-000"/>
    <x v="2"/>
    <m/>
    <s v="PO-1610393"/>
    <s v="Light Waves Imaging"/>
    <n v="2016"/>
    <n v="5"/>
    <s v="Scanning of Camera sled archiv"/>
    <n v="49311"/>
    <n v="4380.96"/>
    <n v="-4380.96"/>
    <x v="3"/>
    <s v="Expense"/>
  </r>
  <r>
    <s v="901618.00 - Pelagic-Benthic Coupling"/>
    <s v="Huffard, Christine L"/>
    <n v="16003654"/>
    <m/>
    <s v="5130-000"/>
    <x v="2"/>
    <m/>
    <s v="PO-1610460"/>
    <s v="A &amp; D Precision Inc."/>
    <n v="2016"/>
    <n v="6"/>
    <s v="ROVER AANDERAA ADAPTER CAP"/>
    <s v="117918 C1"/>
    <n v="-2723.34"/>
    <n v="2723.34"/>
    <x v="8"/>
    <s v="Expense"/>
  </r>
  <r>
    <s v="901618.00 - Pelagic-Benthic Coupling"/>
    <s v="Huffard, Christine L"/>
    <n v="16003654"/>
    <m/>
    <s v="5130-000"/>
    <x v="2"/>
    <m/>
    <s v="PO-1610460"/>
    <s v="A &amp; D Precision Inc."/>
    <n v="2016"/>
    <n v="6"/>
    <s v="ROVER AANDERAA ADAPTER CAP"/>
    <s v="117918 C1"/>
    <n v="-776.68"/>
    <n v="776.68"/>
    <x v="8"/>
    <s v="Expense"/>
  </r>
  <r>
    <s v="901618.00 - Pelagic-Benthic Coupling"/>
    <s v="Huffard, Christine L"/>
    <n v="16004117"/>
    <m/>
    <s v="5360-000"/>
    <x v="0"/>
    <m/>
    <s v="PO-1610486"/>
    <s v="Ocean Innovations"/>
    <n v="2016"/>
    <n v="6"/>
    <s v="Freight"/>
    <s v="16-648"/>
    <n v="9.1999999999999993"/>
    <n v="-9.1999999999999993"/>
    <x v="5"/>
    <s v="Expense"/>
  </r>
  <r>
    <s v="901618.00 - Pelagic-Benthic Coupling"/>
    <s v="Huffard, Christine L"/>
    <n v="16003624"/>
    <m/>
    <s v="5130-000"/>
    <x v="2"/>
    <m/>
    <s v="PO-1610248"/>
    <s v="Joubeh Technologies"/>
    <n v="2016"/>
    <n v="6"/>
    <s v="Iridium satellite services mon"/>
    <n v="97122"/>
    <n v="49"/>
    <n v="-49"/>
    <x v="1"/>
    <s v="Expense"/>
  </r>
  <r>
    <s v="901618.00 - Pelagic-Benthic Coupling"/>
    <s v="Huffard, Christine L"/>
    <n v="16004058"/>
    <m/>
    <s v="5360-000"/>
    <x v="0"/>
    <m/>
    <s v=" "/>
    <s v="Wells Fargo Bank Visa"/>
    <n v="2016"/>
    <n v="6"/>
    <s v="MCMASTER-CARR | SZCA"/>
    <s v="CHUFFARD 06/16"/>
    <n v="75.540000000000006"/>
    <n v="-75.540000000000006"/>
    <x v="2"/>
    <s v="Expense"/>
  </r>
  <r>
    <s v="901618.00 - Pelagic-Benthic Coupling"/>
    <s v="Huffard, Christine L"/>
    <n v="16004058"/>
    <m/>
    <s v="5380-000"/>
    <x v="4"/>
    <m/>
    <s v=" "/>
    <s v="Wells Fargo Bank Visa"/>
    <n v="2016"/>
    <n v="6"/>
    <s v="MCMASTER-CARR | SZCR"/>
    <s v="CHUFFARD 06/16"/>
    <n v="129.07"/>
    <n v="-129.07"/>
    <x v="2"/>
    <s v="Expense"/>
  </r>
  <r>
    <s v="901618.00 - Pelagic-Benthic Coupling"/>
    <s v="Huffard, Christine L"/>
    <n v="16004058"/>
    <m/>
    <s v="5380-000"/>
    <x v="4"/>
    <m/>
    <s v=" "/>
    <s v="Wells Fargo Bank Visa"/>
    <n v="2016"/>
    <n v="6"/>
    <s v="MCMASTER-CARR | POLY"/>
    <s v="CHUFFARD 06/16"/>
    <n v="205.78"/>
    <n v="-205.78"/>
    <x v="2"/>
    <s v="Expense"/>
  </r>
  <r>
    <s v="901618.00 - Pelagic-Benthic Coupling"/>
    <s v="Huffard, Christine L"/>
    <n v="16004117"/>
    <m/>
    <s v="5360-000"/>
    <x v="0"/>
    <m/>
    <s v="PO-1610486"/>
    <s v="Ocean Innovations"/>
    <n v="2016"/>
    <n v="6"/>
    <s v="MCBH4F TI"/>
    <s v="16-648"/>
    <n v="423.93"/>
    <n v="-423.93"/>
    <x v="0"/>
    <s v="Expense"/>
  </r>
  <r>
    <m/>
    <m/>
    <m/>
    <m/>
    <m/>
    <x v="10"/>
    <m/>
    <m/>
    <m/>
    <m/>
    <m/>
    <m/>
    <m/>
    <m/>
    <n v="-8200"/>
    <x v="10"/>
    <s v="transfer"/>
  </r>
  <r>
    <s v="901618.00 - Pelagic-Benthic Coupling"/>
    <s v="Huffard, Christine L"/>
    <m/>
    <n v="18"/>
    <s v="9745-000"/>
    <x v="11"/>
    <m/>
    <m/>
    <s v=" "/>
    <n v="2016"/>
    <n v="6"/>
    <s v="June Ship Charges"/>
    <m/>
    <n v="9600"/>
    <n v="-9600"/>
    <x v="11"/>
    <s v="ship"/>
  </r>
  <r>
    <s v="901618.00 - Pelagic-Benthic Coupling"/>
    <s v="Huffard, Christine L"/>
    <n v="16003941"/>
    <m/>
    <s v="5130-000"/>
    <x v="2"/>
    <m/>
    <s v="PO-1610393"/>
    <s v="Light Waves Imaging"/>
    <n v="2016"/>
    <n v="6"/>
    <s v="Scanning of Camera sled archiv"/>
    <n v="50722"/>
    <n v="9885.6"/>
    <n v="-9885.6"/>
    <x v="3"/>
    <s v="Expense"/>
  </r>
  <r>
    <s v="901618.00 - Pelagic-Benthic Coupling"/>
    <s v="Huffard, Christine L"/>
    <m/>
    <n v="18"/>
    <s v="9735-000"/>
    <x v="12"/>
    <m/>
    <m/>
    <s v=" "/>
    <n v="2016"/>
    <n v="6"/>
    <s v="June Ship Charges"/>
    <m/>
    <n v="22200"/>
    <n v="-22200"/>
    <x v="11"/>
    <s v="ship"/>
  </r>
  <r>
    <s v="901618.00 - Pelagic-Benthic Coupling"/>
    <s v="Huffard, Christine L"/>
    <n v="16004663"/>
    <m/>
    <s v="5380-000"/>
    <x v="4"/>
    <m/>
    <s v=" "/>
    <s v="Wells Fargo Bank Visa"/>
    <n v="2016"/>
    <n v="7"/>
    <s v="Use Tax Accrual"/>
    <s v="CHUFFARD 07/16"/>
    <n v="1.77"/>
    <n v="-1.77"/>
    <x v="2"/>
    <s v="Expense"/>
  </r>
  <r>
    <s v="901618.00 - Pelagic-Benthic Coupling"/>
    <s v="Huffard, Christine L"/>
    <n v="16004625"/>
    <m/>
    <s v="5320-000"/>
    <x v="7"/>
    <m/>
    <s v=" "/>
    <s v="Wells Fargo Bank Visa"/>
    <n v="2016"/>
    <n v="7"/>
    <s v="DKC*DIGIKEYCORP | PI"/>
    <s v="JIMM 07/16"/>
    <n v="12.27"/>
    <n v="-12.27"/>
    <x v="0"/>
    <s v="Expense"/>
  </r>
  <r>
    <s v="901618.00 - Pelagic-Benthic Coupling"/>
    <s v="Huffard, Christine L"/>
    <n v="16004663"/>
    <m/>
    <s v="5380-000"/>
    <x v="4"/>
    <m/>
    <s v=" "/>
    <s v="Wells Fargo Bank Visa"/>
    <n v="2016"/>
    <n v="7"/>
    <s v="BKS*BIBLIOBOOKORDER"/>
    <s v="CHUFFARD 07/16"/>
    <n v="23.21"/>
    <n v="-23.21"/>
    <x v="2"/>
    <s v="Expense"/>
  </r>
  <r>
    <s v="901618.00 - Pelagic-Benthic Coupling"/>
    <s v="Huffard, Christine L"/>
    <n v="16004350"/>
    <m/>
    <s v="5130-000"/>
    <x v="2"/>
    <m/>
    <s v="PO-1610248"/>
    <s v="Joubeh Technologies"/>
    <n v="2016"/>
    <n v="7"/>
    <s v="Iridium satellite services mon"/>
    <n v="99097"/>
    <n v="49"/>
    <n v="-49"/>
    <x v="1"/>
    <s v="Expense"/>
  </r>
  <r>
    <s v="901618.00 - Pelagic-Benthic Coupling"/>
    <s v="Huffard, Christine L"/>
    <n v="16004683"/>
    <m/>
    <s v="5380-000"/>
    <x v="4"/>
    <m/>
    <s v=" "/>
    <s v="Wells Fargo Bank Visa"/>
    <n v="2016"/>
    <n v="7"/>
    <s v="MOBIOLABORATORIES,IN"/>
    <s v="PRESTON 07/16"/>
    <n v="423.07"/>
    <n v="-423.07"/>
    <x v="6"/>
    <s v="Expense"/>
  </r>
  <r>
    <s v="901618.00 - Pelagic-Benthic Coupling"/>
    <s v="Huffard, Christine L"/>
    <n v="16005310"/>
    <m/>
    <s v="5380-000"/>
    <x v="4"/>
    <m/>
    <s v=" "/>
    <s v="Wells Fargo Bank Visa"/>
    <n v="2016"/>
    <n v="8"/>
    <s v="Use Tax Accrual"/>
    <s v="CHUFFARD 08/16"/>
    <n v="0.81"/>
    <n v="-0.81"/>
    <x v="7"/>
    <s v="Expense"/>
  </r>
  <r>
    <s v="901618.00 - Pelagic-Benthic Coupling"/>
    <s v="Huffard, Christine L"/>
    <n v="16005310"/>
    <m/>
    <s v="5380-000"/>
    <x v="4"/>
    <m/>
    <s v=" "/>
    <s v="Wells Fargo Bank Visa"/>
    <n v="2016"/>
    <n v="8"/>
    <s v="Use Tax Accrual"/>
    <s v="CHUFFARD 08/16"/>
    <n v="1.81"/>
    <n v="-1.81"/>
    <x v="2"/>
    <s v="Expense"/>
  </r>
  <r>
    <s v="901618.00 - Pelagic-Benthic Coupling"/>
    <s v="Huffard, Christine L"/>
    <n v="16005310"/>
    <m/>
    <s v="5380-000"/>
    <x v="4"/>
    <m/>
    <s v=" "/>
    <s v="Wells Fargo Bank Visa"/>
    <n v="2016"/>
    <n v="8"/>
    <s v="Use Tax Accrual"/>
    <s v="CHUFFARD 08/16"/>
    <n v="2.5"/>
    <n v="-2.5"/>
    <x v="2"/>
    <s v="Expense"/>
  </r>
  <r>
    <s v="901618.00 - Pelagic-Benthic Coupling"/>
    <s v="Huffard, Christine L"/>
    <n v="16005310"/>
    <m/>
    <s v="5380-000"/>
    <x v="4"/>
    <m/>
    <s v=" "/>
    <s v="Wells Fargo Bank Visa"/>
    <n v="2016"/>
    <n v="8"/>
    <s v="VITALITYMEDICALINC"/>
    <s v="CHUFFARD 08/16"/>
    <n v="10.64"/>
    <n v="-10.64"/>
    <x v="7"/>
    <s v="Expense"/>
  </r>
  <r>
    <s v="901618.00 - Pelagic-Benthic Coupling"/>
    <s v="Huffard, Christine L"/>
    <n v="16005310"/>
    <m/>
    <s v="5380-000"/>
    <x v="4"/>
    <m/>
    <s v=" "/>
    <s v="Wells Fargo Bank Visa"/>
    <n v="2016"/>
    <n v="8"/>
    <s v="SKR*ABEBOOKS.CO3QGIL"/>
    <s v="CHUFFARD 08/16"/>
    <n v="23.78"/>
    <n v="-23.78"/>
    <x v="2"/>
    <s v="Expense"/>
  </r>
  <r>
    <s v="901618.00 - Pelagic-Benthic Coupling"/>
    <s v="Huffard, Christine L"/>
    <n v="16005310"/>
    <m/>
    <s v="5380-000"/>
    <x v="4"/>
    <m/>
    <s v=" "/>
    <s v="Wells Fargo Bank Visa"/>
    <n v="2016"/>
    <n v="8"/>
    <s v="ESAFETYSUPPLIESINC"/>
    <s v="CHUFFARD 08/16"/>
    <n v="31.85"/>
    <n v="-31.85"/>
    <x v="7"/>
    <s v="Expense"/>
  </r>
  <r>
    <s v="901618.00 - Pelagic-Benthic Coupling"/>
    <s v="Huffard, Christine L"/>
    <n v="16005310"/>
    <m/>
    <s v="5380-000"/>
    <x v="4"/>
    <m/>
    <s v=" "/>
    <s v="Wells Fargo Bank Visa"/>
    <n v="2016"/>
    <n v="8"/>
    <s v="JET.COM"/>
    <s v="CHUFFARD 08/16"/>
    <n v="32.83"/>
    <n v="-32.83"/>
    <x v="7"/>
    <s v="Expense"/>
  </r>
  <r>
    <s v="901618.00 - Pelagic-Benthic Coupling"/>
    <s v="Huffard, Christine L"/>
    <n v="16004968"/>
    <m/>
    <s v="5130-000"/>
    <x v="2"/>
    <m/>
    <s v="PO-1610248"/>
    <s v="Joubeh Technologies"/>
    <n v="2016"/>
    <n v="8"/>
    <s v="Iridium satellite services mon"/>
    <n v="101162"/>
    <n v="49"/>
    <n v="-49"/>
    <x v="1"/>
    <s v="Expense"/>
  </r>
  <r>
    <s v="901618.00 - Pelagic-Benthic Coupling"/>
    <s v="Huffard, Christine L"/>
    <n v="16005310"/>
    <m/>
    <s v="5380-000"/>
    <x v="4"/>
    <m/>
    <s v=" "/>
    <s v="Wells Fargo Bank Visa"/>
    <n v="2016"/>
    <n v="8"/>
    <s v="MCMASTER-CARR | LEAK"/>
    <s v="CHUFFARD 08/16"/>
    <n v="59.69"/>
    <n v="-59.69"/>
    <x v="7"/>
    <s v="Expense"/>
  </r>
  <r>
    <s v="901618.00 - Pelagic-Benthic Coupling"/>
    <s v="Huffard, Christine L"/>
    <n v="16004801"/>
    <m/>
    <s v="5360-000"/>
    <x v="0"/>
    <m/>
    <s v="PO-1610815"/>
    <s v="McLane Research Laborator"/>
    <n v="2016"/>
    <n v="8"/>
    <s v="Freight"/>
    <n v="14208"/>
    <n v="75"/>
    <n v="-75"/>
    <x v="5"/>
    <s v="Expense"/>
  </r>
  <r>
    <s v="901618.00 - Pelagic-Benthic Coupling"/>
    <s v="Huffard, Christine L"/>
    <n v="16004801"/>
    <m/>
    <s v="5360-000"/>
    <x v="0"/>
    <m/>
    <s v="PO-1610815"/>
    <s v="McLane Research Laborator"/>
    <n v="2016"/>
    <n v="8"/>
    <s v="Use Tax Accrual"/>
    <n v="14208"/>
    <n v="86.16"/>
    <n v="-86.16"/>
    <x v="7"/>
    <s v="Expense"/>
  </r>
  <r>
    <s v="901618.00 - Pelagic-Benthic Coupling"/>
    <s v="Huffard, Christine L"/>
    <n v="16005310"/>
    <m/>
    <s v="5360-000"/>
    <x v="0"/>
    <m/>
    <s v=" "/>
    <s v="Wells Fargo Bank Visa"/>
    <n v="2016"/>
    <n v="8"/>
    <s v="TNRBATTERIES"/>
    <s v="CHUFFARD 08/16"/>
    <n v="93.83"/>
    <n v="-93.83"/>
    <x v="12"/>
    <s v="Expense"/>
  </r>
  <r>
    <s v="901618.00 - Pelagic-Benthic Coupling"/>
    <s v="Huffard, Christine L"/>
    <n v="16005310"/>
    <m/>
    <s v="5360-000"/>
    <x v="0"/>
    <m/>
    <s v=" "/>
    <s v="Wells Fargo Bank Visa"/>
    <n v="2016"/>
    <n v="8"/>
    <s v="WWW.ATBATT.COM"/>
    <s v="CHUFFARD 08/16"/>
    <n v="252.38"/>
    <n v="-252.38"/>
    <x v="12"/>
    <s v="Expense"/>
  </r>
  <r>
    <s v="901618.00 - Pelagic-Benthic Coupling"/>
    <s v="Huffard, Christine L"/>
    <n v="16005310"/>
    <m/>
    <s v="5090-000"/>
    <x v="13"/>
    <m/>
    <s v=" "/>
    <s v="Wells Fargo Bank Visa"/>
    <n v="2016"/>
    <n v="8"/>
    <s v="SVENDSENSBOATWORKSIN"/>
    <s v="CHUFFARD 08/16"/>
    <n v="439.97"/>
    <n v="-439.97"/>
    <x v="7"/>
    <s v="Expense"/>
  </r>
  <r>
    <s v="901618.00 - Pelagic-Benthic Coupling"/>
    <s v="Huffard, Christine L"/>
    <n v="16004801"/>
    <m/>
    <s v="5360-000"/>
    <x v="0"/>
    <m/>
    <s v="PO-1610815"/>
    <s v="McLane Research Laborator"/>
    <n v="2016"/>
    <n v="8"/>
    <s v="Spares: Bridles, Powder-coated"/>
    <n v="14208"/>
    <n v="1130"/>
    <n v="-1130"/>
    <x v="7"/>
    <s v="Expense"/>
  </r>
  <r>
    <s v="901618.00 - Pelagic-Benthic Coupling"/>
    <s v="Huffard, Christine L"/>
    <n v="16005702"/>
    <m/>
    <s v="5380-000"/>
    <x v="4"/>
    <m/>
    <s v="PO-1610991"/>
    <s v="Fisher Scientific"/>
    <n v="2016"/>
    <n v="9"/>
    <s v="Freight"/>
    <s v="6605463 CR"/>
    <n v="-55.86"/>
    <n v="55.86"/>
    <x v="5"/>
    <s v="Expense"/>
  </r>
  <r>
    <s v="901618.00 - Pelagic-Benthic Coupling"/>
    <s v="Huffard, Christine L"/>
    <n v="16005940"/>
    <m/>
    <s v="5380-000"/>
    <x v="4"/>
    <m/>
    <s v="PO-1610381"/>
    <s v="Fisher Scientific"/>
    <n v="2016"/>
    <n v="9"/>
    <s v="Hazardous materials charge"/>
    <s v="6974451 CR"/>
    <n v="-24.48"/>
    <n v="24.48"/>
    <x v="5"/>
    <s v="Expense"/>
  </r>
  <r>
    <s v="901618.00 - Pelagic-Benthic Coupling"/>
    <s v="Huffard, Christine L"/>
    <n v="16005702"/>
    <m/>
    <s v="5380-000"/>
    <x v="4"/>
    <m/>
    <s v="PO-1610991"/>
    <s v="Fisher Scientific"/>
    <n v="2016"/>
    <n v="9"/>
    <s v="minimum charge"/>
    <s v="6605463 CR"/>
    <n v="-16.149999999999999"/>
    <n v="16.149999999999999"/>
    <x v="5"/>
    <s v="Expense"/>
  </r>
  <r>
    <s v="901618.00 - Pelagic-Benthic Coupling"/>
    <s v="Huffard, Christine L"/>
    <n v="16005940"/>
    <m/>
    <s v="5380-000"/>
    <x v="4"/>
    <m/>
    <s v="PO-1610381"/>
    <s v="Fisher Scientific"/>
    <n v="2016"/>
    <n v="9"/>
    <s v="Fuel surcharge"/>
    <s v="6974451 CR"/>
    <n v="-2.2000000000000002"/>
    <n v="2.2000000000000002"/>
    <x v="5"/>
    <s v="Expense"/>
  </r>
  <r>
    <s v="901618.00 - Pelagic-Benthic Coupling"/>
    <s v="Huffard, Christine L"/>
    <n v="16005952"/>
    <m/>
    <s v="5380-000"/>
    <x v="4"/>
    <m/>
    <s v="PO-1611086"/>
    <s v="Sigma-Aldrich, Inc"/>
    <n v="2016"/>
    <n v="9"/>
    <s v="Use Tax Accrual"/>
    <n v="539954724"/>
    <n v="1.47"/>
    <n v="-1.47"/>
    <x v="7"/>
    <s v="Expense"/>
  </r>
  <r>
    <s v="901618.00 - Pelagic-Benthic Coupling"/>
    <s v="Huffard, Christine L"/>
    <n v="16005834"/>
    <m/>
    <s v="5380-000"/>
    <x v="4"/>
    <m/>
    <s v=" "/>
    <s v="Wells Fargo Bank Visa"/>
    <n v="2016"/>
    <n v="9"/>
    <s v="Use Tax Accrual"/>
    <s v="CHUFFARD 09/16"/>
    <n v="1.53"/>
    <n v="-1.53"/>
    <x v="7"/>
    <s v="Expense"/>
  </r>
  <r>
    <s v="901618.00 - Pelagic-Benthic Coupling"/>
    <s v="Huffard, Christine L"/>
    <n v="16005396"/>
    <m/>
    <s v="5380-000"/>
    <x v="4"/>
    <m/>
    <s v="PO-1610991"/>
    <s v="Fisher Scientific"/>
    <n v="2016"/>
    <n v="9"/>
    <s v="fuel surcharge"/>
    <n v="5582284"/>
    <n v="2.95"/>
    <n v="-2.95"/>
    <x v="5"/>
    <s v="Expense"/>
  </r>
  <r>
    <s v="901618.00 - Pelagic-Benthic Coupling"/>
    <s v="Huffard, Christine L"/>
    <n v="16005642"/>
    <m/>
    <s v="5360-000"/>
    <x v="0"/>
    <m/>
    <s v="PO-1611022"/>
    <s v="Teledyne Impulse"/>
    <n v="2016"/>
    <n v="9"/>
    <s v="Freight"/>
    <s v="CD2016013038"/>
    <n v="9.27"/>
    <n v="-9.27"/>
    <x v="5"/>
    <s v="Expense"/>
  </r>
  <r>
    <s v="901618.00 - Pelagic-Benthic Coupling"/>
    <s v="Huffard, Christine L"/>
    <n v="16005653"/>
    <m/>
    <s v="5380-000"/>
    <x v="4"/>
    <m/>
    <s v="PO-1611038"/>
    <s v="McLane Research Laborator"/>
    <n v="2016"/>
    <n v="9"/>
    <s v="Use Tax Accrual"/>
    <n v="14242"/>
    <n v="10.41"/>
    <n v="-10.41"/>
    <x v="5"/>
    <s v="Expense"/>
  </r>
  <r>
    <s v="901618.00 - Pelagic-Benthic Coupling"/>
    <s v="Huffard, Christine L"/>
    <n v="16005559"/>
    <m/>
    <s v="5380-000"/>
    <x v="4"/>
    <m/>
    <s v="PO-1610991"/>
    <s v="Fisher Scientific"/>
    <n v="2016"/>
    <n v="9"/>
    <s v="EXAMGLV NITR 9.5 SZXL 90/PK"/>
    <n v="5944266"/>
    <n v="12.84"/>
    <n v="-12.84"/>
    <x v="2"/>
    <s v="Expense"/>
  </r>
  <r>
    <s v="901618.00 - Pelagic-Benthic Coupling"/>
    <s v="Huffard, Christine L"/>
    <n v="16005396"/>
    <m/>
    <s v="5380-000"/>
    <x v="4"/>
    <m/>
    <s v="PO-1610991"/>
    <s v="Fisher Scientific"/>
    <n v="2016"/>
    <n v="9"/>
    <s v="STIRBAR FLEA MICRO 10X3MM 6PK"/>
    <n v="5582284"/>
    <n v="13.42"/>
    <n v="-13.42"/>
    <x v="2"/>
    <s v="Expense"/>
  </r>
  <r>
    <s v="901618.00 - Pelagic-Benthic Coupling"/>
    <s v="Huffard, Christine L"/>
    <n v="16005834"/>
    <m/>
    <s v="5300-000"/>
    <x v="5"/>
    <m/>
    <s v=" "/>
    <s v="Wells Fargo Bank Visa"/>
    <n v="2016"/>
    <n v="9"/>
    <s v="Use Tax Accrual"/>
    <s v="CHUFFARD 09/16"/>
    <n v="13.57"/>
    <n v="-13.57"/>
    <x v="2"/>
    <s v="Expense"/>
  </r>
  <r>
    <s v="901618.00 - Pelagic-Benthic Coupling"/>
    <s v="Huffard, Christine L"/>
    <n v="16005396"/>
    <m/>
    <s v="5380-000"/>
    <x v="4"/>
    <m/>
    <s v="PO-1610991"/>
    <s v="Fisher Scientific"/>
    <n v="2016"/>
    <n v="9"/>
    <s v="Freight"/>
    <n v="5582284"/>
    <n v="14"/>
    <n v="-14"/>
    <x v="5"/>
    <s v="Expense"/>
  </r>
  <r>
    <s v="901618.00 - Pelagic-Benthic Coupling"/>
    <s v="Huffard, Christine L"/>
    <n v="16005396"/>
    <m/>
    <s v="5380-000"/>
    <x v="4"/>
    <m/>
    <s v="PO-1610991"/>
    <s v="Fisher Scientific"/>
    <n v="2016"/>
    <n v="9"/>
    <s v="minimum charge"/>
    <n v="5582284"/>
    <n v="16.170000000000002"/>
    <n v="-16.170000000000002"/>
    <x v="2"/>
    <s v="Expense"/>
  </r>
  <r>
    <s v="901618.00 - Pelagic-Benthic Coupling"/>
    <s v="Huffard, Christine L"/>
    <n v="16005653"/>
    <m/>
    <s v="5380-000"/>
    <x v="4"/>
    <m/>
    <s v="PO-1611038"/>
    <s v="McLane Research Laborator"/>
    <n v="2016"/>
    <n v="9"/>
    <s v="Freight"/>
    <n v="14242"/>
    <n v="17"/>
    <n v="-17"/>
    <x v="5"/>
    <s v="Expense"/>
  </r>
  <r>
    <s v="901618.00 - Pelagic-Benthic Coupling"/>
    <s v="Huffard, Christine L"/>
    <n v="16005701"/>
    <m/>
    <s v="5380-000"/>
    <x v="4"/>
    <m/>
    <s v="PO-1610991"/>
    <s v="Fisher Scientific"/>
    <n v="2016"/>
    <n v="9"/>
    <s v="PIPET BULB 5ML"/>
    <n v="6274633"/>
    <n v="17.010000000000002"/>
    <n v="-17.010000000000002"/>
    <x v="2"/>
    <s v="Expense"/>
  </r>
  <r>
    <s v="901618.00 - Pelagic-Benthic Coupling"/>
    <s v="Huffard, Christine L"/>
    <n v="16005952"/>
    <m/>
    <s v="5380-000"/>
    <x v="4"/>
    <m/>
    <s v="PO-1611086"/>
    <s v="Sigma-Aldrich, Inc"/>
    <n v="2016"/>
    <n v="9"/>
    <s v="Freight"/>
    <n v="539954724"/>
    <n v="19.23"/>
    <n v="-19.23"/>
    <x v="5"/>
    <s v="Expense"/>
  </r>
  <r>
    <s v="901618.00 - Pelagic-Benthic Coupling"/>
    <s v="Huffard, Christine L"/>
    <n v="16005642"/>
    <m/>
    <s v="5360-000"/>
    <x v="0"/>
    <m/>
    <s v="PO-1611022"/>
    <s v="Teledyne Impulse"/>
    <n v="2016"/>
    <n v="9"/>
    <s v="Locking Sleeve, Female"/>
    <s v="CD2016013038"/>
    <n v="19.37"/>
    <n v="-19.37"/>
    <x v="13"/>
    <s v="Expense"/>
  </r>
  <r>
    <s v="901618.00 - Pelagic-Benthic Coupling"/>
    <s v="Huffard, Christine L"/>
    <n v="16005559"/>
    <m/>
    <s v="5380-000"/>
    <x v="4"/>
    <m/>
    <s v="PO-1610991"/>
    <s v="Fisher Scientific"/>
    <n v="2016"/>
    <n v="9"/>
    <s v="Freight"/>
    <n v="5944266"/>
    <n v="19.48"/>
    <n v="-19.48"/>
    <x v="5"/>
    <s v="Expense"/>
  </r>
  <r>
    <s v="901618.00 - Pelagic-Benthic Coupling"/>
    <s v="Huffard, Christine L"/>
    <n v="16005834"/>
    <m/>
    <s v="5380-000"/>
    <x v="4"/>
    <m/>
    <s v=" "/>
    <s v="Wells Fargo Bank Visa"/>
    <n v="2016"/>
    <n v="9"/>
    <s v="AMAZONMKTPLACEPMTS |"/>
    <s v="CHUFFARD 09/16"/>
    <n v="20.09"/>
    <n v="-20.09"/>
    <x v="2"/>
    <s v="Expense"/>
  </r>
  <r>
    <s v="901618.00 - Pelagic-Benthic Coupling"/>
    <s v="Huffard, Christine L"/>
    <n v="16005710"/>
    <m/>
    <s v="5360-000"/>
    <x v="0"/>
    <m/>
    <s v="PO-1610983"/>
    <s v="Ocean Innovations"/>
    <n v="2016"/>
    <n v="9"/>
    <s v="Freight"/>
    <s v="16-989"/>
    <n v="21.29"/>
    <n v="-21.29"/>
    <x v="5"/>
    <s v="Expense"/>
  </r>
  <r>
    <s v="901618.00 - Pelagic-Benthic Coupling"/>
    <s v="Huffard, Christine L"/>
    <n v="16005443"/>
    <m/>
    <s v="5360-000"/>
    <x v="0"/>
    <m/>
    <s v="PO-1610945"/>
    <s v="Teledyne Benthos"/>
    <n v="2016"/>
    <n v="9"/>
    <s v="Freight"/>
    <n v="227522"/>
    <n v="22.12"/>
    <n v="-22.12"/>
    <x v="5"/>
    <s v="Expense"/>
  </r>
  <r>
    <s v="901618.00 - Pelagic-Benthic Coupling"/>
    <s v="Huffard, Christine L"/>
    <n v="16005701"/>
    <m/>
    <s v="5380-000"/>
    <x v="4"/>
    <m/>
    <s v="PO-1610991"/>
    <s v="Fisher Scientific"/>
    <n v="2016"/>
    <n v="9"/>
    <s v="Freight"/>
    <n v="6274633"/>
    <n v="22.38"/>
    <n v="-22.38"/>
    <x v="5"/>
    <s v="Expense"/>
  </r>
  <r>
    <s v="901618.00 - Pelagic-Benthic Coupling"/>
    <s v="Huffard, Christine L"/>
    <n v="16005776"/>
    <m/>
    <s v="5310-000"/>
    <x v="9"/>
    <m/>
    <s v=" "/>
    <s v="Wells Fargo Bank Visa"/>
    <n v="2016"/>
    <n v="9"/>
    <s v="MICROCHIPTECHNOLOGY"/>
    <s v="ALANA 09/16"/>
    <n v="32.229999999999997"/>
    <n v="-32.229999999999997"/>
    <x v="13"/>
    <s v="Expense"/>
  </r>
  <r>
    <s v="901618.00 - Pelagic-Benthic Coupling"/>
    <s v="Huffard, Christine L"/>
    <n v="16005396"/>
    <m/>
    <s v="5380-000"/>
    <x v="4"/>
    <m/>
    <s v="PO-1610991"/>
    <s v="Fisher Scientific"/>
    <n v="2016"/>
    <n v="9"/>
    <s v="EXAMGLV NITR 9.5 SZ S 100EA/PK"/>
    <n v="5582284"/>
    <n v="35.21"/>
    <n v="-35.21"/>
    <x v="2"/>
    <s v="Expense"/>
  </r>
  <r>
    <s v="901618.00 - Pelagic-Benthic Coupling"/>
    <s v="Huffard, Christine L"/>
    <n v="16005834"/>
    <m/>
    <s v="5380-000"/>
    <x v="4"/>
    <m/>
    <s v=" "/>
    <s v="Wells Fargo Bank Visa"/>
    <n v="2016"/>
    <n v="9"/>
    <s v="MCMASTER-CARR | CREA"/>
    <s v="CHUFFARD 09/16"/>
    <n v="48.05"/>
    <n v="-48.05"/>
    <x v="2"/>
    <s v="Expense"/>
  </r>
  <r>
    <s v="901618.00 - Pelagic-Benthic Coupling"/>
    <s v="Huffard, Christine L"/>
    <n v="16005542"/>
    <m/>
    <s v="5130-000"/>
    <x v="2"/>
    <m/>
    <s v="PO-1610248"/>
    <s v="Joubeh Technologies"/>
    <n v="2016"/>
    <n v="9"/>
    <s v="Iridium satellite services mon"/>
    <n v="103161"/>
    <n v="49"/>
    <n v="-49"/>
    <x v="1"/>
    <s v="Expense"/>
  </r>
  <r>
    <s v="901618.00 - Pelagic-Benthic Coupling"/>
    <s v="Huffard, Christine L"/>
    <n v="16005957"/>
    <m/>
    <s v="5360-000"/>
    <x v="0"/>
    <m/>
    <s v="PO-1610865"/>
    <s v="Electrochem Solutions"/>
    <n v="2016"/>
    <n v="9"/>
    <s v="Use Tax Accrual"/>
    <n v="60037781"/>
    <n v="51.24"/>
    <n v="-51.24"/>
    <x v="2"/>
    <s v="Expense"/>
  </r>
  <r>
    <s v="901618.00 - Pelagic-Benthic Coupling"/>
    <s v="Huffard, Christine L"/>
    <n v="16005834"/>
    <m/>
    <s v="5380-000"/>
    <x v="4"/>
    <m/>
    <s v=" "/>
    <s v="Wells Fargo Bank Visa"/>
    <n v="2016"/>
    <n v="9"/>
    <s v="MCMASTER-CARR | 4-3/"/>
    <s v="CHUFFARD 09/16"/>
    <n v="55.9"/>
    <n v="-55.9"/>
    <x v="2"/>
    <s v="Expense"/>
  </r>
  <r>
    <s v="901618.00 - Pelagic-Benthic Coupling"/>
    <s v="Huffard, Christine L"/>
    <n v="16005952"/>
    <m/>
    <s v="5380-000"/>
    <x v="4"/>
    <m/>
    <s v="PO-1611086"/>
    <s v="Sigma-Aldrich, Inc"/>
    <n v="2016"/>
    <n v="9"/>
    <s v="Ethylenediaminetetraacetic aci"/>
    <n v="539954724"/>
    <n v="56.61"/>
    <n v="-56.61"/>
    <x v="6"/>
    <s v="Expense"/>
  </r>
  <r>
    <s v="901618.00 - Pelagic-Benthic Coupling"/>
    <s v="Huffard, Christine L"/>
    <n v="16005804"/>
    <m/>
    <s v="5360-000"/>
    <x v="0"/>
    <m/>
    <s v=" "/>
    <s v="Wells Fargo Bank Visa"/>
    <n v="2016"/>
    <n v="9"/>
    <s v="MCMASTER-CARR | HEAV"/>
    <s v="FEJO 09/16"/>
    <n v="73.95"/>
    <n v="-73.95"/>
    <x v="7"/>
    <s v="Expense"/>
  </r>
  <r>
    <s v="901618.00 - Pelagic-Benthic Coupling"/>
    <s v="Huffard, Christine L"/>
    <n v="16005834"/>
    <m/>
    <s v="5380-000"/>
    <x v="4"/>
    <m/>
    <s v=" "/>
    <s v="Wells Fargo Bank Visa"/>
    <n v="2016"/>
    <n v="9"/>
    <s v="ALL-BATTERY.COM"/>
    <s v="CHUFFARD 09/16"/>
    <n v="79.55"/>
    <n v="-79.55"/>
    <x v="12"/>
    <s v="Expense"/>
  </r>
  <r>
    <s v="901618.00 - Pelagic-Benthic Coupling"/>
    <s v="Huffard, Christine L"/>
    <n v="16005834"/>
    <m/>
    <s v="5380-000"/>
    <x v="4"/>
    <m/>
    <s v=" "/>
    <s v="Wells Fargo Bank Visa"/>
    <n v="2016"/>
    <n v="9"/>
    <s v="MCMASTER-CARR | 9VAL"/>
    <s v="CHUFFARD 09/16"/>
    <n v="92.38"/>
    <n v="-92.38"/>
    <x v="12"/>
    <s v="Expense"/>
  </r>
  <r>
    <s v="901618.00 - Pelagic-Benthic Coupling"/>
    <s v="Huffard, Christine L"/>
    <n v="16005946"/>
    <m/>
    <s v="5330-000"/>
    <x v="6"/>
    <m/>
    <s v="PO-1610978"/>
    <s v="Ocean Innovations"/>
    <n v="2016"/>
    <n v="9"/>
    <s v="Freight"/>
    <s v="16-967"/>
    <n v="128"/>
    <n v="-128"/>
    <x v="5"/>
    <s v="Expense"/>
  </r>
  <r>
    <s v="901618.00 - Pelagic-Benthic Coupling"/>
    <s v="Huffard, Christine L"/>
    <n v="16005653"/>
    <m/>
    <s v="5380-000"/>
    <x v="4"/>
    <m/>
    <s v="PO-1611038"/>
    <s v="McLane Research Laborator"/>
    <n v="2016"/>
    <n v="9"/>
    <s v="Spare: Sample cup, 250ml with "/>
    <n v="14242"/>
    <n v="136.5"/>
    <n v="-136.5"/>
    <x v="7"/>
    <s v="Expense"/>
  </r>
  <r>
    <s v="901618.00 - Pelagic-Benthic Coupling"/>
    <s v="Huffard, Christine L"/>
    <n v="16005834"/>
    <m/>
    <s v="5300-000"/>
    <x v="5"/>
    <m/>
    <s v=" "/>
    <s v="Wells Fargo Bank Visa"/>
    <n v="2016"/>
    <n v="9"/>
    <s v="B&amp;HPHOTO,800-606-696"/>
    <s v="CHUFFARD 09/16"/>
    <n v="178"/>
    <n v="-178"/>
    <x v="4"/>
    <s v="Expense"/>
  </r>
  <r>
    <s v="901618.00 - Pelagic-Benthic Coupling"/>
    <s v="Huffard, Christine L"/>
    <n v="16005642"/>
    <m/>
    <s v="5360-000"/>
    <x v="0"/>
    <m/>
    <s v="PO-1611022"/>
    <s v="Teledyne Impulse"/>
    <n v="2016"/>
    <n v="9"/>
    <s v="9-pin Rubber Molded Cable Conn"/>
    <s v="CD2016013038"/>
    <n v="187.81"/>
    <n v="-187.81"/>
    <x v="13"/>
    <s v="Expense"/>
  </r>
  <r>
    <s v="901618.00 - Pelagic-Benthic Coupling"/>
    <s v="Huffard, Christine L"/>
    <n v="16005952"/>
    <m/>
    <s v="5380-000"/>
    <x v="4"/>
    <m/>
    <s v="PO-1611086"/>
    <s v="Sigma-Aldrich, Inc"/>
    <n v="2016"/>
    <n v="9"/>
    <s v="Ammonium sulfate for molecular"/>
    <n v="539954724"/>
    <n v="199.32"/>
    <n v="-199.32"/>
    <x v="6"/>
    <s v="Expense"/>
  </r>
  <r>
    <s v="901618.00 - Pelagic-Benthic Coupling"/>
    <s v="Huffard, Christine L"/>
    <n v="16005957"/>
    <m/>
    <s v="5360-000"/>
    <x v="0"/>
    <m/>
    <s v="PO-1610865"/>
    <s v="Electrochem Solutions"/>
    <n v="2016"/>
    <n v="9"/>
    <s v="Freight"/>
    <n v="60037781"/>
    <n v="199.75"/>
    <n v="-199.75"/>
    <x v="5"/>
    <s v="Expense"/>
  </r>
  <r>
    <s v="901618.00 - Pelagic-Benthic Coupling"/>
    <s v="Huffard, Christine L"/>
    <n v="16005804"/>
    <m/>
    <s v="5360-000"/>
    <x v="0"/>
    <m/>
    <s v=" "/>
    <s v="Wells Fargo Bank Visa"/>
    <n v="2016"/>
    <n v="9"/>
    <s v="PROFESSIONALPLASTICS"/>
    <s v="FEJO 09/16"/>
    <n v="204.49"/>
    <n v="-204.49"/>
    <x v="6"/>
    <s v="Expense"/>
  </r>
  <r>
    <s v="901618.00 - Pelagic-Benthic Coupling"/>
    <s v="Huffard, Christine L"/>
    <n v="16005710"/>
    <m/>
    <s v="5360-000"/>
    <x v="0"/>
    <m/>
    <s v="PO-1610983"/>
    <s v="Ocean Innovations"/>
    <n v="2016"/>
    <n v="9"/>
    <s v="Cabo/Wabo battery pack"/>
    <s v="16-989"/>
    <n v="484.31"/>
    <n v="-484.31"/>
    <x v="12"/>
    <s v="Expense"/>
  </r>
  <r>
    <s v="901618.00 - Pelagic-Benthic Coupling"/>
    <s v="Huffard, Christine L"/>
    <n v="16005957"/>
    <m/>
    <s v="5360-000"/>
    <x v="0"/>
    <m/>
    <s v="PO-1610865"/>
    <s v="Electrochem Solutions"/>
    <n v="2016"/>
    <n v="9"/>
    <s v="Use Tax Accrual"/>
    <n v="60037781"/>
    <n v="555.86"/>
    <n v="-555.86"/>
    <x v="14"/>
    <s v="Expense"/>
  </r>
  <r>
    <s v="901618.00 - Pelagic-Benthic Coupling"/>
    <s v="Huffard, Christine L"/>
    <n v="16005957"/>
    <m/>
    <s v="5360-000"/>
    <x v="0"/>
    <m/>
    <s v="PO-1610865"/>
    <s v="Electrochem Solutions"/>
    <n v="2016"/>
    <n v="9"/>
    <s v="3s CSC D ? nominal 11.7v/15Ah "/>
    <n v="60037781"/>
    <n v="672"/>
    <n v="-672"/>
    <x v="14"/>
    <s v="Expense"/>
  </r>
  <r>
    <s v="901618.00 - Pelagic-Benthic Coupling"/>
    <s v="Huffard, Christine L"/>
    <n v="16005443"/>
    <m/>
    <s v="5360-000"/>
    <x v="0"/>
    <m/>
    <s v="PO-1610945"/>
    <s v="Teledyne Benthos"/>
    <n v="2016"/>
    <n v="9"/>
    <s v="Battery kit for ATM-887 Series"/>
    <n v="227522"/>
    <n v="699.56"/>
    <n v="-699.56"/>
    <x v="14"/>
    <s v="Expense"/>
  </r>
  <r>
    <s v="901618.00 - Pelagic-Benthic Coupling"/>
    <s v="Huffard, Christine L"/>
    <n v="16005443"/>
    <m/>
    <s v="5360-000"/>
    <x v="0"/>
    <m/>
    <s v="PO-1610945"/>
    <s v="Teledyne Benthos"/>
    <n v="2016"/>
    <n v="9"/>
    <s v="865 Spare battery pack"/>
    <n v="227522"/>
    <n v="1291.5"/>
    <n v="-1291.5"/>
    <x v="12"/>
    <s v="Expense"/>
  </r>
  <r>
    <s v="901618.00 - Pelagic-Benthic Coupling"/>
    <s v="Huffard, Christine L"/>
    <n v="16005957"/>
    <m/>
    <s v="5360-000"/>
    <x v="0"/>
    <m/>
    <s v="PO-1610865"/>
    <s v="Electrochem Solutions"/>
    <n v="2016"/>
    <n v="9"/>
    <s v="Use Tax Accrual"/>
    <n v="60037781"/>
    <n v="1508.99"/>
    <n v="-1508.99"/>
    <x v="14"/>
    <s v="Expense"/>
  </r>
  <r>
    <s v="901618.00 - Pelagic-Benthic Coupling"/>
    <s v="Huffard, Christine L"/>
    <n v="16005946"/>
    <m/>
    <s v="5330-000"/>
    <x v="6"/>
    <m/>
    <s v="PO-1610978"/>
    <s v="Ocean Innovations"/>
    <n v="2016"/>
    <n v="9"/>
    <s v="MetOcean LED Flasher, 7500 m d"/>
    <s v="16-967"/>
    <n v="3207.23"/>
    <n v="-3207.23"/>
    <x v="7"/>
    <s v="Expense"/>
  </r>
  <r>
    <s v="901618.00 - Pelagic-Benthic Coupling"/>
    <s v="Huffard, Christine L"/>
    <n v="16005957"/>
    <m/>
    <s v="5360-000"/>
    <x v="0"/>
    <m/>
    <s v="PO-1610865"/>
    <s v="Electrochem Solutions"/>
    <n v="2016"/>
    <n v="9"/>
    <s v="8s 6p CSC DD ? nominal 31.2v/1"/>
    <n v="60037781"/>
    <n v="7290"/>
    <n v="-7290"/>
    <x v="14"/>
    <s v="Expense"/>
  </r>
  <r>
    <s v="901618.00 - Pelagic-Benthic Coupling"/>
    <s v="Huffard, Christine L"/>
    <n v="16005957"/>
    <m/>
    <s v="5360-000"/>
    <x v="0"/>
    <m/>
    <s v="PO-1610865"/>
    <s v="Electrochem Solutions"/>
    <n v="2016"/>
    <n v="9"/>
    <s v="4s7p CSC DD ? nominal 15.6v/21"/>
    <n v="60037781"/>
    <n v="19790"/>
    <n v="-19790"/>
    <x v="14"/>
    <s v="Expense"/>
  </r>
  <r>
    <s v="901618.00 - Pelagic-Benthic Coupling"/>
    <s v="Huffard, Christine L"/>
    <n v="16006184"/>
    <m/>
    <s v="5090-000"/>
    <x v="13"/>
    <m/>
    <s v="PO-1611140"/>
    <s v="Brantner &amp; Assoc., Inc."/>
    <n v="2016"/>
    <n v="10"/>
    <s v="Freight"/>
    <n v="160011"/>
    <n v="6.94"/>
    <n v="-6.94"/>
    <x v="5"/>
    <s v="Expense"/>
  </r>
  <r>
    <s v="901618.00 - Pelagic-Benthic Coupling"/>
    <s v="Huffard, Christine L"/>
    <n v="16006192"/>
    <m/>
    <s v="5320-000"/>
    <x v="7"/>
    <m/>
    <s v="PO-1611123"/>
    <s v="Ocean Innovations"/>
    <n v="2016"/>
    <n v="10"/>
    <s v="Freight"/>
    <s v="16-1073"/>
    <n v="9.4499999999999993"/>
    <n v="-9.4499999999999993"/>
    <x v="5"/>
    <s v="Expense"/>
  </r>
  <r>
    <s v="901618.00 - Pelagic-Benthic Coupling"/>
    <s v="Huffard, Christine L"/>
    <n v="16006192"/>
    <m/>
    <s v="5320-000"/>
    <x v="7"/>
    <m/>
    <s v="PO-1611123"/>
    <s v="Ocean Innovations"/>
    <n v="2016"/>
    <n v="10"/>
    <s v="MCDC4M"/>
    <s v="16-1073"/>
    <n v="20.28"/>
    <n v="-20.28"/>
    <x v="13"/>
    <s v="Expense"/>
  </r>
  <r>
    <s v="901618.00 - Pelagic-Benthic Coupling"/>
    <s v="Huffard, Christine L"/>
    <n v="16006192"/>
    <m/>
    <s v="5320-000"/>
    <x v="7"/>
    <m/>
    <s v="PO-1611123"/>
    <s v="Ocean Innovations"/>
    <n v="2016"/>
    <n v="10"/>
    <s v="MCIL2F"/>
    <s v="16-1073"/>
    <n v="33.31"/>
    <n v="-33.31"/>
    <x v="13"/>
    <s v="Expense"/>
  </r>
  <r>
    <s v="901618.00 - Pelagic-Benthic Coupling"/>
    <s v="Huffard, Christine L"/>
    <n v="16005985"/>
    <m/>
    <s v="5130-000"/>
    <x v="2"/>
    <m/>
    <s v="PO-1610248"/>
    <s v="Joubeh Technologies"/>
    <n v="2016"/>
    <n v="10"/>
    <s v="Iridium satellite services mon"/>
    <n v="105086"/>
    <n v="49"/>
    <n v="-49"/>
    <x v="1"/>
    <s v="Expense"/>
  </r>
  <r>
    <s v="901618.00 - Pelagic-Benthic Coupling"/>
    <s v="Huffard, Christine L"/>
    <n v="16006192"/>
    <m/>
    <s v="5320-000"/>
    <x v="7"/>
    <m/>
    <s v="PO-1611123"/>
    <s v="Ocean Innovations"/>
    <n v="2016"/>
    <n v="10"/>
    <s v="MCIL6M"/>
    <s v="16-1073"/>
    <n v="130.22999999999999"/>
    <n v="-130.22999999999999"/>
    <x v="13"/>
    <s v="Expense"/>
  </r>
  <r>
    <s v="901618.00 - Pelagic-Benthic Coupling"/>
    <s v="Huffard, Christine L"/>
    <n v="16006184"/>
    <m/>
    <s v="5090-000"/>
    <x v="13"/>
    <m/>
    <s v="PO-1611140"/>
    <s v="Brantner &amp; Assoc., Inc."/>
    <n v="2016"/>
    <n v="10"/>
    <s v="MINKCCPL,10 (2#14, 8#20) TITAN"/>
    <n v="160011"/>
    <n v="4343.75"/>
    <n v="-4343.75"/>
    <x v="13"/>
    <s v="Expense"/>
  </r>
  <r>
    <m/>
    <s v="Sherman, Alana"/>
    <m/>
    <m/>
    <s v="5150-000"/>
    <x v="1"/>
    <m/>
    <n v="1610114"/>
    <s v="CLS America, Inc."/>
    <m/>
    <m/>
    <m/>
    <m/>
    <n v="491.31"/>
    <n v="-491.31"/>
    <x v="1"/>
    <s v="Commitment"/>
  </r>
  <r>
    <m/>
    <s v="Sherman, Alana"/>
    <m/>
    <m/>
    <s v="5130-000"/>
    <x v="2"/>
    <m/>
    <n v="1610248"/>
    <s v="Joubeh Technologies"/>
    <m/>
    <m/>
    <m/>
    <m/>
    <n v="278.99"/>
    <n v="-278.99"/>
    <x v="1"/>
    <s v="Commitment"/>
  </r>
  <r>
    <m/>
    <s v="Huffard, Christine"/>
    <m/>
    <m/>
    <s v="5130-000"/>
    <x v="2"/>
    <m/>
    <n v="1610393"/>
    <s v="Light Waves Imaging"/>
    <d v="2016-12-30T00:00:00"/>
    <m/>
    <m/>
    <m/>
    <n v="9076.43"/>
    <n v="-9076.43"/>
    <x v="3"/>
    <s v="Commitment"/>
  </r>
  <r>
    <m/>
    <s v="Huffard, Christine"/>
    <m/>
    <m/>
    <s v="5360-000"/>
    <x v="0"/>
    <m/>
    <n v="1610983"/>
    <s v="Ocean Innovations"/>
    <d v="2016-09-28T00:00:00"/>
    <m/>
    <m/>
    <m/>
    <n v="28.16"/>
    <n v="-28.16"/>
    <x v="13"/>
    <s v="Commitment"/>
  </r>
  <r>
    <m/>
    <s v="Huffard, Christine"/>
    <m/>
    <m/>
    <s v="5380-000"/>
    <x v="4"/>
    <m/>
    <n v="1610991"/>
    <s v="Fisher Scientific"/>
    <d v="2016-09-27T00:00:00"/>
    <m/>
    <m/>
    <m/>
    <n v="50.24"/>
    <n v="-50.24"/>
    <x v="2"/>
    <s v="Commitment"/>
  </r>
  <r>
    <m/>
    <s v="Sherman, Alana"/>
    <m/>
    <m/>
    <s v="5320-000"/>
    <x v="7"/>
    <m/>
    <n v="1611123"/>
    <s v="Ocean Innovations"/>
    <d v="2016-10-24T00:00:00"/>
    <m/>
    <m/>
    <m/>
    <n v="15.56"/>
    <n v="-15.56"/>
    <x v="13"/>
    <s v="Commitment"/>
  </r>
  <r>
    <m/>
    <s v="Huffard, Christine"/>
    <m/>
    <m/>
    <s v="5090-000"/>
    <x v="13"/>
    <m/>
    <n v="1611156"/>
    <s v="Ocean Innovations"/>
    <d v="2016-10-25T00:00:00"/>
    <m/>
    <m/>
    <m/>
    <n v="98.43"/>
    <n v="-98.43"/>
    <x v="13"/>
    <s v="Commitment"/>
  </r>
  <r>
    <m/>
    <s v="Huffard, Christine"/>
    <m/>
    <m/>
    <s v="5360-000"/>
    <x v="0"/>
    <m/>
    <n v="1611185"/>
    <s v="McLane Research Laboratories, Inc."/>
    <d v="2016-11-02T00:00:00"/>
    <m/>
    <m/>
    <m/>
    <n v="1291.22"/>
    <n v="-1291.22"/>
    <x v="2"/>
    <s v="Commitment"/>
  </r>
  <r>
    <m/>
    <s v="Huffard, Christine"/>
    <m/>
    <m/>
    <s v="5090-000"/>
    <x v="13"/>
    <m/>
    <n v="1611198"/>
    <s v="Teledyne Benthos"/>
    <d v="2016-11-04T00:00:00"/>
    <m/>
    <m/>
    <m/>
    <n v="3747.98"/>
    <n v="-3747.98"/>
    <x v="7"/>
    <s v="Commitment"/>
  </r>
  <r>
    <m/>
    <s v="McGill, Paul"/>
    <m/>
    <m/>
    <s v="5090-000"/>
    <x v="13"/>
    <m/>
    <n v="1611199"/>
    <s v="Metocean Data Systems"/>
    <d v="2016-10-28T00:00:00"/>
    <m/>
    <m/>
    <m/>
    <n v="240"/>
    <n v="-240"/>
    <x v="15"/>
    <s v="Commitment"/>
  </r>
  <r>
    <m/>
    <s v="Smith, Ken"/>
    <m/>
    <m/>
    <m/>
    <x v="14"/>
    <m/>
    <m/>
    <s v="AAASSCIENCEMAGAZINE"/>
    <d v="2016-10-13T00:00:00"/>
    <m/>
    <s v="AAAS /Science"/>
    <m/>
    <n v="165"/>
    <n v="-165"/>
    <x v="2"/>
    <s v="Commitment"/>
  </r>
  <r>
    <m/>
    <s v="Smith, Ken"/>
    <m/>
    <m/>
    <m/>
    <x v="15"/>
    <m/>
    <m/>
    <s v="AMERSCTYLIMNLGYANDOC"/>
    <d v="2016-10-11T00:00:00"/>
    <m/>
    <s v="ASLO membership"/>
    <m/>
    <n v="110"/>
    <n v="-110"/>
    <x v="2"/>
    <s v="Commitment"/>
  </r>
  <r>
    <m/>
    <s v="Ferreira, John"/>
    <m/>
    <m/>
    <m/>
    <x v="0"/>
    <m/>
    <m/>
    <s v="J&amp;SSURPLUS-EAGLEEMBINC"/>
    <d v="2016-10-03T00:00:00"/>
    <m/>
    <s v="amo boxes"/>
    <m/>
    <n v="64.510000000000005"/>
    <n v="-64.510000000000005"/>
    <x v="2"/>
    <s v="Commitment"/>
  </r>
  <r>
    <m/>
    <s v="Ferreira, John"/>
    <m/>
    <m/>
    <m/>
    <x v="0"/>
    <m/>
    <m/>
    <s v="MCMASTER-CARR | DelrinAcetalPlasticWash"/>
    <d v="2016-10-11T00:00:00"/>
    <m/>
    <s v="Delrin Acetal Plastic Washer Water- &amp;"/>
    <m/>
    <n v="36.880000000000003"/>
    <n v="-36.880000000000003"/>
    <x v="2"/>
    <s v="Commitment"/>
  </r>
  <r>
    <m/>
    <m/>
    <m/>
    <m/>
    <m/>
    <x v="10"/>
    <m/>
    <m/>
    <m/>
    <m/>
    <m/>
    <s v="Steam-Resistant, 1/2&quot; Screw Size, 0.515&quot; ID,"/>
    <m/>
    <m/>
    <n v="0"/>
    <x v="16"/>
    <s v="Commitment"/>
  </r>
  <r>
    <m/>
    <m/>
    <m/>
    <m/>
    <m/>
    <x v="10"/>
    <m/>
    <m/>
    <m/>
    <m/>
    <m/>
    <s v="0.885&quot; OD, Packs of 25"/>
    <m/>
    <m/>
    <n v="0"/>
    <x v="16"/>
    <s v="Commitment"/>
  </r>
  <r>
    <m/>
    <s v="Ferreira, John"/>
    <m/>
    <m/>
    <m/>
    <x v="0"/>
    <m/>
    <m/>
    <s v="MCMASTER-CARR | LightDutyDry-RunningSle"/>
    <d v="2016-10-11T00:00:00"/>
    <m/>
    <s v="Light Duty Dry-Running Sleeve Bearing Acetal, for"/>
    <m/>
    <n v="88.9"/>
    <n v="-88.9"/>
    <x v="2"/>
    <s v="Commitment"/>
  </r>
  <r>
    <m/>
    <m/>
    <m/>
    <m/>
    <m/>
    <x v="10"/>
    <m/>
    <m/>
    <m/>
    <m/>
    <m/>
    <s v="1/2&quot; Shaft Diameter, 5/8&quot; OD, 1/2&quot; Length"/>
    <m/>
    <m/>
    <n v="0"/>
    <x v="16"/>
    <s v="Commitment"/>
  </r>
  <r>
    <m/>
    <s v="Sherman, Alana"/>
    <m/>
    <m/>
    <m/>
    <x v="9"/>
    <m/>
    <m/>
    <s v="MICROCHIPTECHNOLOGY"/>
    <d v="2016-10-11T00:00:00"/>
    <m/>
    <s v="monthly service fee for MPLAB XC8 Pro compiler (p.n. SW006021-SUB)"/>
    <m/>
    <n v="32.229999999999997"/>
    <n v="-32.229999999999997"/>
    <x v="13"/>
    <s v="Commitment"/>
  </r>
  <r>
    <m/>
    <s v="Rosal, Jose"/>
    <m/>
    <m/>
    <m/>
    <x v="0"/>
    <m/>
    <m/>
    <s v="MOUSERELECTRONICSINC"/>
    <d v="2016-09-29T00:00:00"/>
    <m/>
    <s v="Parts for various projects"/>
    <m/>
    <n v="7.52"/>
    <n v="-7.52"/>
    <x v="13"/>
    <s v="Commitment"/>
  </r>
  <r>
    <m/>
    <s v="Huffard, Christine"/>
    <m/>
    <m/>
    <m/>
    <x v="13"/>
    <m/>
    <m/>
    <s v="TFS*FISHERSCIECOMHUS | OILDIRECTORRGOLD1"/>
    <d v="2016-10-15T00:00:00"/>
    <m/>
    <s v="Lab maintenance supplies"/>
    <m/>
    <n v="256.45"/>
    <n v="-256.45"/>
    <x v="2"/>
    <s v="Commitment"/>
  </r>
  <r>
    <m/>
    <s v="Huffard, Christine"/>
    <m/>
    <m/>
    <m/>
    <x v="13"/>
    <m/>
    <m/>
    <s v="TFS*FISHERSCIECOMHUS | SHIPPING-FUELSURCHARGE"/>
    <d v="2016-10-06T00:00:00"/>
    <m/>
    <s v="filter for sediment trap fixative, scour pads for engineers"/>
    <m/>
    <n v="197.83"/>
    <n v="-197.83"/>
    <x v="7"/>
    <s v="Commitment"/>
  </r>
  <r>
    <m/>
    <s v="Huffard, Christine"/>
    <m/>
    <m/>
    <m/>
    <x v="4"/>
    <m/>
    <m/>
    <s v="USCARGOCONTROL"/>
    <d v="2016-10-18T00:00:00"/>
    <m/>
    <s v="racthets"/>
    <m/>
    <n v="136.80000000000001"/>
    <n v="-136.80000000000001"/>
    <x v="7"/>
    <s v="Commitment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3:B21" firstHeaderRow="2" firstDataRow="2" firstDataCol="1"/>
  <pivotFields count="17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defaultSubtotal="0">
      <items count="16">
        <item x="14"/>
        <item x="8"/>
        <item x="15"/>
        <item x="13"/>
        <item x="6"/>
        <item x="2"/>
        <item x="1"/>
        <item x="12"/>
        <item x="11"/>
        <item x="5"/>
        <item x="9"/>
        <item x="7"/>
        <item x="0"/>
        <item x="4"/>
        <item x="3"/>
        <item x="10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axis="axisRow" compact="0" outline="0">
      <items count="18">
        <item x="12"/>
        <item x="1"/>
        <item x="9"/>
        <item x="7"/>
        <item x="10"/>
        <item x="4"/>
        <item x="14"/>
        <item x="6"/>
        <item x="8"/>
        <item x="13"/>
        <item x="3"/>
        <item x="2"/>
        <item x="15"/>
        <item h="1" x="11"/>
        <item x="5"/>
        <item x="0"/>
        <item x="16"/>
        <item t="default"/>
      </items>
    </pivotField>
    <pivotField compact="0" outline="0" showAll="0"/>
  </pivotFields>
  <rowFields count="1">
    <field x="15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4"/>
    </i>
    <i>
      <x v="15"/>
    </i>
    <i>
      <x v="16"/>
    </i>
    <i t="grand">
      <x/>
    </i>
  </rowItems>
  <colItems count="1">
    <i/>
  </colItems>
  <dataFields count="1">
    <dataField name="Sum of Budget impact" fld="14" baseField="15" baseItem="1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0"/>
  <sheetViews>
    <sheetView tabSelected="1" workbookViewId="0">
      <selection activeCell="C25" sqref="C25"/>
    </sheetView>
  </sheetViews>
  <sheetFormatPr defaultRowHeight="15" x14ac:dyDescent="0.25"/>
  <cols>
    <col min="1" max="1" width="20.5703125" customWidth="1"/>
    <col min="2" max="2" width="12" customWidth="1"/>
    <col min="3" max="3" width="12" bestFit="1" customWidth="1"/>
  </cols>
  <sheetData>
    <row r="3" spans="1:10" x14ac:dyDescent="0.25">
      <c r="A3" s="57" t="s">
        <v>275</v>
      </c>
      <c r="E3" s="58"/>
      <c r="F3" s="56"/>
      <c r="G3" s="56"/>
      <c r="H3" s="56"/>
    </row>
    <row r="4" spans="1:10" x14ac:dyDescent="0.25">
      <c r="A4" s="57" t="s">
        <v>221</v>
      </c>
      <c r="B4" t="s">
        <v>276</v>
      </c>
      <c r="E4" s="58"/>
      <c r="F4" s="56"/>
      <c r="G4" s="56"/>
      <c r="H4" s="56"/>
    </row>
    <row r="5" spans="1:10" x14ac:dyDescent="0.25">
      <c r="A5" s="56" t="s">
        <v>239</v>
      </c>
      <c r="B5" s="61">
        <v>-2293.9499999999998</v>
      </c>
      <c r="E5" s="58"/>
      <c r="F5" s="56"/>
      <c r="G5" s="56"/>
      <c r="H5" s="56"/>
      <c r="J5" s="56"/>
    </row>
    <row r="6" spans="1:10" x14ac:dyDescent="0.25">
      <c r="A6" s="56" t="s">
        <v>224</v>
      </c>
      <c r="B6" s="61">
        <v>-1419.98</v>
      </c>
      <c r="E6" s="58"/>
      <c r="F6" s="56"/>
      <c r="G6" s="56"/>
      <c r="H6" s="56"/>
      <c r="J6" s="56"/>
    </row>
    <row r="7" spans="1:10" x14ac:dyDescent="0.25">
      <c r="A7" s="56" t="s">
        <v>231</v>
      </c>
      <c r="B7" s="61">
        <v>-825.99</v>
      </c>
      <c r="E7" s="58"/>
      <c r="F7" s="56"/>
      <c r="G7" s="56"/>
      <c r="H7" s="56"/>
      <c r="J7" s="56"/>
    </row>
    <row r="8" spans="1:10" x14ac:dyDescent="0.25">
      <c r="A8" s="56" t="s">
        <v>230</v>
      </c>
      <c r="B8" s="61">
        <v>-9645.24</v>
      </c>
      <c r="E8" s="58"/>
      <c r="F8" s="56"/>
      <c r="G8" s="56"/>
      <c r="H8" s="56"/>
      <c r="J8" s="56"/>
    </row>
    <row r="9" spans="1:10" x14ac:dyDescent="0.25">
      <c r="A9" s="56" t="s">
        <v>233</v>
      </c>
      <c r="B9" s="61">
        <v>-8200</v>
      </c>
      <c r="E9" s="58"/>
      <c r="F9" s="56"/>
      <c r="G9" s="56"/>
      <c r="H9" s="56"/>
      <c r="J9" s="56"/>
    </row>
    <row r="10" spans="1:10" x14ac:dyDescent="0.25">
      <c r="A10" s="56" t="s">
        <v>227</v>
      </c>
      <c r="B10" s="61">
        <v>-799.36</v>
      </c>
      <c r="E10" s="58"/>
      <c r="F10" s="56"/>
      <c r="G10" s="56"/>
      <c r="H10" s="56"/>
      <c r="J10" s="56"/>
    </row>
    <row r="11" spans="1:10" x14ac:dyDescent="0.25">
      <c r="A11" s="56" t="s">
        <v>241</v>
      </c>
      <c r="B11" s="61">
        <v>-30516.41</v>
      </c>
      <c r="E11" s="58"/>
      <c r="F11" s="56"/>
      <c r="G11" s="56"/>
      <c r="H11" s="56"/>
      <c r="J11" s="56"/>
    </row>
    <row r="12" spans="1:10" x14ac:dyDescent="0.25">
      <c r="A12" s="56" t="s">
        <v>229</v>
      </c>
      <c r="B12" s="61">
        <v>-1887.6599999999999</v>
      </c>
      <c r="E12" s="58"/>
      <c r="F12" s="56"/>
      <c r="G12" s="56"/>
      <c r="H12" s="56"/>
      <c r="J12" s="56"/>
    </row>
    <row r="13" spans="1:10" x14ac:dyDescent="0.25">
      <c r="A13" s="56" t="s">
        <v>232</v>
      </c>
      <c r="B13" s="61">
        <v>1.1368683772161603E-13</v>
      </c>
      <c r="E13" s="58"/>
      <c r="F13" s="56"/>
      <c r="G13" s="56"/>
      <c r="H13" s="56"/>
      <c r="J13" s="56"/>
    </row>
    <row r="14" spans="1:10" x14ac:dyDescent="0.25">
      <c r="A14" s="56" t="s">
        <v>237</v>
      </c>
      <c r="B14" s="61">
        <v>-4948.88</v>
      </c>
      <c r="E14" s="58"/>
      <c r="F14" s="56"/>
      <c r="G14" s="56"/>
      <c r="H14" s="56"/>
      <c r="J14" s="56"/>
    </row>
    <row r="15" spans="1:10" x14ac:dyDescent="0.25">
      <c r="A15" s="56" t="s">
        <v>226</v>
      </c>
      <c r="B15" s="61">
        <v>-27569.690000000002</v>
      </c>
      <c r="E15" s="59"/>
      <c r="F15" s="56"/>
      <c r="G15" s="56"/>
      <c r="H15" s="56"/>
      <c r="J15" s="56"/>
    </row>
    <row r="16" spans="1:10" x14ac:dyDescent="0.25">
      <c r="A16" s="56" t="s">
        <v>225</v>
      </c>
      <c r="B16" s="61">
        <v>-5351.8000000000011</v>
      </c>
      <c r="E16" s="58"/>
      <c r="F16" s="56"/>
      <c r="G16" s="56"/>
      <c r="H16" s="56"/>
      <c r="J16" s="56"/>
    </row>
    <row r="17" spans="1:10" x14ac:dyDescent="0.25">
      <c r="A17" s="56" t="s">
        <v>238</v>
      </c>
      <c r="B17" s="61">
        <v>-240</v>
      </c>
      <c r="E17" s="58"/>
      <c r="F17" s="56"/>
      <c r="G17" s="56"/>
      <c r="H17" s="56"/>
      <c r="J17" s="56"/>
    </row>
    <row r="18" spans="1:10" x14ac:dyDescent="0.25">
      <c r="A18" s="56" t="s">
        <v>228</v>
      </c>
      <c r="B18" s="61">
        <v>-664.75000000000011</v>
      </c>
      <c r="E18" s="58"/>
      <c r="F18" s="56"/>
      <c r="G18" s="56"/>
      <c r="H18" s="56"/>
      <c r="J18" s="56"/>
    </row>
    <row r="19" spans="1:10" x14ac:dyDescent="0.25">
      <c r="A19" s="56" t="s">
        <v>222</v>
      </c>
      <c r="B19" s="61">
        <v>-11452.52</v>
      </c>
      <c r="E19" s="58"/>
      <c r="F19" s="56"/>
      <c r="G19" s="56"/>
      <c r="H19" s="56"/>
      <c r="J19" s="56"/>
    </row>
    <row r="20" spans="1:10" x14ac:dyDescent="0.25">
      <c r="A20" s="56" t="s">
        <v>273</v>
      </c>
      <c r="B20" s="61">
        <v>0</v>
      </c>
      <c r="E20" s="58"/>
      <c r="F20" s="56"/>
      <c r="G20" s="56"/>
      <c r="H20" s="56"/>
      <c r="J20" s="56"/>
    </row>
    <row r="21" spans="1:10" x14ac:dyDescent="0.25">
      <c r="A21" s="56" t="s">
        <v>274</v>
      </c>
      <c r="B21" s="61">
        <v>-105816.23000000001</v>
      </c>
      <c r="E21" s="59"/>
      <c r="F21" s="56"/>
      <c r="G21" s="56"/>
      <c r="H21" s="56"/>
      <c r="J21" s="56"/>
    </row>
    <row r="22" spans="1:10" x14ac:dyDescent="0.25">
      <c r="E22" s="58"/>
      <c r="F22" s="56"/>
      <c r="G22" s="56"/>
      <c r="H22" s="56"/>
      <c r="J22" s="56"/>
    </row>
    <row r="23" spans="1:10" x14ac:dyDescent="0.25">
      <c r="E23" s="58"/>
      <c r="F23" s="56"/>
      <c r="G23" s="56"/>
      <c r="H23" s="56"/>
      <c r="J23" s="56"/>
    </row>
    <row r="24" spans="1:10" x14ac:dyDescent="0.25">
      <c r="A24" t="s">
        <v>277</v>
      </c>
      <c r="B24">
        <f>81201</f>
        <v>81201</v>
      </c>
      <c r="C24">
        <f>SUM(B24:B25)</f>
        <v>104173</v>
      </c>
      <c r="E24" s="58"/>
      <c r="F24" s="56"/>
      <c r="G24" s="56"/>
      <c r="H24" s="56"/>
      <c r="J24" s="56"/>
    </row>
    <row r="25" spans="1:10" x14ac:dyDescent="0.25">
      <c r="A25" t="s">
        <v>278</v>
      </c>
      <c r="B25">
        <v>22972</v>
      </c>
      <c r="E25" s="58"/>
      <c r="F25" s="56"/>
      <c r="G25" s="56"/>
      <c r="H25" s="56"/>
      <c r="J25" s="56"/>
    </row>
    <row r="26" spans="1:10" x14ac:dyDescent="0.25">
      <c r="B26">
        <f>SUM(B24:B25)</f>
        <v>104173</v>
      </c>
      <c r="E26" s="58"/>
      <c r="F26" s="56"/>
      <c r="G26" s="56"/>
      <c r="H26" s="56"/>
      <c r="J26" s="56"/>
    </row>
    <row r="27" spans="1:10" x14ac:dyDescent="0.25">
      <c r="A27" t="s">
        <v>279</v>
      </c>
      <c r="B27">
        <v>130941</v>
      </c>
      <c r="E27" s="58"/>
      <c r="F27" s="56"/>
      <c r="G27" s="56"/>
      <c r="H27" s="56"/>
      <c r="J27" s="56"/>
    </row>
    <row r="28" spans="1:10" x14ac:dyDescent="0.25">
      <c r="A28" t="s">
        <v>280</v>
      </c>
      <c r="B28">
        <f>B27-B26</f>
        <v>26768</v>
      </c>
      <c r="E28" s="58"/>
      <c r="F28" s="56"/>
      <c r="G28" s="56"/>
      <c r="H28" s="56"/>
      <c r="J28" s="56"/>
    </row>
    <row r="29" spans="1:10" x14ac:dyDescent="0.25">
      <c r="E29" s="58"/>
      <c r="F29" s="56"/>
      <c r="G29" s="56"/>
      <c r="H29" s="56"/>
      <c r="J29" s="56"/>
    </row>
    <row r="30" spans="1:10" x14ac:dyDescent="0.25">
      <c r="H30" s="6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9"/>
  <sheetViews>
    <sheetView workbookViewId="0">
      <selection activeCell="L24" sqref="L24"/>
    </sheetView>
  </sheetViews>
  <sheetFormatPr defaultRowHeight="17.25" customHeight="1" x14ac:dyDescent="0.25"/>
  <cols>
    <col min="1" max="1" width="34" bestFit="1" customWidth="1"/>
    <col min="2" max="2" width="18.28515625" bestFit="1" customWidth="1"/>
    <col min="9" max="9" width="25.5703125" bestFit="1" customWidth="1"/>
    <col min="12" max="12" width="33.140625" bestFit="1" customWidth="1"/>
    <col min="13" max="13" width="16.85546875" bestFit="1" customWidth="1"/>
    <col min="15" max="15" width="7" bestFit="1" customWidth="1"/>
    <col min="18" max="19" width="9.140625" style="26"/>
  </cols>
  <sheetData>
    <row r="1" spans="1:20" ht="17.2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s="16" t="s">
        <v>220</v>
      </c>
      <c r="P1" s="16" t="s">
        <v>221</v>
      </c>
      <c r="Q1" s="16" t="s">
        <v>219</v>
      </c>
    </row>
    <row r="2" spans="1:20" ht="17.25" customHeight="1" x14ac:dyDescent="0.25">
      <c r="A2" t="s">
        <v>14</v>
      </c>
      <c r="B2" t="s">
        <v>15</v>
      </c>
      <c r="C2">
        <v>16000689</v>
      </c>
      <c r="E2" t="s">
        <v>88</v>
      </c>
      <c r="F2" t="s">
        <v>89</v>
      </c>
      <c r="H2" t="s">
        <v>18</v>
      </c>
      <c r="I2" t="s">
        <v>19</v>
      </c>
      <c r="J2">
        <v>2016</v>
      </c>
      <c r="K2">
        <v>1</v>
      </c>
      <c r="L2" t="s">
        <v>90</v>
      </c>
      <c r="M2" t="s">
        <v>91</v>
      </c>
      <c r="N2">
        <v>15.04</v>
      </c>
      <c r="O2" s="16">
        <v>-15.04</v>
      </c>
      <c r="P2" s="17" t="s">
        <v>222</v>
      </c>
      <c r="Q2" s="16" t="s">
        <v>223</v>
      </c>
    </row>
    <row r="3" spans="1:20" ht="17.25" customHeight="1" x14ac:dyDescent="0.25">
      <c r="A3" t="s">
        <v>14</v>
      </c>
      <c r="B3" t="s">
        <v>15</v>
      </c>
      <c r="C3">
        <v>16001081</v>
      </c>
      <c r="E3" t="s">
        <v>47</v>
      </c>
      <c r="F3" t="s">
        <v>48</v>
      </c>
      <c r="H3" t="s">
        <v>49</v>
      </c>
      <c r="I3" t="s">
        <v>50</v>
      </c>
      <c r="J3">
        <v>2016</v>
      </c>
      <c r="K3">
        <v>2</v>
      </c>
      <c r="L3" t="s">
        <v>51</v>
      </c>
      <c r="M3" t="s">
        <v>52</v>
      </c>
      <c r="N3">
        <v>19.690000000000001</v>
      </c>
      <c r="O3" s="16">
        <v>-19.690000000000001</v>
      </c>
      <c r="P3" s="17" t="s">
        <v>224</v>
      </c>
      <c r="Q3" s="16" t="s">
        <v>223</v>
      </c>
      <c r="T3" s="24"/>
    </row>
    <row r="4" spans="1:20" ht="17.25" customHeight="1" x14ac:dyDescent="0.25">
      <c r="A4" t="s">
        <v>14</v>
      </c>
      <c r="B4" t="s">
        <v>15</v>
      </c>
      <c r="C4">
        <v>16001376</v>
      </c>
      <c r="E4" t="s">
        <v>88</v>
      </c>
      <c r="F4" t="s">
        <v>89</v>
      </c>
      <c r="H4" t="s">
        <v>18</v>
      </c>
      <c r="I4" t="s">
        <v>19</v>
      </c>
      <c r="J4">
        <v>2016</v>
      </c>
      <c r="K4">
        <v>2</v>
      </c>
      <c r="L4" t="s">
        <v>94</v>
      </c>
      <c r="M4" t="s">
        <v>59</v>
      </c>
      <c r="N4">
        <v>29.57</v>
      </c>
      <c r="O4" s="16">
        <v>-29.57</v>
      </c>
      <c r="P4" s="17" t="s">
        <v>225</v>
      </c>
      <c r="Q4" s="16" t="s">
        <v>223</v>
      </c>
      <c r="T4" s="24"/>
    </row>
    <row r="5" spans="1:20" ht="17.25" customHeight="1" x14ac:dyDescent="0.25">
      <c r="A5" t="s">
        <v>14</v>
      </c>
      <c r="B5" t="s">
        <v>15</v>
      </c>
      <c r="C5">
        <v>16001325</v>
      </c>
      <c r="E5" t="s">
        <v>88</v>
      </c>
      <c r="F5" t="s">
        <v>89</v>
      </c>
      <c r="H5" t="s">
        <v>18</v>
      </c>
      <c r="I5" t="s">
        <v>19</v>
      </c>
      <c r="J5">
        <v>2016</v>
      </c>
      <c r="K5">
        <v>2</v>
      </c>
      <c r="L5" t="s">
        <v>62</v>
      </c>
      <c r="M5" t="s">
        <v>92</v>
      </c>
      <c r="N5">
        <v>41.17</v>
      </c>
      <c r="O5" s="16">
        <v>-41.17</v>
      </c>
      <c r="P5" s="17" t="s">
        <v>225</v>
      </c>
      <c r="Q5" s="16" t="s">
        <v>223</v>
      </c>
      <c r="T5" s="24"/>
    </row>
    <row r="6" spans="1:20" ht="17.25" customHeight="1" x14ac:dyDescent="0.25">
      <c r="A6" t="s">
        <v>14</v>
      </c>
      <c r="B6" t="s">
        <v>15</v>
      </c>
      <c r="C6">
        <v>16001092</v>
      </c>
      <c r="E6" t="s">
        <v>31</v>
      </c>
      <c r="F6" t="s">
        <v>32</v>
      </c>
      <c r="H6" t="s">
        <v>33</v>
      </c>
      <c r="I6" t="s">
        <v>34</v>
      </c>
      <c r="J6">
        <v>2016</v>
      </c>
      <c r="K6">
        <v>2</v>
      </c>
      <c r="L6" t="s">
        <v>35</v>
      </c>
      <c r="M6">
        <v>91023</v>
      </c>
      <c r="N6">
        <v>49</v>
      </c>
      <c r="O6" s="16">
        <v>-49</v>
      </c>
      <c r="P6" s="17" t="s">
        <v>224</v>
      </c>
      <c r="Q6" s="16" t="s">
        <v>223</v>
      </c>
      <c r="T6" s="24"/>
    </row>
    <row r="7" spans="1:20" ht="17.25" customHeight="1" x14ac:dyDescent="0.25">
      <c r="A7" t="s">
        <v>14</v>
      </c>
      <c r="B7" t="s">
        <v>15</v>
      </c>
      <c r="C7">
        <v>16001376</v>
      </c>
      <c r="E7" t="s">
        <v>88</v>
      </c>
      <c r="F7" t="s">
        <v>89</v>
      </c>
      <c r="H7" t="s">
        <v>18</v>
      </c>
      <c r="I7" t="s">
        <v>19</v>
      </c>
      <c r="J7">
        <v>2016</v>
      </c>
      <c r="K7">
        <v>2</v>
      </c>
      <c r="L7" t="s">
        <v>94</v>
      </c>
      <c r="M7" t="s">
        <v>59</v>
      </c>
      <c r="N7">
        <v>53.77</v>
      </c>
      <c r="O7" s="16">
        <v>-53.77</v>
      </c>
      <c r="P7" s="17" t="s">
        <v>225</v>
      </c>
      <c r="Q7" s="16" t="s">
        <v>223</v>
      </c>
      <c r="T7" s="24"/>
    </row>
    <row r="8" spans="1:20" ht="17.25" customHeight="1" x14ac:dyDescent="0.25">
      <c r="A8" t="s">
        <v>14</v>
      </c>
      <c r="B8" t="s">
        <v>15</v>
      </c>
      <c r="C8">
        <v>16001325</v>
      </c>
      <c r="E8" t="s">
        <v>88</v>
      </c>
      <c r="F8" t="s">
        <v>89</v>
      </c>
      <c r="H8" t="s">
        <v>18</v>
      </c>
      <c r="I8" t="s">
        <v>19</v>
      </c>
      <c r="J8">
        <v>2016</v>
      </c>
      <c r="K8">
        <v>2</v>
      </c>
      <c r="L8" t="s">
        <v>62</v>
      </c>
      <c r="M8" t="s">
        <v>92</v>
      </c>
      <c r="N8">
        <v>55.47</v>
      </c>
      <c r="O8" s="16">
        <v>-55.47</v>
      </c>
      <c r="P8" s="17" t="s">
        <v>225</v>
      </c>
      <c r="Q8" s="16" t="s">
        <v>223</v>
      </c>
      <c r="T8" s="24"/>
    </row>
    <row r="9" spans="1:20" ht="17.25" customHeight="1" x14ac:dyDescent="0.25">
      <c r="A9" t="s">
        <v>14</v>
      </c>
      <c r="B9" t="s">
        <v>15</v>
      </c>
      <c r="C9">
        <v>16001376</v>
      </c>
      <c r="E9" t="s">
        <v>88</v>
      </c>
      <c r="F9" t="s">
        <v>89</v>
      </c>
      <c r="H9" t="s">
        <v>18</v>
      </c>
      <c r="I9" t="s">
        <v>19</v>
      </c>
      <c r="J9">
        <v>2016</v>
      </c>
      <c r="K9">
        <v>2</v>
      </c>
      <c r="L9" t="s">
        <v>95</v>
      </c>
      <c r="M9" t="s">
        <v>59</v>
      </c>
      <c r="N9">
        <v>74.510000000000005</v>
      </c>
      <c r="O9" s="16">
        <v>-74.510000000000005</v>
      </c>
      <c r="P9" s="17" t="s">
        <v>225</v>
      </c>
      <c r="Q9" s="16" t="s">
        <v>223</v>
      </c>
      <c r="T9" s="24"/>
    </row>
    <row r="10" spans="1:20" ht="17.25" customHeight="1" x14ac:dyDescent="0.25">
      <c r="A10" t="s">
        <v>14</v>
      </c>
      <c r="B10" t="s">
        <v>15</v>
      </c>
      <c r="C10">
        <v>16001031</v>
      </c>
      <c r="E10" t="s">
        <v>207</v>
      </c>
      <c r="F10" t="s">
        <v>208</v>
      </c>
      <c r="H10" t="s">
        <v>18</v>
      </c>
      <c r="I10" t="s">
        <v>209</v>
      </c>
      <c r="J10">
        <v>2016</v>
      </c>
      <c r="K10">
        <v>2</v>
      </c>
      <c r="L10" t="s">
        <v>210</v>
      </c>
      <c r="M10" t="s">
        <v>211</v>
      </c>
      <c r="N10">
        <v>77.22</v>
      </c>
      <c r="O10" s="16">
        <v>-77.22</v>
      </c>
      <c r="P10" s="17" t="s">
        <v>226</v>
      </c>
      <c r="Q10" s="16" t="s">
        <v>223</v>
      </c>
      <c r="T10" s="24"/>
    </row>
    <row r="11" spans="1:20" ht="17.25" customHeight="1" x14ac:dyDescent="0.25">
      <c r="A11" t="s">
        <v>14</v>
      </c>
      <c r="B11" t="s">
        <v>15</v>
      </c>
      <c r="C11">
        <v>16001376</v>
      </c>
      <c r="E11" t="s">
        <v>158</v>
      </c>
      <c r="F11" t="s">
        <v>159</v>
      </c>
      <c r="H11" t="s">
        <v>18</v>
      </c>
      <c r="I11" t="s">
        <v>19</v>
      </c>
      <c r="J11">
        <v>2016</v>
      </c>
      <c r="K11">
        <v>2</v>
      </c>
      <c r="L11" t="s">
        <v>160</v>
      </c>
      <c r="M11" t="s">
        <v>59</v>
      </c>
      <c r="N11">
        <v>111.83</v>
      </c>
      <c r="O11" s="16">
        <v>-111.83</v>
      </c>
      <c r="P11" s="17" t="s">
        <v>225</v>
      </c>
      <c r="Q11" s="16" t="s">
        <v>223</v>
      </c>
      <c r="T11" s="24"/>
    </row>
    <row r="12" spans="1:20" ht="17.25" customHeight="1" x14ac:dyDescent="0.25">
      <c r="A12" t="s">
        <v>14</v>
      </c>
      <c r="B12" t="s">
        <v>15</v>
      </c>
      <c r="C12">
        <v>16001265</v>
      </c>
      <c r="E12" t="s">
        <v>47</v>
      </c>
      <c r="F12" t="s">
        <v>48</v>
      </c>
      <c r="H12" t="s">
        <v>49</v>
      </c>
      <c r="I12" t="s">
        <v>50</v>
      </c>
      <c r="J12">
        <v>2016</v>
      </c>
      <c r="K12">
        <v>2</v>
      </c>
      <c r="L12" t="s">
        <v>51</v>
      </c>
      <c r="M12" t="s">
        <v>53</v>
      </c>
      <c r="N12">
        <v>156.59</v>
      </c>
      <c r="O12" s="16">
        <v>-156.59</v>
      </c>
      <c r="P12" s="17" t="s">
        <v>224</v>
      </c>
      <c r="Q12" s="16" t="s">
        <v>223</v>
      </c>
      <c r="T12" s="24"/>
    </row>
    <row r="13" spans="1:20" ht="17.25" customHeight="1" x14ac:dyDescent="0.25">
      <c r="A13" t="s">
        <v>14</v>
      </c>
      <c r="B13" t="s">
        <v>15</v>
      </c>
      <c r="C13">
        <v>16001349</v>
      </c>
      <c r="E13" t="s">
        <v>88</v>
      </c>
      <c r="F13" t="s">
        <v>89</v>
      </c>
      <c r="H13" t="s">
        <v>18</v>
      </c>
      <c r="I13" t="s">
        <v>19</v>
      </c>
      <c r="J13">
        <v>2016</v>
      </c>
      <c r="K13">
        <v>2</v>
      </c>
      <c r="L13" t="s">
        <v>96</v>
      </c>
      <c r="M13" t="s">
        <v>97</v>
      </c>
      <c r="N13">
        <v>167.42</v>
      </c>
      <c r="O13" s="16">
        <v>-167.42</v>
      </c>
      <c r="P13" s="17" t="s">
        <v>225</v>
      </c>
      <c r="Q13" s="16" t="s">
        <v>223</v>
      </c>
      <c r="T13" s="24"/>
    </row>
    <row r="14" spans="1:20" ht="17.25" customHeight="1" x14ac:dyDescent="0.25">
      <c r="A14" t="s">
        <v>14</v>
      </c>
      <c r="B14" t="s">
        <v>15</v>
      </c>
      <c r="C14">
        <v>16001376</v>
      </c>
      <c r="E14" t="s">
        <v>56</v>
      </c>
      <c r="F14" t="s">
        <v>57</v>
      </c>
      <c r="H14" t="s">
        <v>18</v>
      </c>
      <c r="I14" t="s">
        <v>19</v>
      </c>
      <c r="J14">
        <v>2016</v>
      </c>
      <c r="K14">
        <v>2</v>
      </c>
      <c r="L14" t="s">
        <v>58</v>
      </c>
      <c r="M14" t="s">
        <v>59</v>
      </c>
      <c r="N14">
        <v>195.73</v>
      </c>
      <c r="O14" s="16">
        <v>-195.73</v>
      </c>
      <c r="P14" s="17" t="s">
        <v>227</v>
      </c>
      <c r="Q14" s="16" t="s">
        <v>223</v>
      </c>
      <c r="T14" s="24"/>
    </row>
    <row r="15" spans="1:20" ht="17.25" customHeight="1" x14ac:dyDescent="0.25">
      <c r="A15" t="s">
        <v>14</v>
      </c>
      <c r="B15" t="s">
        <v>15</v>
      </c>
      <c r="C15">
        <v>16001325</v>
      </c>
      <c r="E15" t="s">
        <v>88</v>
      </c>
      <c r="F15" t="s">
        <v>89</v>
      </c>
      <c r="H15" t="s">
        <v>18</v>
      </c>
      <c r="I15" t="s">
        <v>19</v>
      </c>
      <c r="J15">
        <v>2016</v>
      </c>
      <c r="K15">
        <v>2</v>
      </c>
      <c r="L15" t="s">
        <v>61</v>
      </c>
      <c r="M15" t="s">
        <v>92</v>
      </c>
      <c r="N15">
        <v>539.95000000000005</v>
      </c>
      <c r="O15" s="16">
        <v>-539.95000000000005</v>
      </c>
      <c r="P15" s="17" t="s">
        <v>222</v>
      </c>
      <c r="Q15" s="16" t="s">
        <v>223</v>
      </c>
      <c r="T15" s="24"/>
    </row>
    <row r="16" spans="1:20" ht="17.25" customHeight="1" x14ac:dyDescent="0.25">
      <c r="A16" t="s">
        <v>14</v>
      </c>
      <c r="B16" t="s">
        <v>15</v>
      </c>
      <c r="C16">
        <v>16001325</v>
      </c>
      <c r="E16" t="s">
        <v>88</v>
      </c>
      <c r="F16" t="s">
        <v>89</v>
      </c>
      <c r="H16" t="s">
        <v>18</v>
      </c>
      <c r="I16" t="s">
        <v>19</v>
      </c>
      <c r="J16">
        <v>2016</v>
      </c>
      <c r="K16">
        <v>2</v>
      </c>
      <c r="L16" t="s">
        <v>93</v>
      </c>
      <c r="M16" t="s">
        <v>92</v>
      </c>
      <c r="N16">
        <v>727.5</v>
      </c>
      <c r="O16" s="16">
        <v>-727.5</v>
      </c>
      <c r="P16" s="17" t="s">
        <v>222</v>
      </c>
      <c r="Q16" s="16" t="s">
        <v>223</v>
      </c>
      <c r="T16" s="24"/>
    </row>
    <row r="17" spans="1:20" ht="17.25" customHeight="1" x14ac:dyDescent="0.25">
      <c r="A17" t="s">
        <v>14</v>
      </c>
      <c r="B17" t="s">
        <v>15</v>
      </c>
      <c r="C17">
        <v>16001325</v>
      </c>
      <c r="E17" t="s">
        <v>88</v>
      </c>
      <c r="F17" t="s">
        <v>89</v>
      </c>
      <c r="H17" t="s">
        <v>18</v>
      </c>
      <c r="I17" t="s">
        <v>19</v>
      </c>
      <c r="J17">
        <v>2016</v>
      </c>
      <c r="K17">
        <v>2</v>
      </c>
      <c r="L17" t="s">
        <v>99</v>
      </c>
      <c r="M17" t="s">
        <v>92</v>
      </c>
      <c r="N17">
        <v>1029.68</v>
      </c>
      <c r="O17" s="16">
        <v>-1029.68</v>
      </c>
      <c r="P17" s="17" t="s">
        <v>222</v>
      </c>
      <c r="Q17" s="16" t="s">
        <v>223</v>
      </c>
      <c r="T17" s="24"/>
    </row>
    <row r="18" spans="1:20" ht="17.25" customHeight="1" x14ac:dyDescent="0.25">
      <c r="A18" t="s">
        <v>14</v>
      </c>
      <c r="B18" t="s">
        <v>15</v>
      </c>
      <c r="C18">
        <v>16001349</v>
      </c>
      <c r="E18" t="s">
        <v>88</v>
      </c>
      <c r="F18" t="s">
        <v>89</v>
      </c>
      <c r="H18" t="s">
        <v>18</v>
      </c>
      <c r="I18" t="s">
        <v>19</v>
      </c>
      <c r="J18">
        <v>2016</v>
      </c>
      <c r="K18">
        <v>2</v>
      </c>
      <c r="L18" t="s">
        <v>98</v>
      </c>
      <c r="M18" t="s">
        <v>97</v>
      </c>
      <c r="N18">
        <v>1468.82</v>
      </c>
      <c r="O18" s="16">
        <v>-1468.82</v>
      </c>
      <c r="P18" s="19" t="s">
        <v>222</v>
      </c>
      <c r="Q18" s="18" t="s">
        <v>223</v>
      </c>
      <c r="R18" s="27"/>
      <c r="S18" s="27"/>
      <c r="T18" s="24"/>
    </row>
    <row r="19" spans="1:20" ht="17.25" customHeight="1" x14ac:dyDescent="0.25">
      <c r="A19" t="s">
        <v>14</v>
      </c>
      <c r="B19" t="s">
        <v>15</v>
      </c>
      <c r="C19">
        <v>16001698</v>
      </c>
      <c r="E19" t="s">
        <v>158</v>
      </c>
      <c r="F19" t="s">
        <v>159</v>
      </c>
      <c r="H19" t="s">
        <v>180</v>
      </c>
      <c r="I19" t="s">
        <v>181</v>
      </c>
      <c r="J19">
        <v>2016</v>
      </c>
      <c r="K19">
        <v>3</v>
      </c>
      <c r="L19" t="s">
        <v>186</v>
      </c>
      <c r="M19">
        <v>9728184</v>
      </c>
      <c r="N19">
        <v>2.2000000000000002</v>
      </c>
      <c r="O19" s="16">
        <v>-2.2000000000000002</v>
      </c>
      <c r="P19" s="17" t="s">
        <v>228</v>
      </c>
      <c r="Q19" s="16" t="s">
        <v>223</v>
      </c>
      <c r="T19" s="24"/>
    </row>
    <row r="20" spans="1:20" ht="17.25" customHeight="1" x14ac:dyDescent="0.25">
      <c r="A20" t="s">
        <v>14</v>
      </c>
      <c r="B20" t="s">
        <v>15</v>
      </c>
      <c r="C20">
        <v>16001888</v>
      </c>
      <c r="E20" t="s">
        <v>88</v>
      </c>
      <c r="F20" t="s">
        <v>89</v>
      </c>
      <c r="H20" t="s">
        <v>127</v>
      </c>
      <c r="I20" t="s">
        <v>128</v>
      </c>
      <c r="J20">
        <v>2016</v>
      </c>
      <c r="K20">
        <v>3</v>
      </c>
      <c r="L20" t="s">
        <v>62</v>
      </c>
      <c r="M20">
        <v>64566</v>
      </c>
      <c r="N20">
        <v>2.88</v>
      </c>
      <c r="O20" s="16">
        <v>-2.88</v>
      </c>
      <c r="P20" s="17" t="s">
        <v>225</v>
      </c>
      <c r="Q20" s="16" t="s">
        <v>223</v>
      </c>
      <c r="T20" s="24"/>
    </row>
    <row r="21" spans="1:20" ht="17.25" customHeight="1" x14ac:dyDescent="0.25">
      <c r="A21" t="s">
        <v>14</v>
      </c>
      <c r="B21" t="s">
        <v>15</v>
      </c>
      <c r="C21">
        <v>16001767</v>
      </c>
      <c r="E21" t="s">
        <v>88</v>
      </c>
      <c r="F21" t="s">
        <v>89</v>
      </c>
      <c r="H21" t="s">
        <v>124</v>
      </c>
      <c r="I21" t="s">
        <v>74</v>
      </c>
      <c r="J21">
        <v>2016</v>
      </c>
      <c r="K21">
        <v>3</v>
      </c>
      <c r="L21" t="s">
        <v>30</v>
      </c>
      <c r="M21" t="s">
        <v>126</v>
      </c>
      <c r="N21">
        <v>4.2</v>
      </c>
      <c r="O21" s="16">
        <v>-4.2</v>
      </c>
      <c r="P21" s="17" t="s">
        <v>228</v>
      </c>
      <c r="Q21" s="16" t="s">
        <v>223</v>
      </c>
      <c r="T21" s="24"/>
    </row>
    <row r="22" spans="1:20" ht="17.25" customHeight="1" x14ac:dyDescent="0.25">
      <c r="A22" t="s">
        <v>14</v>
      </c>
      <c r="B22" t="s">
        <v>15</v>
      </c>
      <c r="C22">
        <v>16002002</v>
      </c>
      <c r="E22" t="s">
        <v>88</v>
      </c>
      <c r="F22" t="s">
        <v>89</v>
      </c>
      <c r="H22" t="s">
        <v>18</v>
      </c>
      <c r="I22" t="s">
        <v>19</v>
      </c>
      <c r="J22">
        <v>2016</v>
      </c>
      <c r="K22">
        <v>3</v>
      </c>
      <c r="L22" t="s">
        <v>100</v>
      </c>
      <c r="M22" t="s">
        <v>101</v>
      </c>
      <c r="N22">
        <v>5.55</v>
      </c>
      <c r="O22" s="16">
        <v>-5.55</v>
      </c>
      <c r="P22" s="17" t="s">
        <v>222</v>
      </c>
      <c r="Q22" s="16" t="s">
        <v>223</v>
      </c>
      <c r="T22" s="24"/>
    </row>
    <row r="23" spans="1:20" ht="17.25" customHeight="1" x14ac:dyDescent="0.25">
      <c r="A23" t="s">
        <v>14</v>
      </c>
      <c r="B23" t="s">
        <v>15</v>
      </c>
      <c r="C23">
        <v>16001443</v>
      </c>
      <c r="E23" t="s">
        <v>88</v>
      </c>
      <c r="F23" t="s">
        <v>89</v>
      </c>
      <c r="H23" t="s">
        <v>121</v>
      </c>
      <c r="I23" t="s">
        <v>122</v>
      </c>
      <c r="J23">
        <v>2016</v>
      </c>
      <c r="K23">
        <v>3</v>
      </c>
      <c r="L23" t="s">
        <v>30</v>
      </c>
      <c r="M23">
        <v>50989211</v>
      </c>
      <c r="N23">
        <v>7.55</v>
      </c>
      <c r="O23" s="16">
        <v>-7.55</v>
      </c>
      <c r="P23" s="17" t="s">
        <v>228</v>
      </c>
      <c r="Q23" s="16" t="s">
        <v>223</v>
      </c>
      <c r="T23" s="24"/>
    </row>
    <row r="24" spans="1:20" ht="17.25" customHeight="1" x14ac:dyDescent="0.25">
      <c r="A24" t="s">
        <v>14</v>
      </c>
      <c r="B24" t="s">
        <v>15</v>
      </c>
      <c r="C24">
        <v>16001952</v>
      </c>
      <c r="E24" t="s">
        <v>82</v>
      </c>
      <c r="F24" t="s">
        <v>83</v>
      </c>
      <c r="H24" t="s">
        <v>18</v>
      </c>
      <c r="I24" t="s">
        <v>19</v>
      </c>
      <c r="J24">
        <v>2016</v>
      </c>
      <c r="K24">
        <v>3</v>
      </c>
      <c r="L24" t="s">
        <v>62</v>
      </c>
      <c r="M24" t="s">
        <v>84</v>
      </c>
      <c r="N24">
        <v>8.44</v>
      </c>
      <c r="O24" s="16">
        <v>-8.44</v>
      </c>
      <c r="P24" s="17" t="s">
        <v>222</v>
      </c>
      <c r="Q24" s="16" t="s">
        <v>223</v>
      </c>
      <c r="T24" s="24"/>
    </row>
    <row r="25" spans="1:20" ht="17.25" customHeight="1" x14ac:dyDescent="0.25">
      <c r="A25" t="s">
        <v>14</v>
      </c>
      <c r="B25" t="s">
        <v>15</v>
      </c>
      <c r="C25">
        <v>16001694</v>
      </c>
      <c r="E25" t="s">
        <v>88</v>
      </c>
      <c r="F25" t="s">
        <v>89</v>
      </c>
      <c r="H25" t="s">
        <v>118</v>
      </c>
      <c r="I25" t="s">
        <v>119</v>
      </c>
      <c r="J25">
        <v>2016</v>
      </c>
      <c r="K25">
        <v>3</v>
      </c>
      <c r="L25" t="s">
        <v>62</v>
      </c>
      <c r="M25">
        <v>75026861</v>
      </c>
      <c r="N25">
        <v>9.5299999999999994</v>
      </c>
      <c r="O25" s="16">
        <v>-9.5299999999999994</v>
      </c>
      <c r="P25" s="17" t="s">
        <v>225</v>
      </c>
      <c r="Q25" s="16" t="s">
        <v>223</v>
      </c>
      <c r="T25" s="24"/>
    </row>
    <row r="26" spans="1:20" ht="17.25" customHeight="1" x14ac:dyDescent="0.25">
      <c r="A26" t="s">
        <v>14</v>
      </c>
      <c r="B26" t="s">
        <v>15</v>
      </c>
      <c r="C26">
        <v>16001694</v>
      </c>
      <c r="E26" t="s">
        <v>88</v>
      </c>
      <c r="F26" t="s">
        <v>89</v>
      </c>
      <c r="H26" t="s">
        <v>118</v>
      </c>
      <c r="I26" t="s">
        <v>119</v>
      </c>
      <c r="J26">
        <v>2016</v>
      </c>
      <c r="K26">
        <v>3</v>
      </c>
      <c r="L26" t="s">
        <v>30</v>
      </c>
      <c r="M26">
        <v>75026861</v>
      </c>
      <c r="N26">
        <v>13.92</v>
      </c>
      <c r="O26" s="16">
        <v>-13.92</v>
      </c>
      <c r="P26" s="17" t="s">
        <v>228</v>
      </c>
      <c r="Q26" s="16" t="s">
        <v>223</v>
      </c>
      <c r="T26" s="24"/>
    </row>
    <row r="27" spans="1:20" ht="17.25" customHeight="1" x14ac:dyDescent="0.25">
      <c r="A27" t="s">
        <v>14</v>
      </c>
      <c r="B27" t="s">
        <v>15</v>
      </c>
      <c r="C27">
        <v>16001685</v>
      </c>
      <c r="E27" t="s">
        <v>47</v>
      </c>
      <c r="F27" t="s">
        <v>48</v>
      </c>
      <c r="H27" t="s">
        <v>49</v>
      </c>
      <c r="I27" t="s">
        <v>50</v>
      </c>
      <c r="J27">
        <v>2016</v>
      </c>
      <c r="K27">
        <v>3</v>
      </c>
      <c r="L27" t="s">
        <v>51</v>
      </c>
      <c r="M27" t="s">
        <v>54</v>
      </c>
      <c r="N27">
        <v>16.78</v>
      </c>
      <c r="O27" s="20">
        <v>-16.78</v>
      </c>
      <c r="P27" s="21" t="s">
        <v>224</v>
      </c>
      <c r="Q27" s="20" t="s">
        <v>223</v>
      </c>
      <c r="T27" s="24"/>
    </row>
    <row r="28" spans="1:20" ht="17.25" customHeight="1" x14ac:dyDescent="0.25">
      <c r="A28" t="s">
        <v>14</v>
      </c>
      <c r="B28" t="s">
        <v>15</v>
      </c>
      <c r="C28">
        <v>16001694</v>
      </c>
      <c r="E28" t="s">
        <v>88</v>
      </c>
      <c r="F28" t="s">
        <v>89</v>
      </c>
      <c r="H28" t="s">
        <v>118</v>
      </c>
      <c r="I28" t="s">
        <v>119</v>
      </c>
      <c r="J28">
        <v>2016</v>
      </c>
      <c r="K28">
        <v>3</v>
      </c>
      <c r="L28" t="s">
        <v>62</v>
      </c>
      <c r="M28">
        <v>75026861</v>
      </c>
      <c r="N28">
        <v>17.16</v>
      </c>
      <c r="O28" s="20">
        <v>-17.16</v>
      </c>
      <c r="P28" s="21" t="s">
        <v>225</v>
      </c>
      <c r="Q28" s="20" t="s">
        <v>223</v>
      </c>
      <c r="T28" s="24"/>
    </row>
    <row r="29" spans="1:20" ht="17.25" customHeight="1" x14ac:dyDescent="0.25">
      <c r="A29" t="s">
        <v>14</v>
      </c>
      <c r="B29" t="s">
        <v>15</v>
      </c>
      <c r="C29">
        <v>16001698</v>
      </c>
      <c r="E29" t="s">
        <v>158</v>
      </c>
      <c r="F29" t="s">
        <v>159</v>
      </c>
      <c r="H29" t="s">
        <v>180</v>
      </c>
      <c r="I29" t="s">
        <v>181</v>
      </c>
      <c r="J29">
        <v>2016</v>
      </c>
      <c r="K29">
        <v>3</v>
      </c>
      <c r="L29" t="s">
        <v>187</v>
      </c>
      <c r="M29">
        <v>9728184</v>
      </c>
      <c r="N29">
        <v>24.48</v>
      </c>
      <c r="O29" s="20">
        <v>-24.48</v>
      </c>
      <c r="P29" s="21" t="s">
        <v>229</v>
      </c>
      <c r="Q29" s="20" t="s">
        <v>223</v>
      </c>
      <c r="T29" s="24"/>
    </row>
    <row r="30" spans="1:20" ht="17.25" customHeight="1" x14ac:dyDescent="0.25">
      <c r="A30" t="s">
        <v>14</v>
      </c>
      <c r="B30" t="s">
        <v>15</v>
      </c>
      <c r="C30">
        <v>16001698</v>
      </c>
      <c r="E30" t="s">
        <v>158</v>
      </c>
      <c r="F30" t="s">
        <v>159</v>
      </c>
      <c r="H30" t="s">
        <v>180</v>
      </c>
      <c r="I30" t="s">
        <v>181</v>
      </c>
      <c r="J30">
        <v>2016</v>
      </c>
      <c r="K30">
        <v>3</v>
      </c>
      <c r="L30" t="s">
        <v>185</v>
      </c>
      <c r="M30">
        <v>9728184</v>
      </c>
      <c r="N30">
        <v>27.53</v>
      </c>
      <c r="O30" s="20">
        <v>-27.53</v>
      </c>
      <c r="P30" s="21" t="s">
        <v>229</v>
      </c>
      <c r="Q30" s="20" t="s">
        <v>223</v>
      </c>
      <c r="T30" s="24"/>
    </row>
    <row r="31" spans="1:20" ht="17.25" customHeight="1" x14ac:dyDescent="0.25">
      <c r="A31" t="s">
        <v>14</v>
      </c>
      <c r="B31" t="s">
        <v>15</v>
      </c>
      <c r="C31">
        <v>16001888</v>
      </c>
      <c r="E31" t="s">
        <v>88</v>
      </c>
      <c r="F31" t="s">
        <v>89</v>
      </c>
      <c r="H31" t="s">
        <v>127</v>
      </c>
      <c r="I31" t="s">
        <v>128</v>
      </c>
      <c r="J31">
        <v>2016</v>
      </c>
      <c r="K31">
        <v>3</v>
      </c>
      <c r="L31" t="s">
        <v>30</v>
      </c>
      <c r="M31">
        <v>64566</v>
      </c>
      <c r="N31">
        <v>37.729999999999997</v>
      </c>
      <c r="O31" s="22">
        <v>-37.729999999999997</v>
      </c>
      <c r="P31" s="23" t="s">
        <v>228</v>
      </c>
      <c r="Q31" s="22" t="s">
        <v>223</v>
      </c>
      <c r="T31" s="24"/>
    </row>
    <row r="32" spans="1:20" ht="17.25" customHeight="1" x14ac:dyDescent="0.25">
      <c r="A32" t="s">
        <v>14</v>
      </c>
      <c r="B32" t="s">
        <v>15</v>
      </c>
      <c r="C32">
        <v>16001806</v>
      </c>
      <c r="E32" t="s">
        <v>158</v>
      </c>
      <c r="F32" t="s">
        <v>159</v>
      </c>
      <c r="H32" t="s">
        <v>180</v>
      </c>
      <c r="I32" t="s">
        <v>181</v>
      </c>
      <c r="J32">
        <v>2016</v>
      </c>
      <c r="K32">
        <v>3</v>
      </c>
      <c r="L32" t="s">
        <v>30</v>
      </c>
      <c r="M32">
        <v>9889123</v>
      </c>
      <c r="N32">
        <v>45</v>
      </c>
      <c r="O32" s="22">
        <v>-45</v>
      </c>
      <c r="P32" s="23" t="s">
        <v>228</v>
      </c>
      <c r="Q32" s="22" t="s">
        <v>223</v>
      </c>
      <c r="T32" s="24"/>
    </row>
    <row r="33" spans="1:20" ht="17.25" customHeight="1" x14ac:dyDescent="0.25">
      <c r="A33" t="s">
        <v>14</v>
      </c>
      <c r="B33" t="s">
        <v>15</v>
      </c>
      <c r="C33">
        <v>16001563</v>
      </c>
      <c r="E33" t="s">
        <v>31</v>
      </c>
      <c r="F33" t="s">
        <v>32</v>
      </c>
      <c r="H33" t="s">
        <v>33</v>
      </c>
      <c r="I33" t="s">
        <v>34</v>
      </c>
      <c r="J33">
        <v>2016</v>
      </c>
      <c r="K33">
        <v>3</v>
      </c>
      <c r="L33" t="s">
        <v>35</v>
      </c>
      <c r="M33">
        <v>92303</v>
      </c>
      <c r="N33">
        <v>49</v>
      </c>
      <c r="O33" s="22">
        <v>-49</v>
      </c>
      <c r="P33" s="23" t="s">
        <v>224</v>
      </c>
      <c r="Q33" s="22" t="s">
        <v>223</v>
      </c>
      <c r="T33" s="24"/>
    </row>
    <row r="34" spans="1:20" ht="17.25" customHeight="1" x14ac:dyDescent="0.25">
      <c r="A34" t="s">
        <v>14</v>
      </c>
      <c r="B34" t="s">
        <v>15</v>
      </c>
      <c r="C34">
        <v>16001698</v>
      </c>
      <c r="E34" t="s">
        <v>158</v>
      </c>
      <c r="F34" t="s">
        <v>159</v>
      </c>
      <c r="H34" t="s">
        <v>180</v>
      </c>
      <c r="I34" t="s">
        <v>181</v>
      </c>
      <c r="J34">
        <v>2016</v>
      </c>
      <c r="K34">
        <v>3</v>
      </c>
      <c r="L34" t="s">
        <v>183</v>
      </c>
      <c r="M34">
        <v>9728184</v>
      </c>
      <c r="N34">
        <v>59.67</v>
      </c>
      <c r="O34" s="22">
        <v>-59.67</v>
      </c>
      <c r="P34" s="23" t="s">
        <v>225</v>
      </c>
      <c r="Q34" s="22" t="s">
        <v>223</v>
      </c>
      <c r="T34" s="24"/>
    </row>
    <row r="35" spans="1:20" ht="17.25" customHeight="1" x14ac:dyDescent="0.25">
      <c r="A35" t="s">
        <v>14</v>
      </c>
      <c r="B35" t="s">
        <v>15</v>
      </c>
      <c r="C35">
        <v>16001767</v>
      </c>
      <c r="E35" t="s">
        <v>88</v>
      </c>
      <c r="F35" t="s">
        <v>89</v>
      </c>
      <c r="H35" t="s">
        <v>124</v>
      </c>
      <c r="I35" t="s">
        <v>74</v>
      </c>
      <c r="J35">
        <v>2016</v>
      </c>
      <c r="K35">
        <v>3</v>
      </c>
      <c r="L35" t="s">
        <v>125</v>
      </c>
      <c r="M35" t="s">
        <v>126</v>
      </c>
      <c r="N35">
        <v>60.87</v>
      </c>
      <c r="O35" s="22">
        <v>-60.87</v>
      </c>
      <c r="P35" s="23" t="s">
        <v>222</v>
      </c>
      <c r="Q35" s="22" t="s">
        <v>223</v>
      </c>
      <c r="T35" s="24"/>
    </row>
    <row r="36" spans="1:20" ht="17.25" customHeight="1" x14ac:dyDescent="0.25">
      <c r="A36" t="s">
        <v>14</v>
      </c>
      <c r="B36" t="s">
        <v>15</v>
      </c>
      <c r="C36">
        <v>16001888</v>
      </c>
      <c r="E36" t="s">
        <v>88</v>
      </c>
      <c r="F36" t="s">
        <v>89</v>
      </c>
      <c r="H36" t="s">
        <v>127</v>
      </c>
      <c r="I36" t="s">
        <v>128</v>
      </c>
      <c r="J36">
        <v>2016</v>
      </c>
      <c r="K36">
        <v>3</v>
      </c>
      <c r="L36" t="s">
        <v>62</v>
      </c>
      <c r="M36">
        <v>64566</v>
      </c>
      <c r="N36">
        <v>72.44</v>
      </c>
      <c r="O36" s="22">
        <v>-72.44</v>
      </c>
      <c r="P36" s="23" t="s">
        <v>225</v>
      </c>
      <c r="Q36" s="22" t="s">
        <v>223</v>
      </c>
      <c r="T36" s="24"/>
    </row>
    <row r="37" spans="1:20" ht="17.25" customHeight="1" x14ac:dyDescent="0.25">
      <c r="A37" t="s">
        <v>14</v>
      </c>
      <c r="B37" t="s">
        <v>15</v>
      </c>
      <c r="C37">
        <v>16001999</v>
      </c>
      <c r="E37" t="s">
        <v>158</v>
      </c>
      <c r="F37" t="s">
        <v>159</v>
      </c>
      <c r="H37" t="s">
        <v>18</v>
      </c>
      <c r="I37" t="s">
        <v>19</v>
      </c>
      <c r="J37">
        <v>2016</v>
      </c>
      <c r="K37">
        <v>3</v>
      </c>
      <c r="L37" t="s">
        <v>163</v>
      </c>
      <c r="M37" t="s">
        <v>162</v>
      </c>
      <c r="N37">
        <v>79.97</v>
      </c>
      <c r="O37" s="22">
        <v>-79.97</v>
      </c>
      <c r="P37" s="23" t="s">
        <v>225</v>
      </c>
      <c r="Q37" s="22" t="s">
        <v>223</v>
      </c>
      <c r="T37" s="24"/>
    </row>
    <row r="38" spans="1:20" ht="17.25" customHeight="1" x14ac:dyDescent="0.25">
      <c r="A38" t="s">
        <v>14</v>
      </c>
      <c r="B38" t="s">
        <v>15</v>
      </c>
      <c r="C38">
        <v>16001806</v>
      </c>
      <c r="E38" t="s">
        <v>158</v>
      </c>
      <c r="F38" t="s">
        <v>159</v>
      </c>
      <c r="H38" t="s">
        <v>180</v>
      </c>
      <c r="I38" t="s">
        <v>181</v>
      </c>
      <c r="J38">
        <v>2016</v>
      </c>
      <c r="K38">
        <v>3</v>
      </c>
      <c r="L38" t="s">
        <v>188</v>
      </c>
      <c r="M38">
        <v>9889123</v>
      </c>
      <c r="N38">
        <v>83.81</v>
      </c>
      <c r="O38" s="22">
        <v>-83.81</v>
      </c>
      <c r="P38" s="23" t="s">
        <v>229</v>
      </c>
      <c r="Q38" s="22" t="s">
        <v>223</v>
      </c>
      <c r="T38" s="24"/>
    </row>
    <row r="39" spans="1:20" ht="17.25" customHeight="1" x14ac:dyDescent="0.25">
      <c r="A39" t="s">
        <v>14</v>
      </c>
      <c r="B39" t="s">
        <v>15</v>
      </c>
      <c r="C39">
        <v>16001698</v>
      </c>
      <c r="E39" t="s">
        <v>158</v>
      </c>
      <c r="F39" t="s">
        <v>159</v>
      </c>
      <c r="H39" t="s">
        <v>180</v>
      </c>
      <c r="I39" t="s">
        <v>181</v>
      </c>
      <c r="J39">
        <v>2016</v>
      </c>
      <c r="K39">
        <v>3</v>
      </c>
      <c r="L39" t="s">
        <v>182</v>
      </c>
      <c r="M39">
        <v>9728184</v>
      </c>
      <c r="N39">
        <v>106.51</v>
      </c>
      <c r="O39" s="22">
        <v>-106.51</v>
      </c>
      <c r="P39" s="23" t="s">
        <v>229</v>
      </c>
      <c r="Q39" s="22" t="s">
        <v>223</v>
      </c>
      <c r="T39" s="24"/>
    </row>
    <row r="40" spans="1:20" ht="17.25" customHeight="1" x14ac:dyDescent="0.25">
      <c r="A40" t="s">
        <v>14</v>
      </c>
      <c r="B40" t="s">
        <v>15</v>
      </c>
      <c r="C40">
        <v>16001952</v>
      </c>
      <c r="E40" t="s">
        <v>82</v>
      </c>
      <c r="F40" t="s">
        <v>83</v>
      </c>
      <c r="H40" t="s">
        <v>18</v>
      </c>
      <c r="I40" t="s">
        <v>19</v>
      </c>
      <c r="J40">
        <v>2016</v>
      </c>
      <c r="K40">
        <v>3</v>
      </c>
      <c r="L40" t="s">
        <v>61</v>
      </c>
      <c r="M40" t="s">
        <v>84</v>
      </c>
      <c r="N40">
        <v>110.67</v>
      </c>
      <c r="O40" s="24">
        <v>-110.67</v>
      </c>
      <c r="P40" s="25" t="s">
        <v>222</v>
      </c>
      <c r="Q40" s="24" t="s">
        <v>223</v>
      </c>
      <c r="T40" s="24"/>
    </row>
    <row r="41" spans="1:20" ht="17.25" customHeight="1" x14ac:dyDescent="0.25">
      <c r="A41" t="s">
        <v>14</v>
      </c>
      <c r="B41" t="s">
        <v>15</v>
      </c>
      <c r="C41">
        <v>16001694</v>
      </c>
      <c r="E41" t="s">
        <v>88</v>
      </c>
      <c r="F41" t="s">
        <v>89</v>
      </c>
      <c r="H41" t="s">
        <v>118</v>
      </c>
      <c r="I41" t="s">
        <v>119</v>
      </c>
      <c r="J41">
        <v>2016</v>
      </c>
      <c r="K41">
        <v>3</v>
      </c>
      <c r="L41" t="s">
        <v>120</v>
      </c>
      <c r="M41">
        <v>75026861</v>
      </c>
      <c r="N41">
        <v>125</v>
      </c>
      <c r="O41" s="24">
        <v>-125</v>
      </c>
      <c r="P41" s="25" t="s">
        <v>230</v>
      </c>
      <c r="Q41" s="24" t="s">
        <v>223</v>
      </c>
      <c r="T41" s="24"/>
    </row>
    <row r="42" spans="1:20" ht="17.25" customHeight="1" x14ac:dyDescent="0.25">
      <c r="A42" t="s">
        <v>14</v>
      </c>
      <c r="B42" t="s">
        <v>15</v>
      </c>
      <c r="C42">
        <v>16001999</v>
      </c>
      <c r="E42" t="s">
        <v>158</v>
      </c>
      <c r="F42" t="s">
        <v>159</v>
      </c>
      <c r="H42" t="s">
        <v>18</v>
      </c>
      <c r="I42" t="s">
        <v>19</v>
      </c>
      <c r="J42">
        <v>2016</v>
      </c>
      <c r="K42">
        <v>3</v>
      </c>
      <c r="L42" t="s">
        <v>161</v>
      </c>
      <c r="M42" t="s">
        <v>162</v>
      </c>
      <c r="N42">
        <v>128.87</v>
      </c>
      <c r="O42" s="24">
        <v>-128.87</v>
      </c>
      <c r="P42" s="25" t="s">
        <v>225</v>
      </c>
      <c r="Q42" s="24" t="s">
        <v>223</v>
      </c>
      <c r="T42" s="24"/>
    </row>
    <row r="43" spans="1:20" ht="17.25" customHeight="1" x14ac:dyDescent="0.25">
      <c r="A43" t="s">
        <v>14</v>
      </c>
      <c r="B43" t="s">
        <v>15</v>
      </c>
      <c r="C43">
        <v>16001443</v>
      </c>
      <c r="E43" t="s">
        <v>88</v>
      </c>
      <c r="F43" t="s">
        <v>89</v>
      </c>
      <c r="H43" t="s">
        <v>121</v>
      </c>
      <c r="I43" t="s">
        <v>122</v>
      </c>
      <c r="J43">
        <v>2016</v>
      </c>
      <c r="K43">
        <v>3</v>
      </c>
      <c r="L43" t="s">
        <v>123</v>
      </c>
      <c r="M43">
        <v>50989211</v>
      </c>
      <c r="N43">
        <v>135.4</v>
      </c>
      <c r="O43" s="24">
        <v>-135.4</v>
      </c>
      <c r="P43" s="25" t="s">
        <v>222</v>
      </c>
      <c r="Q43" s="24" t="s">
        <v>223</v>
      </c>
      <c r="T43" s="24"/>
    </row>
    <row r="44" spans="1:20" ht="17.25" customHeight="1" x14ac:dyDescent="0.25">
      <c r="A44" t="s">
        <v>14</v>
      </c>
      <c r="B44" t="s">
        <v>15</v>
      </c>
      <c r="C44">
        <v>16001698</v>
      </c>
      <c r="E44" t="s">
        <v>158</v>
      </c>
      <c r="F44" t="s">
        <v>159</v>
      </c>
      <c r="H44" t="s">
        <v>180</v>
      </c>
      <c r="I44" t="s">
        <v>181</v>
      </c>
      <c r="J44">
        <v>2016</v>
      </c>
      <c r="K44">
        <v>3</v>
      </c>
      <c r="L44" t="s">
        <v>184</v>
      </c>
      <c r="M44">
        <v>9728184</v>
      </c>
      <c r="N44">
        <v>157.43</v>
      </c>
      <c r="O44" s="24">
        <v>-157.43</v>
      </c>
      <c r="P44" s="25" t="s">
        <v>222</v>
      </c>
      <c r="Q44" s="24" t="s">
        <v>223</v>
      </c>
      <c r="T44" s="24"/>
    </row>
    <row r="45" spans="1:20" ht="17.25" customHeight="1" x14ac:dyDescent="0.25">
      <c r="A45" t="s">
        <v>14</v>
      </c>
      <c r="B45" t="s">
        <v>15</v>
      </c>
      <c r="C45">
        <v>16001952</v>
      </c>
      <c r="E45" t="s">
        <v>82</v>
      </c>
      <c r="F45" t="s">
        <v>83</v>
      </c>
      <c r="H45" t="s">
        <v>18</v>
      </c>
      <c r="I45" t="s">
        <v>19</v>
      </c>
      <c r="J45">
        <v>2016</v>
      </c>
      <c r="K45">
        <v>3</v>
      </c>
      <c r="L45" t="s">
        <v>62</v>
      </c>
      <c r="M45" t="s">
        <v>84</v>
      </c>
      <c r="N45">
        <v>185.31</v>
      </c>
      <c r="O45" s="24">
        <v>-185.31</v>
      </c>
      <c r="P45" s="25" t="s">
        <v>222</v>
      </c>
      <c r="Q45" s="24" t="s">
        <v>223</v>
      </c>
      <c r="T45" s="24"/>
    </row>
    <row r="46" spans="1:20" ht="17.25" customHeight="1" x14ac:dyDescent="0.25">
      <c r="A46" t="s">
        <v>14</v>
      </c>
      <c r="B46" t="s">
        <v>15</v>
      </c>
      <c r="C46">
        <v>16001694</v>
      </c>
      <c r="E46" t="s">
        <v>88</v>
      </c>
      <c r="F46" t="s">
        <v>89</v>
      </c>
      <c r="H46" t="s">
        <v>118</v>
      </c>
      <c r="I46" t="s">
        <v>119</v>
      </c>
      <c r="J46">
        <v>2016</v>
      </c>
      <c r="K46">
        <v>3</v>
      </c>
      <c r="L46" t="s">
        <v>120</v>
      </c>
      <c r="M46">
        <v>75026861</v>
      </c>
      <c r="N46">
        <v>225</v>
      </c>
      <c r="O46" s="24">
        <v>-225</v>
      </c>
      <c r="P46" s="25" t="s">
        <v>230</v>
      </c>
      <c r="Q46" s="24" t="s">
        <v>223</v>
      </c>
      <c r="T46" s="24"/>
    </row>
    <row r="47" spans="1:20" ht="17.25" customHeight="1" x14ac:dyDescent="0.25">
      <c r="A47" t="s">
        <v>14</v>
      </c>
      <c r="B47" t="s">
        <v>15</v>
      </c>
      <c r="C47">
        <v>16001888</v>
      </c>
      <c r="E47" t="s">
        <v>88</v>
      </c>
      <c r="F47" t="s">
        <v>89</v>
      </c>
      <c r="H47" t="s">
        <v>127</v>
      </c>
      <c r="I47" t="s">
        <v>128</v>
      </c>
      <c r="J47">
        <v>2016</v>
      </c>
      <c r="K47">
        <v>3</v>
      </c>
      <c r="L47" t="s">
        <v>129</v>
      </c>
      <c r="M47">
        <v>64566</v>
      </c>
      <c r="N47">
        <v>950</v>
      </c>
      <c r="O47" s="24">
        <v>-950</v>
      </c>
      <c r="P47" s="25" t="s">
        <v>222</v>
      </c>
      <c r="Q47" s="24" t="s">
        <v>223</v>
      </c>
      <c r="T47" s="24"/>
    </row>
    <row r="48" spans="1:20" ht="17.25" customHeight="1" x14ac:dyDescent="0.25">
      <c r="A48" t="s">
        <v>14</v>
      </c>
      <c r="B48" t="s">
        <v>15</v>
      </c>
      <c r="C48">
        <v>16001952</v>
      </c>
      <c r="E48" t="s">
        <v>82</v>
      </c>
      <c r="F48" t="s">
        <v>83</v>
      </c>
      <c r="H48" t="s">
        <v>18</v>
      </c>
      <c r="I48" t="s">
        <v>19</v>
      </c>
      <c r="J48">
        <v>2016</v>
      </c>
      <c r="K48">
        <v>3</v>
      </c>
      <c r="L48" t="s">
        <v>61</v>
      </c>
      <c r="M48" t="s">
        <v>84</v>
      </c>
      <c r="N48">
        <v>2430.33</v>
      </c>
      <c r="O48" s="24">
        <v>-2430.33</v>
      </c>
      <c r="P48" s="25" t="s">
        <v>222</v>
      </c>
      <c r="Q48" s="24" t="s">
        <v>223</v>
      </c>
      <c r="T48" s="24"/>
    </row>
    <row r="49" spans="1:20" ht="17.25" customHeight="1" x14ac:dyDescent="0.25">
      <c r="A49" t="s">
        <v>14</v>
      </c>
      <c r="B49" t="s">
        <v>15</v>
      </c>
      <c r="C49">
        <v>16001672</v>
      </c>
      <c r="E49" t="s">
        <v>31</v>
      </c>
      <c r="F49" t="s">
        <v>32</v>
      </c>
      <c r="H49" t="s">
        <v>36</v>
      </c>
      <c r="I49" t="s">
        <v>37</v>
      </c>
      <c r="J49">
        <v>2016</v>
      </c>
      <c r="K49">
        <v>3</v>
      </c>
      <c r="L49" t="s">
        <v>38</v>
      </c>
      <c r="M49">
        <v>48900</v>
      </c>
      <c r="N49">
        <v>3995.04</v>
      </c>
      <c r="O49" s="24">
        <v>-3995.04</v>
      </c>
      <c r="P49" s="25" t="s">
        <v>226</v>
      </c>
      <c r="Q49" s="24" t="s">
        <v>223</v>
      </c>
      <c r="T49" s="24"/>
    </row>
    <row r="50" spans="1:20" ht="17.25" customHeight="1" x14ac:dyDescent="0.25">
      <c r="A50" t="s">
        <v>14</v>
      </c>
      <c r="B50" t="s">
        <v>15</v>
      </c>
      <c r="C50">
        <v>16002313</v>
      </c>
      <c r="E50" t="s">
        <v>69</v>
      </c>
      <c r="F50" t="s">
        <v>70</v>
      </c>
      <c r="H50" t="s">
        <v>73</v>
      </c>
      <c r="I50" t="s">
        <v>74</v>
      </c>
      <c r="J50">
        <v>2016</v>
      </c>
      <c r="K50">
        <v>4</v>
      </c>
      <c r="L50" t="s">
        <v>30</v>
      </c>
      <c r="M50" t="s">
        <v>76</v>
      </c>
      <c r="N50">
        <v>9.4</v>
      </c>
      <c r="O50" s="24">
        <v>-9.4</v>
      </c>
      <c r="P50" s="25" t="s">
        <v>228</v>
      </c>
      <c r="Q50" s="24" t="s">
        <v>223</v>
      </c>
      <c r="T50" s="24"/>
    </row>
    <row r="51" spans="1:20" ht="17.25" customHeight="1" x14ac:dyDescent="0.25">
      <c r="A51" t="s">
        <v>14</v>
      </c>
      <c r="B51" t="s">
        <v>15</v>
      </c>
      <c r="C51">
        <v>16002541</v>
      </c>
      <c r="E51" t="s">
        <v>88</v>
      </c>
      <c r="F51" t="s">
        <v>89</v>
      </c>
      <c r="H51" t="s">
        <v>18</v>
      </c>
      <c r="I51" t="s">
        <v>19</v>
      </c>
      <c r="J51">
        <v>2016</v>
      </c>
      <c r="K51">
        <v>4</v>
      </c>
      <c r="L51" t="s">
        <v>62</v>
      </c>
      <c r="M51" t="s">
        <v>106</v>
      </c>
      <c r="N51">
        <v>14.5</v>
      </c>
      <c r="O51" s="24">
        <v>-14.5</v>
      </c>
      <c r="P51" s="25" t="s">
        <v>225</v>
      </c>
      <c r="Q51" s="24" t="s">
        <v>223</v>
      </c>
      <c r="T51" s="24"/>
    </row>
    <row r="52" spans="1:20" ht="17.25" customHeight="1" x14ac:dyDescent="0.25">
      <c r="A52" t="s">
        <v>14</v>
      </c>
      <c r="B52" t="s">
        <v>15</v>
      </c>
      <c r="C52">
        <v>16002596</v>
      </c>
      <c r="E52" t="s">
        <v>56</v>
      </c>
      <c r="F52" t="s">
        <v>57</v>
      </c>
      <c r="H52" t="s">
        <v>18</v>
      </c>
      <c r="I52" t="s">
        <v>19</v>
      </c>
      <c r="J52">
        <v>2016</v>
      </c>
      <c r="K52">
        <v>4</v>
      </c>
      <c r="L52" t="s">
        <v>62</v>
      </c>
      <c r="M52" t="s">
        <v>60</v>
      </c>
      <c r="N52">
        <v>17.53</v>
      </c>
      <c r="O52" s="24">
        <v>-17.53</v>
      </c>
      <c r="P52" s="25" t="s">
        <v>225</v>
      </c>
      <c r="Q52" s="24" t="s">
        <v>223</v>
      </c>
      <c r="T52" s="24"/>
    </row>
    <row r="53" spans="1:20" ht="17.25" customHeight="1" x14ac:dyDescent="0.25">
      <c r="A53" t="s">
        <v>14</v>
      </c>
      <c r="B53" t="s">
        <v>15</v>
      </c>
      <c r="C53">
        <v>16002267</v>
      </c>
      <c r="E53" t="s">
        <v>31</v>
      </c>
      <c r="F53" t="s">
        <v>32</v>
      </c>
      <c r="H53" t="s">
        <v>33</v>
      </c>
      <c r="I53" t="s">
        <v>34</v>
      </c>
      <c r="J53">
        <v>2016</v>
      </c>
      <c r="K53">
        <v>4</v>
      </c>
      <c r="L53" t="s">
        <v>35</v>
      </c>
      <c r="M53">
        <v>93614</v>
      </c>
      <c r="N53">
        <v>49</v>
      </c>
      <c r="O53" s="24">
        <v>-49</v>
      </c>
      <c r="P53" s="25" t="s">
        <v>224</v>
      </c>
      <c r="Q53" s="24" t="s">
        <v>223</v>
      </c>
      <c r="T53" s="24"/>
    </row>
    <row r="54" spans="1:20" ht="17.25" customHeight="1" x14ac:dyDescent="0.25">
      <c r="A54" t="s">
        <v>14</v>
      </c>
      <c r="B54" t="s">
        <v>15</v>
      </c>
      <c r="C54">
        <v>16002697</v>
      </c>
      <c r="E54" t="s">
        <v>158</v>
      </c>
      <c r="F54" t="s">
        <v>159</v>
      </c>
      <c r="H54" t="s">
        <v>180</v>
      </c>
      <c r="I54" t="s">
        <v>181</v>
      </c>
      <c r="J54">
        <v>2016</v>
      </c>
      <c r="K54">
        <v>4</v>
      </c>
      <c r="L54" t="s">
        <v>189</v>
      </c>
      <c r="M54">
        <v>2241244</v>
      </c>
      <c r="N54">
        <v>62.19</v>
      </c>
      <c r="O54" s="28">
        <v>-62.19</v>
      </c>
      <c r="P54" s="29" t="s">
        <v>229</v>
      </c>
      <c r="Q54" s="28" t="s">
        <v>223</v>
      </c>
      <c r="T54" s="24"/>
    </row>
    <row r="55" spans="1:20" ht="17.25" customHeight="1" x14ac:dyDescent="0.25">
      <c r="A55" t="s">
        <v>14</v>
      </c>
      <c r="B55" t="s">
        <v>15</v>
      </c>
      <c r="C55">
        <v>16002590</v>
      </c>
      <c r="E55" t="s">
        <v>16</v>
      </c>
      <c r="F55" t="s">
        <v>17</v>
      </c>
      <c r="H55" t="s">
        <v>18</v>
      </c>
      <c r="I55" t="s">
        <v>19</v>
      </c>
      <c r="J55">
        <v>2016</v>
      </c>
      <c r="K55">
        <v>4</v>
      </c>
      <c r="L55" t="s">
        <v>20</v>
      </c>
      <c r="M55" t="s">
        <v>21</v>
      </c>
      <c r="N55">
        <v>71.8</v>
      </c>
      <c r="O55" s="28">
        <v>-71.8</v>
      </c>
      <c r="P55" s="29" t="s">
        <v>222</v>
      </c>
      <c r="Q55" s="28" t="s">
        <v>223</v>
      </c>
      <c r="T55" s="24"/>
    </row>
    <row r="56" spans="1:20" ht="17.25" customHeight="1" x14ac:dyDescent="0.25">
      <c r="A56" t="s">
        <v>14</v>
      </c>
      <c r="B56" t="s">
        <v>15</v>
      </c>
      <c r="C56">
        <v>16002569</v>
      </c>
      <c r="E56" t="s">
        <v>88</v>
      </c>
      <c r="F56" t="s">
        <v>89</v>
      </c>
      <c r="H56" t="s">
        <v>18</v>
      </c>
      <c r="I56" t="s">
        <v>19</v>
      </c>
      <c r="J56">
        <v>2016</v>
      </c>
      <c r="K56">
        <v>4</v>
      </c>
      <c r="L56" t="s">
        <v>62</v>
      </c>
      <c r="M56" t="s">
        <v>108</v>
      </c>
      <c r="N56">
        <v>86.69</v>
      </c>
      <c r="O56" s="28">
        <v>-86.69</v>
      </c>
      <c r="P56" s="29" t="s">
        <v>225</v>
      </c>
      <c r="Q56" s="28" t="s">
        <v>223</v>
      </c>
      <c r="T56" s="24"/>
    </row>
    <row r="57" spans="1:20" ht="17.25" customHeight="1" x14ac:dyDescent="0.25">
      <c r="A57" t="s">
        <v>14</v>
      </c>
      <c r="B57" t="s">
        <v>15</v>
      </c>
      <c r="C57">
        <v>16002596</v>
      </c>
      <c r="E57" t="s">
        <v>64</v>
      </c>
      <c r="F57" t="s">
        <v>65</v>
      </c>
      <c r="H57" t="s">
        <v>18</v>
      </c>
      <c r="I57" t="s">
        <v>19</v>
      </c>
      <c r="J57">
        <v>2016</v>
      </c>
      <c r="K57">
        <v>4</v>
      </c>
      <c r="L57" t="s">
        <v>62</v>
      </c>
      <c r="M57" t="s">
        <v>60</v>
      </c>
      <c r="N57">
        <v>106.37</v>
      </c>
      <c r="O57" s="28">
        <v>-106.37</v>
      </c>
      <c r="P57" s="29" t="s">
        <v>225</v>
      </c>
      <c r="Q57" s="28" t="s">
        <v>223</v>
      </c>
      <c r="T57" s="24"/>
    </row>
    <row r="58" spans="1:20" ht="17.25" customHeight="1" x14ac:dyDescent="0.25">
      <c r="A58" t="s">
        <v>14</v>
      </c>
      <c r="B58" t="s">
        <v>15</v>
      </c>
      <c r="C58">
        <v>16002597</v>
      </c>
      <c r="E58" t="s">
        <v>88</v>
      </c>
      <c r="F58" t="s">
        <v>89</v>
      </c>
      <c r="H58" t="s">
        <v>18</v>
      </c>
      <c r="I58" t="s">
        <v>19</v>
      </c>
      <c r="J58">
        <v>2016</v>
      </c>
      <c r="K58">
        <v>4</v>
      </c>
      <c r="L58" t="s">
        <v>102</v>
      </c>
      <c r="M58" t="s">
        <v>103</v>
      </c>
      <c r="N58">
        <v>113.64</v>
      </c>
      <c r="O58" s="28">
        <v>-113.64</v>
      </c>
      <c r="P58" s="29" t="s">
        <v>222</v>
      </c>
      <c r="Q58" s="28" t="s">
        <v>223</v>
      </c>
      <c r="T58" s="28"/>
    </row>
    <row r="59" spans="1:20" ht="17.25" customHeight="1" x14ac:dyDescent="0.25">
      <c r="A59" t="s">
        <v>14</v>
      </c>
      <c r="B59" t="s">
        <v>15</v>
      </c>
      <c r="C59">
        <v>16002541</v>
      </c>
      <c r="E59" t="s">
        <v>88</v>
      </c>
      <c r="F59" t="s">
        <v>89</v>
      </c>
      <c r="H59" t="s">
        <v>18</v>
      </c>
      <c r="I59" t="s">
        <v>19</v>
      </c>
      <c r="J59">
        <v>2016</v>
      </c>
      <c r="K59">
        <v>4</v>
      </c>
      <c r="L59" t="s">
        <v>61</v>
      </c>
      <c r="M59" t="s">
        <v>106</v>
      </c>
      <c r="N59">
        <v>190.18</v>
      </c>
      <c r="O59" s="28">
        <v>-190.18</v>
      </c>
      <c r="P59" s="29" t="s">
        <v>222</v>
      </c>
      <c r="Q59" s="28" t="s">
        <v>223</v>
      </c>
      <c r="T59" s="28"/>
    </row>
    <row r="60" spans="1:20" ht="17.25" customHeight="1" x14ac:dyDescent="0.25">
      <c r="A60" t="s">
        <v>14</v>
      </c>
      <c r="B60" t="s">
        <v>15</v>
      </c>
      <c r="C60">
        <v>16002313</v>
      </c>
      <c r="E60" t="s">
        <v>69</v>
      </c>
      <c r="F60" t="s">
        <v>70</v>
      </c>
      <c r="H60" t="s">
        <v>73</v>
      </c>
      <c r="I60" t="s">
        <v>74</v>
      </c>
      <c r="J60">
        <v>2016</v>
      </c>
      <c r="K60">
        <v>4</v>
      </c>
      <c r="L60" t="s">
        <v>77</v>
      </c>
      <c r="M60" t="s">
        <v>76</v>
      </c>
      <c r="N60">
        <v>195.34</v>
      </c>
      <c r="O60" s="28">
        <v>-195.34</v>
      </c>
      <c r="P60" s="29" t="s">
        <v>222</v>
      </c>
      <c r="Q60" s="28" t="s">
        <v>223</v>
      </c>
      <c r="T60" s="28"/>
    </row>
    <row r="61" spans="1:20" ht="17.25" customHeight="1" x14ac:dyDescent="0.25">
      <c r="A61" t="s">
        <v>14</v>
      </c>
      <c r="B61" t="s">
        <v>15</v>
      </c>
      <c r="C61">
        <v>16002596</v>
      </c>
      <c r="E61" t="s">
        <v>56</v>
      </c>
      <c r="F61" t="s">
        <v>57</v>
      </c>
      <c r="H61" t="s">
        <v>18</v>
      </c>
      <c r="I61" t="s">
        <v>19</v>
      </c>
      <c r="J61">
        <v>2016</v>
      </c>
      <c r="K61">
        <v>4</v>
      </c>
      <c r="L61" t="s">
        <v>58</v>
      </c>
      <c r="M61" t="s">
        <v>60</v>
      </c>
      <c r="N61">
        <v>195.73</v>
      </c>
      <c r="O61" s="28">
        <v>-195.73</v>
      </c>
      <c r="P61" s="29" t="s">
        <v>227</v>
      </c>
      <c r="Q61" s="28" t="s">
        <v>223</v>
      </c>
      <c r="T61" s="28"/>
    </row>
    <row r="62" spans="1:20" ht="17.25" customHeight="1" x14ac:dyDescent="0.25">
      <c r="A62" t="s">
        <v>14</v>
      </c>
      <c r="B62" t="s">
        <v>15</v>
      </c>
      <c r="C62">
        <v>16002596</v>
      </c>
      <c r="E62" t="s">
        <v>56</v>
      </c>
      <c r="F62" t="s">
        <v>57</v>
      </c>
      <c r="H62" t="s">
        <v>18</v>
      </c>
      <c r="I62" t="s">
        <v>19</v>
      </c>
      <c r="J62">
        <v>2016</v>
      </c>
      <c r="K62">
        <v>4</v>
      </c>
      <c r="L62" t="s">
        <v>61</v>
      </c>
      <c r="M62" t="s">
        <v>60</v>
      </c>
      <c r="N62">
        <v>229.9</v>
      </c>
      <c r="O62" s="28">
        <v>-229.9</v>
      </c>
      <c r="P62" s="29" t="s">
        <v>227</v>
      </c>
      <c r="Q62" s="28" t="s">
        <v>223</v>
      </c>
      <c r="T62" s="28"/>
    </row>
    <row r="63" spans="1:20" ht="17.25" customHeight="1" x14ac:dyDescent="0.25">
      <c r="A63" t="s">
        <v>14</v>
      </c>
      <c r="B63" t="s">
        <v>15</v>
      </c>
      <c r="C63">
        <v>16002313</v>
      </c>
      <c r="E63" t="s">
        <v>69</v>
      </c>
      <c r="F63" t="s">
        <v>70</v>
      </c>
      <c r="H63" t="s">
        <v>73</v>
      </c>
      <c r="I63" t="s">
        <v>74</v>
      </c>
      <c r="J63">
        <v>2016</v>
      </c>
      <c r="K63">
        <v>4</v>
      </c>
      <c r="L63" t="s">
        <v>75</v>
      </c>
      <c r="M63" t="s">
        <v>76</v>
      </c>
      <c r="N63">
        <v>269.12</v>
      </c>
      <c r="O63" s="28">
        <v>-269.12</v>
      </c>
      <c r="P63" s="29" t="s">
        <v>222</v>
      </c>
      <c r="Q63" s="28" t="s">
        <v>223</v>
      </c>
      <c r="T63" s="28"/>
    </row>
    <row r="64" spans="1:20" ht="17.25" customHeight="1" x14ac:dyDescent="0.25">
      <c r="A64" t="s">
        <v>14</v>
      </c>
      <c r="B64" t="s">
        <v>15</v>
      </c>
      <c r="C64">
        <v>16002597</v>
      </c>
      <c r="E64" t="s">
        <v>88</v>
      </c>
      <c r="F64" t="s">
        <v>89</v>
      </c>
      <c r="H64" t="s">
        <v>18</v>
      </c>
      <c r="I64" t="s">
        <v>19</v>
      </c>
      <c r="J64">
        <v>2016</v>
      </c>
      <c r="K64">
        <v>4</v>
      </c>
      <c r="L64" t="s">
        <v>104</v>
      </c>
      <c r="M64" t="s">
        <v>103</v>
      </c>
      <c r="N64">
        <v>392.48</v>
      </c>
      <c r="O64" s="28">
        <v>-392.48</v>
      </c>
      <c r="P64" s="29" t="s">
        <v>222</v>
      </c>
      <c r="Q64" s="28" t="s">
        <v>223</v>
      </c>
      <c r="T64" s="28"/>
    </row>
    <row r="65" spans="1:20" ht="17.25" customHeight="1" x14ac:dyDescent="0.25">
      <c r="A65" t="s">
        <v>14</v>
      </c>
      <c r="B65" t="s">
        <v>15</v>
      </c>
      <c r="C65">
        <v>16002541</v>
      </c>
      <c r="E65" t="s">
        <v>88</v>
      </c>
      <c r="F65" t="s">
        <v>89</v>
      </c>
      <c r="H65" t="s">
        <v>18</v>
      </c>
      <c r="I65" t="s">
        <v>19</v>
      </c>
      <c r="J65">
        <v>2016</v>
      </c>
      <c r="K65">
        <v>4</v>
      </c>
      <c r="L65" t="s">
        <v>105</v>
      </c>
      <c r="M65" t="s">
        <v>106</v>
      </c>
      <c r="N65">
        <v>653.35</v>
      </c>
      <c r="O65" s="28">
        <v>-653.35</v>
      </c>
      <c r="P65" s="29" t="s">
        <v>222</v>
      </c>
      <c r="Q65" s="28" t="s">
        <v>223</v>
      </c>
      <c r="T65" s="28"/>
    </row>
    <row r="66" spans="1:20" ht="17.25" customHeight="1" x14ac:dyDescent="0.25">
      <c r="A66" t="s">
        <v>14</v>
      </c>
      <c r="B66" t="s">
        <v>15</v>
      </c>
      <c r="C66">
        <v>16002569</v>
      </c>
      <c r="E66" t="s">
        <v>88</v>
      </c>
      <c r="F66" t="s">
        <v>89</v>
      </c>
      <c r="H66" t="s">
        <v>18</v>
      </c>
      <c r="I66" t="s">
        <v>19</v>
      </c>
      <c r="J66">
        <v>2016</v>
      </c>
      <c r="K66">
        <v>4</v>
      </c>
      <c r="L66" t="s">
        <v>107</v>
      </c>
      <c r="M66" t="s">
        <v>108</v>
      </c>
      <c r="N66">
        <v>1136.8699999999999</v>
      </c>
      <c r="O66" s="28">
        <v>-1136.8699999999999</v>
      </c>
      <c r="P66" s="29" t="s">
        <v>222</v>
      </c>
      <c r="Q66" s="28" t="s">
        <v>223</v>
      </c>
      <c r="T66" s="28"/>
    </row>
    <row r="67" spans="1:20" ht="17.25" customHeight="1" x14ac:dyDescent="0.25">
      <c r="A67" t="s">
        <v>14</v>
      </c>
      <c r="B67" t="s">
        <v>15</v>
      </c>
      <c r="C67">
        <v>16002596</v>
      </c>
      <c r="E67" t="s">
        <v>64</v>
      </c>
      <c r="F67" t="s">
        <v>65</v>
      </c>
      <c r="H67" t="s">
        <v>18</v>
      </c>
      <c r="I67" t="s">
        <v>19</v>
      </c>
      <c r="J67">
        <v>2016</v>
      </c>
      <c r="K67">
        <v>4</v>
      </c>
      <c r="L67" t="s">
        <v>66</v>
      </c>
      <c r="M67" t="s">
        <v>60</v>
      </c>
      <c r="N67">
        <v>1395</v>
      </c>
      <c r="O67" s="28">
        <v>-1395</v>
      </c>
      <c r="P67" s="29" t="s">
        <v>225</v>
      </c>
      <c r="Q67" s="28" t="s">
        <v>223</v>
      </c>
      <c r="T67" s="28"/>
    </row>
    <row r="68" spans="1:20" ht="17.25" customHeight="1" x14ac:dyDescent="0.25">
      <c r="A68" t="s">
        <v>14</v>
      </c>
      <c r="B68" t="s">
        <v>15</v>
      </c>
      <c r="D68">
        <v>1</v>
      </c>
      <c r="E68" t="s">
        <v>16</v>
      </c>
      <c r="F68" t="s">
        <v>17</v>
      </c>
      <c r="I68" t="s">
        <v>18</v>
      </c>
      <c r="J68">
        <v>2016</v>
      </c>
      <c r="K68">
        <v>5</v>
      </c>
      <c r="L68" t="s">
        <v>22</v>
      </c>
      <c r="N68">
        <v>-71.8</v>
      </c>
      <c r="O68" s="28">
        <v>71.8</v>
      </c>
      <c r="P68" s="29" t="s">
        <v>225</v>
      </c>
      <c r="Q68" s="28" t="s">
        <v>223</v>
      </c>
      <c r="T68" s="28"/>
    </row>
    <row r="69" spans="1:20" ht="17.25" customHeight="1" x14ac:dyDescent="0.25">
      <c r="A69" t="s">
        <v>14</v>
      </c>
      <c r="B69" t="s">
        <v>15</v>
      </c>
      <c r="C69">
        <v>16002993</v>
      </c>
      <c r="E69" t="s">
        <v>158</v>
      </c>
      <c r="F69" t="s">
        <v>159</v>
      </c>
      <c r="H69" t="s">
        <v>191</v>
      </c>
      <c r="I69" t="s">
        <v>192</v>
      </c>
      <c r="J69">
        <v>2016</v>
      </c>
      <c r="K69">
        <v>5</v>
      </c>
      <c r="L69" t="s">
        <v>62</v>
      </c>
      <c r="M69">
        <v>538858424</v>
      </c>
      <c r="N69">
        <v>2.97</v>
      </c>
      <c r="O69" s="28">
        <v>-2.97</v>
      </c>
      <c r="P69" s="29" t="s">
        <v>225</v>
      </c>
      <c r="Q69" s="31" t="s">
        <v>223</v>
      </c>
      <c r="T69" s="28"/>
    </row>
    <row r="70" spans="1:20" ht="17.25" customHeight="1" x14ac:dyDescent="0.25">
      <c r="A70" t="s">
        <v>14</v>
      </c>
      <c r="B70" t="s">
        <v>15</v>
      </c>
      <c r="C70">
        <v>16003175</v>
      </c>
      <c r="E70" t="s">
        <v>88</v>
      </c>
      <c r="F70" t="s">
        <v>89</v>
      </c>
      <c r="H70" t="s">
        <v>130</v>
      </c>
      <c r="I70" t="s">
        <v>74</v>
      </c>
      <c r="J70">
        <v>2016</v>
      </c>
      <c r="K70">
        <v>5</v>
      </c>
      <c r="L70" t="s">
        <v>30</v>
      </c>
      <c r="M70" t="s">
        <v>132</v>
      </c>
      <c r="N70">
        <v>9</v>
      </c>
      <c r="O70" s="28">
        <v>-9</v>
      </c>
      <c r="P70" s="29" t="s">
        <v>228</v>
      </c>
      <c r="Q70" s="28" t="s">
        <v>223</v>
      </c>
      <c r="T70" s="28"/>
    </row>
    <row r="71" spans="1:20" ht="17.25" customHeight="1" x14ac:dyDescent="0.25">
      <c r="A71" t="s">
        <v>14</v>
      </c>
      <c r="B71" t="s">
        <v>15</v>
      </c>
      <c r="C71">
        <v>16002793</v>
      </c>
      <c r="E71" t="s">
        <v>88</v>
      </c>
      <c r="F71" t="s">
        <v>89</v>
      </c>
      <c r="H71" t="s">
        <v>136</v>
      </c>
      <c r="I71" t="s">
        <v>122</v>
      </c>
      <c r="J71">
        <v>2016</v>
      </c>
      <c r="K71">
        <v>5</v>
      </c>
      <c r="L71" t="s">
        <v>30</v>
      </c>
      <c r="M71">
        <v>57410195</v>
      </c>
      <c r="N71">
        <v>9.08</v>
      </c>
      <c r="O71" s="28">
        <v>-9.08</v>
      </c>
      <c r="P71" s="29" t="s">
        <v>228</v>
      </c>
      <c r="Q71" s="28" t="s">
        <v>223</v>
      </c>
      <c r="T71" s="28"/>
    </row>
    <row r="72" spans="1:20" ht="17.25" customHeight="1" x14ac:dyDescent="0.25">
      <c r="A72" t="s">
        <v>14</v>
      </c>
      <c r="B72" t="s">
        <v>15</v>
      </c>
      <c r="C72">
        <v>16003412</v>
      </c>
      <c r="E72" t="s">
        <v>88</v>
      </c>
      <c r="F72" t="s">
        <v>89</v>
      </c>
      <c r="H72" t="s">
        <v>18</v>
      </c>
      <c r="I72" t="s">
        <v>19</v>
      </c>
      <c r="J72">
        <v>2016</v>
      </c>
      <c r="K72">
        <v>5</v>
      </c>
      <c r="L72" t="s">
        <v>109</v>
      </c>
      <c r="M72" t="s">
        <v>110</v>
      </c>
      <c r="N72">
        <v>14.32</v>
      </c>
      <c r="O72" s="28">
        <v>-14.32</v>
      </c>
      <c r="P72" s="29" t="s">
        <v>225</v>
      </c>
      <c r="Q72" s="28" t="s">
        <v>223</v>
      </c>
      <c r="T72" s="28"/>
    </row>
    <row r="73" spans="1:20" ht="17.25" customHeight="1" x14ac:dyDescent="0.25">
      <c r="A73" t="s">
        <v>14</v>
      </c>
      <c r="B73" t="s">
        <v>15</v>
      </c>
      <c r="C73">
        <v>16002819</v>
      </c>
      <c r="E73" t="s">
        <v>47</v>
      </c>
      <c r="F73" t="s">
        <v>48</v>
      </c>
      <c r="H73" t="s">
        <v>49</v>
      </c>
      <c r="I73" t="s">
        <v>50</v>
      </c>
      <c r="J73">
        <v>2016</v>
      </c>
      <c r="K73">
        <v>5</v>
      </c>
      <c r="L73" t="s">
        <v>51</v>
      </c>
      <c r="M73" t="s">
        <v>55</v>
      </c>
      <c r="N73">
        <v>15.62</v>
      </c>
      <c r="O73" s="28">
        <v>-15.62</v>
      </c>
      <c r="P73" s="29" t="s">
        <v>224</v>
      </c>
      <c r="Q73" s="28" t="s">
        <v>223</v>
      </c>
      <c r="T73" s="28"/>
    </row>
    <row r="74" spans="1:20" ht="17.25" customHeight="1" x14ac:dyDescent="0.25">
      <c r="A74" t="s">
        <v>14</v>
      </c>
      <c r="B74" t="s">
        <v>15</v>
      </c>
      <c r="C74">
        <v>16003175</v>
      </c>
      <c r="E74" t="s">
        <v>88</v>
      </c>
      <c r="F74" t="s">
        <v>89</v>
      </c>
      <c r="H74" t="s">
        <v>130</v>
      </c>
      <c r="I74" t="s">
        <v>74</v>
      </c>
      <c r="J74">
        <v>2016</v>
      </c>
      <c r="K74">
        <v>5</v>
      </c>
      <c r="L74" t="s">
        <v>133</v>
      </c>
      <c r="M74" t="s">
        <v>132</v>
      </c>
      <c r="N74">
        <v>34.880000000000003</v>
      </c>
      <c r="O74" s="28">
        <v>-34.880000000000003</v>
      </c>
      <c r="P74" s="29" t="s">
        <v>222</v>
      </c>
      <c r="Q74" s="28" t="s">
        <v>223</v>
      </c>
      <c r="T74" s="28"/>
    </row>
    <row r="75" spans="1:20" ht="17.25" customHeight="1" x14ac:dyDescent="0.25">
      <c r="A75" t="s">
        <v>14</v>
      </c>
      <c r="B75" t="s">
        <v>15</v>
      </c>
      <c r="C75">
        <v>16002993</v>
      </c>
      <c r="E75" t="s">
        <v>158</v>
      </c>
      <c r="F75" t="s">
        <v>159</v>
      </c>
      <c r="H75" t="s">
        <v>191</v>
      </c>
      <c r="I75" t="s">
        <v>192</v>
      </c>
      <c r="J75">
        <v>2016</v>
      </c>
      <c r="K75">
        <v>5</v>
      </c>
      <c r="L75" t="s">
        <v>30</v>
      </c>
      <c r="M75">
        <v>538858424</v>
      </c>
      <c r="N75">
        <v>38.89</v>
      </c>
      <c r="O75" s="28">
        <v>-38.89</v>
      </c>
      <c r="P75" s="29" t="s">
        <v>228</v>
      </c>
      <c r="Q75" s="28" t="s">
        <v>223</v>
      </c>
      <c r="T75" s="28"/>
    </row>
    <row r="76" spans="1:20" ht="17.25" customHeight="1" x14ac:dyDescent="0.25">
      <c r="A76" t="s">
        <v>14</v>
      </c>
      <c r="B76" t="s">
        <v>15</v>
      </c>
      <c r="C76">
        <v>16002961</v>
      </c>
      <c r="E76" t="s">
        <v>31</v>
      </c>
      <c r="F76" t="s">
        <v>32</v>
      </c>
      <c r="H76" t="s">
        <v>33</v>
      </c>
      <c r="I76" t="s">
        <v>34</v>
      </c>
      <c r="J76">
        <v>2016</v>
      </c>
      <c r="K76">
        <v>5</v>
      </c>
      <c r="L76" t="s">
        <v>35</v>
      </c>
      <c r="M76">
        <v>95216</v>
      </c>
      <c r="N76">
        <v>49</v>
      </c>
      <c r="O76" s="28">
        <v>-49</v>
      </c>
      <c r="P76" s="29" t="s">
        <v>224</v>
      </c>
      <c r="Q76" s="28" t="s">
        <v>223</v>
      </c>
      <c r="T76" s="28"/>
    </row>
    <row r="77" spans="1:20" ht="17.25" customHeight="1" x14ac:dyDescent="0.25">
      <c r="A77" t="s">
        <v>14</v>
      </c>
      <c r="B77" t="s">
        <v>15</v>
      </c>
      <c r="C77">
        <v>16002993</v>
      </c>
      <c r="E77" t="s">
        <v>158</v>
      </c>
      <c r="F77" t="s">
        <v>159</v>
      </c>
      <c r="H77" t="s">
        <v>191</v>
      </c>
      <c r="I77" t="s">
        <v>192</v>
      </c>
      <c r="J77">
        <v>2016</v>
      </c>
      <c r="K77">
        <v>5</v>
      </c>
      <c r="L77" t="s">
        <v>193</v>
      </c>
      <c r="M77">
        <v>538858424</v>
      </c>
      <c r="N77">
        <v>56.61</v>
      </c>
      <c r="O77" s="28">
        <v>-56.61</v>
      </c>
      <c r="P77" s="29" t="s">
        <v>229</v>
      </c>
      <c r="Q77" s="28" t="s">
        <v>223</v>
      </c>
      <c r="T77" s="28"/>
    </row>
    <row r="78" spans="1:20" ht="17.25" customHeight="1" x14ac:dyDescent="0.25">
      <c r="A78" t="s">
        <v>14</v>
      </c>
      <c r="B78" t="s">
        <v>15</v>
      </c>
      <c r="D78">
        <v>1</v>
      </c>
      <c r="E78" t="s">
        <v>88</v>
      </c>
      <c r="F78" t="s">
        <v>89</v>
      </c>
      <c r="I78" t="s">
        <v>18</v>
      </c>
      <c r="J78">
        <v>2016</v>
      </c>
      <c r="K78">
        <v>5</v>
      </c>
      <c r="L78" t="s">
        <v>22</v>
      </c>
      <c r="N78">
        <v>71.8</v>
      </c>
      <c r="O78" s="28">
        <v>-71.8</v>
      </c>
      <c r="P78" s="29" t="s">
        <v>225</v>
      </c>
      <c r="Q78" s="28" t="s">
        <v>223</v>
      </c>
      <c r="T78" s="28"/>
    </row>
    <row r="79" spans="1:20" ht="17.25" customHeight="1" x14ac:dyDescent="0.25">
      <c r="A79" t="s">
        <v>14</v>
      </c>
      <c r="B79" t="s">
        <v>15</v>
      </c>
      <c r="C79">
        <v>16003163</v>
      </c>
      <c r="E79" t="s">
        <v>207</v>
      </c>
      <c r="F79" t="s">
        <v>208</v>
      </c>
      <c r="H79" t="s">
        <v>18</v>
      </c>
      <c r="I79" t="s">
        <v>209</v>
      </c>
      <c r="J79">
        <v>2016</v>
      </c>
      <c r="K79">
        <v>5</v>
      </c>
      <c r="L79" t="s">
        <v>210</v>
      </c>
      <c r="M79" t="s">
        <v>212</v>
      </c>
      <c r="N79">
        <v>77.22</v>
      </c>
      <c r="O79" s="28">
        <v>-77.22</v>
      </c>
      <c r="P79" s="29" t="s">
        <v>226</v>
      </c>
      <c r="Q79" s="28" t="s">
        <v>223</v>
      </c>
      <c r="T79" s="28"/>
    </row>
    <row r="80" spans="1:20" ht="17.25" customHeight="1" x14ac:dyDescent="0.25">
      <c r="A80" t="s">
        <v>14</v>
      </c>
      <c r="B80" t="s">
        <v>15</v>
      </c>
      <c r="C80">
        <v>16003164</v>
      </c>
      <c r="E80" t="s">
        <v>207</v>
      </c>
      <c r="F80" t="s">
        <v>208</v>
      </c>
      <c r="H80" t="s">
        <v>18</v>
      </c>
      <c r="I80" t="s">
        <v>209</v>
      </c>
      <c r="J80">
        <v>2016</v>
      </c>
      <c r="K80">
        <v>5</v>
      </c>
      <c r="L80" t="s">
        <v>210</v>
      </c>
      <c r="M80" t="s">
        <v>213</v>
      </c>
      <c r="N80">
        <v>77.22</v>
      </c>
      <c r="O80" s="28">
        <v>-77.22</v>
      </c>
      <c r="P80" s="29" t="s">
        <v>226</v>
      </c>
      <c r="Q80" s="28" t="s">
        <v>223</v>
      </c>
      <c r="T80" s="28"/>
    </row>
    <row r="81" spans="1:20" ht="17.25" customHeight="1" x14ac:dyDescent="0.25">
      <c r="A81" t="s">
        <v>14</v>
      </c>
      <c r="B81" t="s">
        <v>15</v>
      </c>
      <c r="C81">
        <v>16002993</v>
      </c>
      <c r="E81" t="s">
        <v>158</v>
      </c>
      <c r="F81" t="s">
        <v>159</v>
      </c>
      <c r="H81" t="s">
        <v>191</v>
      </c>
      <c r="I81" t="s">
        <v>192</v>
      </c>
      <c r="J81">
        <v>2016</v>
      </c>
      <c r="K81">
        <v>5</v>
      </c>
      <c r="L81" t="s">
        <v>194</v>
      </c>
      <c r="M81">
        <v>538858424</v>
      </c>
      <c r="N81">
        <v>99.66</v>
      </c>
      <c r="O81" s="28">
        <v>-99.66</v>
      </c>
      <c r="P81" s="29" t="s">
        <v>229</v>
      </c>
      <c r="Q81" s="28" t="s">
        <v>223</v>
      </c>
      <c r="T81" s="28"/>
    </row>
    <row r="82" spans="1:20" ht="17.25" customHeight="1" x14ac:dyDescent="0.25">
      <c r="A82" t="s">
        <v>14</v>
      </c>
      <c r="B82" t="s">
        <v>15</v>
      </c>
      <c r="C82">
        <v>16003175</v>
      </c>
      <c r="E82" t="s">
        <v>88</v>
      </c>
      <c r="F82" t="s">
        <v>89</v>
      </c>
      <c r="H82" t="s">
        <v>130</v>
      </c>
      <c r="I82" t="s">
        <v>74</v>
      </c>
      <c r="J82">
        <v>2016</v>
      </c>
      <c r="K82">
        <v>5</v>
      </c>
      <c r="L82" t="s">
        <v>131</v>
      </c>
      <c r="M82" t="s">
        <v>132</v>
      </c>
      <c r="N82">
        <v>133.66999999999999</v>
      </c>
      <c r="O82" s="28">
        <v>-133.66999999999999</v>
      </c>
      <c r="P82" s="29" t="s">
        <v>222</v>
      </c>
      <c r="Q82" s="28" t="s">
        <v>223</v>
      </c>
      <c r="T82" s="28"/>
    </row>
    <row r="83" spans="1:20" ht="17.25" customHeight="1" x14ac:dyDescent="0.25">
      <c r="A83" t="s">
        <v>14</v>
      </c>
      <c r="B83" t="s">
        <v>15</v>
      </c>
      <c r="C83">
        <v>16002793</v>
      </c>
      <c r="E83" t="s">
        <v>88</v>
      </c>
      <c r="F83" t="s">
        <v>89</v>
      </c>
      <c r="H83" t="s">
        <v>136</v>
      </c>
      <c r="I83" t="s">
        <v>122</v>
      </c>
      <c r="J83">
        <v>2016</v>
      </c>
      <c r="K83">
        <v>5</v>
      </c>
      <c r="L83" t="s">
        <v>137</v>
      </c>
      <c r="M83">
        <v>57410195</v>
      </c>
      <c r="N83">
        <v>264.63</v>
      </c>
      <c r="O83" s="28">
        <v>-264.63</v>
      </c>
      <c r="P83" s="29" t="s">
        <v>229</v>
      </c>
      <c r="Q83" s="28" t="s">
        <v>223</v>
      </c>
      <c r="T83" s="28"/>
    </row>
    <row r="84" spans="1:20" ht="17.25" customHeight="1" x14ac:dyDescent="0.25">
      <c r="A84" t="s">
        <v>14</v>
      </c>
      <c r="B84" t="s">
        <v>15</v>
      </c>
      <c r="C84">
        <v>16002993</v>
      </c>
      <c r="E84" t="s">
        <v>158</v>
      </c>
      <c r="F84" t="s">
        <v>159</v>
      </c>
      <c r="H84" t="s">
        <v>191</v>
      </c>
      <c r="I84" t="s">
        <v>192</v>
      </c>
      <c r="J84">
        <v>2016</v>
      </c>
      <c r="K84">
        <v>5</v>
      </c>
      <c r="L84" t="s">
        <v>195</v>
      </c>
      <c r="M84">
        <v>538858424</v>
      </c>
      <c r="N84">
        <v>278.75</v>
      </c>
      <c r="O84" s="28">
        <v>-278.75</v>
      </c>
      <c r="P84" s="29" t="s">
        <v>229</v>
      </c>
      <c r="Q84" s="28" t="s">
        <v>223</v>
      </c>
      <c r="T84" s="28"/>
    </row>
    <row r="85" spans="1:20" ht="17.25" customHeight="1" x14ac:dyDescent="0.25">
      <c r="A85" t="s">
        <v>14</v>
      </c>
      <c r="B85" t="s">
        <v>15</v>
      </c>
      <c r="C85">
        <v>16003191</v>
      </c>
      <c r="E85" t="s">
        <v>31</v>
      </c>
      <c r="F85" t="s">
        <v>32</v>
      </c>
      <c r="H85" t="s">
        <v>43</v>
      </c>
      <c r="I85" t="s">
        <v>44</v>
      </c>
      <c r="J85">
        <v>2016</v>
      </c>
      <c r="K85">
        <v>5</v>
      </c>
      <c r="L85" t="s">
        <v>45</v>
      </c>
      <c r="M85">
        <v>117918</v>
      </c>
      <c r="N85">
        <v>776.68</v>
      </c>
      <c r="O85" s="28">
        <v>-776.68</v>
      </c>
      <c r="P85" s="30" t="s">
        <v>232</v>
      </c>
      <c r="Q85" s="28" t="s">
        <v>223</v>
      </c>
      <c r="T85" s="28"/>
    </row>
    <row r="86" spans="1:20" ht="17.25" customHeight="1" x14ac:dyDescent="0.25">
      <c r="A86" t="s">
        <v>14</v>
      </c>
      <c r="B86" t="s">
        <v>15</v>
      </c>
      <c r="C86">
        <v>16002733</v>
      </c>
      <c r="E86" t="s">
        <v>31</v>
      </c>
      <c r="F86" t="s">
        <v>32</v>
      </c>
      <c r="H86" t="s">
        <v>39</v>
      </c>
      <c r="I86" t="s">
        <v>40</v>
      </c>
      <c r="J86">
        <v>2016</v>
      </c>
      <c r="K86">
        <v>5</v>
      </c>
      <c r="L86" t="s">
        <v>41</v>
      </c>
      <c r="M86" t="s">
        <v>42</v>
      </c>
      <c r="N86">
        <v>825.99</v>
      </c>
      <c r="O86" s="28">
        <v>-825.99</v>
      </c>
      <c r="P86" s="29" t="s">
        <v>231</v>
      </c>
      <c r="Q86" s="28" t="s">
        <v>223</v>
      </c>
      <c r="T86" s="28"/>
    </row>
    <row r="87" spans="1:20" ht="17.25" customHeight="1" x14ac:dyDescent="0.25">
      <c r="A87" t="s">
        <v>14</v>
      </c>
      <c r="B87" t="s">
        <v>15</v>
      </c>
      <c r="C87">
        <v>16003191</v>
      </c>
      <c r="E87" t="s">
        <v>31</v>
      </c>
      <c r="F87" t="s">
        <v>32</v>
      </c>
      <c r="H87" t="s">
        <v>43</v>
      </c>
      <c r="I87" t="s">
        <v>44</v>
      </c>
      <c r="J87">
        <v>2016</v>
      </c>
      <c r="K87">
        <v>5</v>
      </c>
      <c r="L87" t="s">
        <v>45</v>
      </c>
      <c r="M87">
        <v>117918</v>
      </c>
      <c r="N87">
        <v>2723.34</v>
      </c>
      <c r="O87" s="28">
        <v>-2723.34</v>
      </c>
      <c r="P87" s="30" t="s">
        <v>232</v>
      </c>
      <c r="Q87" s="28" t="s">
        <v>223</v>
      </c>
      <c r="T87" s="28"/>
    </row>
    <row r="88" spans="1:20" ht="17.25" customHeight="1" x14ac:dyDescent="0.25">
      <c r="A88" t="s">
        <v>14</v>
      </c>
      <c r="B88" t="s">
        <v>15</v>
      </c>
      <c r="C88">
        <v>16002842</v>
      </c>
      <c r="E88" t="s">
        <v>31</v>
      </c>
      <c r="F88" t="s">
        <v>32</v>
      </c>
      <c r="H88" t="s">
        <v>36</v>
      </c>
      <c r="I88" t="s">
        <v>37</v>
      </c>
      <c r="J88">
        <v>2016</v>
      </c>
      <c r="K88">
        <v>5</v>
      </c>
      <c r="L88" t="s">
        <v>38</v>
      </c>
      <c r="M88">
        <v>49311</v>
      </c>
      <c r="N88">
        <v>4380.96</v>
      </c>
      <c r="O88" s="28">
        <v>-4380.96</v>
      </c>
      <c r="P88" s="29" t="s">
        <v>226</v>
      </c>
      <c r="Q88" s="28" t="s">
        <v>223</v>
      </c>
      <c r="T88" s="28"/>
    </row>
    <row r="89" spans="1:20" ht="17.25" customHeight="1" x14ac:dyDescent="0.25">
      <c r="A89" t="s">
        <v>14</v>
      </c>
      <c r="B89" t="s">
        <v>15</v>
      </c>
      <c r="C89">
        <v>16003654</v>
      </c>
      <c r="E89" t="s">
        <v>31</v>
      </c>
      <c r="F89" t="s">
        <v>32</v>
      </c>
      <c r="H89" t="s">
        <v>43</v>
      </c>
      <c r="I89" t="s">
        <v>44</v>
      </c>
      <c r="J89">
        <v>2016</v>
      </c>
      <c r="K89">
        <v>6</v>
      </c>
      <c r="L89" t="s">
        <v>45</v>
      </c>
      <c r="M89" t="s">
        <v>46</v>
      </c>
      <c r="N89">
        <v>-2723.34</v>
      </c>
      <c r="O89" s="28">
        <v>2723.34</v>
      </c>
      <c r="P89" s="30" t="s">
        <v>232</v>
      </c>
      <c r="Q89" s="28" t="s">
        <v>223</v>
      </c>
      <c r="T89" s="28"/>
    </row>
    <row r="90" spans="1:20" ht="17.25" customHeight="1" x14ac:dyDescent="0.25">
      <c r="A90" t="s">
        <v>14</v>
      </c>
      <c r="B90" t="s">
        <v>15</v>
      </c>
      <c r="C90">
        <v>16003654</v>
      </c>
      <c r="E90" t="s">
        <v>31</v>
      </c>
      <c r="F90" t="s">
        <v>32</v>
      </c>
      <c r="H90" t="s">
        <v>43</v>
      </c>
      <c r="I90" t="s">
        <v>44</v>
      </c>
      <c r="J90">
        <v>2016</v>
      </c>
      <c r="K90">
        <v>6</v>
      </c>
      <c r="L90" t="s">
        <v>45</v>
      </c>
      <c r="M90" t="s">
        <v>46</v>
      </c>
      <c r="N90">
        <v>-776.68</v>
      </c>
      <c r="O90" s="28">
        <v>776.68</v>
      </c>
      <c r="P90" s="30" t="s">
        <v>232</v>
      </c>
      <c r="Q90" s="28" t="s">
        <v>223</v>
      </c>
      <c r="T90" s="28"/>
    </row>
    <row r="91" spans="1:20" ht="17.25" customHeight="1" x14ac:dyDescent="0.25">
      <c r="A91" t="s">
        <v>14</v>
      </c>
      <c r="B91" t="s">
        <v>15</v>
      </c>
      <c r="C91">
        <v>16004117</v>
      </c>
      <c r="E91" t="s">
        <v>88</v>
      </c>
      <c r="F91" t="s">
        <v>89</v>
      </c>
      <c r="H91" t="s">
        <v>130</v>
      </c>
      <c r="I91" t="s">
        <v>74</v>
      </c>
      <c r="J91">
        <v>2016</v>
      </c>
      <c r="K91">
        <v>6</v>
      </c>
      <c r="L91" t="s">
        <v>30</v>
      </c>
      <c r="M91" t="s">
        <v>135</v>
      </c>
      <c r="N91">
        <v>9.1999999999999993</v>
      </c>
      <c r="O91" s="28">
        <v>-9.1999999999999993</v>
      </c>
      <c r="P91" s="29" t="s">
        <v>228</v>
      </c>
      <c r="Q91" s="28" t="s">
        <v>223</v>
      </c>
      <c r="T91" s="28"/>
    </row>
    <row r="92" spans="1:20" ht="17.25" customHeight="1" x14ac:dyDescent="0.25">
      <c r="A92" t="s">
        <v>14</v>
      </c>
      <c r="B92" t="s">
        <v>15</v>
      </c>
      <c r="C92">
        <v>16003624</v>
      </c>
      <c r="E92" t="s">
        <v>31</v>
      </c>
      <c r="F92" t="s">
        <v>32</v>
      </c>
      <c r="H92" t="s">
        <v>33</v>
      </c>
      <c r="I92" t="s">
        <v>34</v>
      </c>
      <c r="J92">
        <v>2016</v>
      </c>
      <c r="K92">
        <v>6</v>
      </c>
      <c r="L92" t="s">
        <v>35</v>
      </c>
      <c r="M92">
        <v>97122</v>
      </c>
      <c r="N92">
        <v>49</v>
      </c>
      <c r="O92" s="28">
        <v>-49</v>
      </c>
      <c r="P92" s="29" t="s">
        <v>224</v>
      </c>
      <c r="Q92" s="28" t="s">
        <v>223</v>
      </c>
      <c r="T92" s="28"/>
    </row>
    <row r="93" spans="1:20" ht="17.25" customHeight="1" x14ac:dyDescent="0.25">
      <c r="A93" t="s">
        <v>14</v>
      </c>
      <c r="B93" t="s">
        <v>15</v>
      </c>
      <c r="C93">
        <v>16004058</v>
      </c>
      <c r="E93" t="s">
        <v>88</v>
      </c>
      <c r="F93" t="s">
        <v>89</v>
      </c>
      <c r="H93" t="s">
        <v>18</v>
      </c>
      <c r="I93" t="s">
        <v>19</v>
      </c>
      <c r="J93">
        <v>2016</v>
      </c>
      <c r="K93">
        <v>6</v>
      </c>
      <c r="L93" t="s">
        <v>111</v>
      </c>
      <c r="M93" t="s">
        <v>112</v>
      </c>
      <c r="N93">
        <v>75.540000000000006</v>
      </c>
      <c r="O93" s="28">
        <v>-75.540000000000006</v>
      </c>
      <c r="P93" s="29" t="s">
        <v>225</v>
      </c>
      <c r="Q93" s="28" t="s">
        <v>223</v>
      </c>
      <c r="T93" s="28"/>
    </row>
    <row r="94" spans="1:20" ht="17.25" customHeight="1" x14ac:dyDescent="0.25">
      <c r="A94" t="s">
        <v>14</v>
      </c>
      <c r="B94" t="s">
        <v>15</v>
      </c>
      <c r="C94">
        <v>16004058</v>
      </c>
      <c r="E94" t="s">
        <v>158</v>
      </c>
      <c r="F94" t="s">
        <v>159</v>
      </c>
      <c r="H94" t="s">
        <v>18</v>
      </c>
      <c r="I94" t="s">
        <v>19</v>
      </c>
      <c r="J94">
        <v>2016</v>
      </c>
      <c r="K94">
        <v>6</v>
      </c>
      <c r="L94" t="s">
        <v>164</v>
      </c>
      <c r="M94" t="s">
        <v>112</v>
      </c>
      <c r="N94">
        <v>129.07</v>
      </c>
      <c r="O94" s="28">
        <v>-129.07</v>
      </c>
      <c r="P94" s="29" t="s">
        <v>225</v>
      </c>
      <c r="Q94" s="28" t="s">
        <v>223</v>
      </c>
      <c r="T94" s="28"/>
    </row>
    <row r="95" spans="1:20" ht="17.25" customHeight="1" x14ac:dyDescent="0.25">
      <c r="A95" t="s">
        <v>14</v>
      </c>
      <c r="B95" t="s">
        <v>15</v>
      </c>
      <c r="C95">
        <v>16004058</v>
      </c>
      <c r="E95" t="s">
        <v>158</v>
      </c>
      <c r="F95" t="s">
        <v>159</v>
      </c>
      <c r="H95" t="s">
        <v>18</v>
      </c>
      <c r="I95" t="s">
        <v>19</v>
      </c>
      <c r="J95">
        <v>2016</v>
      </c>
      <c r="K95">
        <v>6</v>
      </c>
      <c r="L95" t="s">
        <v>165</v>
      </c>
      <c r="M95" t="s">
        <v>112</v>
      </c>
      <c r="N95">
        <v>205.78</v>
      </c>
      <c r="O95" s="28">
        <v>-205.78</v>
      </c>
      <c r="P95" s="29" t="s">
        <v>225</v>
      </c>
      <c r="Q95" s="28" t="s">
        <v>223</v>
      </c>
      <c r="T95" s="28"/>
    </row>
    <row r="96" spans="1:20" ht="17.25" customHeight="1" x14ac:dyDescent="0.25">
      <c r="A96" t="s">
        <v>14</v>
      </c>
      <c r="B96" t="s">
        <v>15</v>
      </c>
      <c r="C96">
        <v>16004117</v>
      </c>
      <c r="E96" t="s">
        <v>88</v>
      </c>
      <c r="F96" t="s">
        <v>89</v>
      </c>
      <c r="H96" t="s">
        <v>130</v>
      </c>
      <c r="I96" t="s">
        <v>74</v>
      </c>
      <c r="J96">
        <v>2016</v>
      </c>
      <c r="K96">
        <v>6</v>
      </c>
      <c r="L96" t="s">
        <v>134</v>
      </c>
      <c r="M96" t="s">
        <v>135</v>
      </c>
      <c r="N96">
        <v>423.93</v>
      </c>
      <c r="O96" s="28">
        <v>-423.93</v>
      </c>
      <c r="P96" s="29" t="s">
        <v>222</v>
      </c>
      <c r="Q96" s="28" t="s">
        <v>223</v>
      </c>
      <c r="T96" s="28"/>
    </row>
    <row r="97" spans="1:20" ht="17.25" customHeight="1" x14ac:dyDescent="0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>
        <v>-8200</v>
      </c>
      <c r="P97" s="29" t="s">
        <v>233</v>
      </c>
      <c r="Q97" s="28" t="s">
        <v>240</v>
      </c>
      <c r="T97" s="28"/>
    </row>
    <row r="98" spans="1:20" ht="17.25" customHeight="1" x14ac:dyDescent="0.25">
      <c r="A98" t="s">
        <v>14</v>
      </c>
      <c r="B98" t="s">
        <v>15</v>
      </c>
      <c r="D98">
        <v>18</v>
      </c>
      <c r="E98" t="s">
        <v>217</v>
      </c>
      <c r="F98" t="s">
        <v>218</v>
      </c>
      <c r="I98" t="s">
        <v>18</v>
      </c>
      <c r="J98">
        <v>2016</v>
      </c>
      <c r="K98">
        <v>6</v>
      </c>
      <c r="L98" t="s">
        <v>216</v>
      </c>
      <c r="N98">
        <v>9600</v>
      </c>
      <c r="O98" s="28">
        <v>-9600</v>
      </c>
      <c r="P98" s="29" t="s">
        <v>234</v>
      </c>
      <c r="Q98" s="28" t="s">
        <v>235</v>
      </c>
      <c r="T98" s="28"/>
    </row>
    <row r="99" spans="1:20" ht="17.25" customHeight="1" x14ac:dyDescent="0.25">
      <c r="A99" t="s">
        <v>14</v>
      </c>
      <c r="B99" t="s">
        <v>15</v>
      </c>
      <c r="C99">
        <v>16003941</v>
      </c>
      <c r="E99" t="s">
        <v>31</v>
      </c>
      <c r="F99" t="s">
        <v>32</v>
      </c>
      <c r="H99" t="s">
        <v>36</v>
      </c>
      <c r="I99" t="s">
        <v>37</v>
      </c>
      <c r="J99">
        <v>2016</v>
      </c>
      <c r="K99">
        <v>6</v>
      </c>
      <c r="L99" t="s">
        <v>38</v>
      </c>
      <c r="M99">
        <v>50722</v>
      </c>
      <c r="N99">
        <v>9885.6</v>
      </c>
      <c r="O99" s="28">
        <v>-9885.6</v>
      </c>
      <c r="P99" s="29" t="s">
        <v>226</v>
      </c>
      <c r="Q99" s="28" t="s">
        <v>223</v>
      </c>
      <c r="T99" s="28"/>
    </row>
    <row r="100" spans="1:20" ht="17.25" customHeight="1" x14ac:dyDescent="0.25">
      <c r="A100" t="s">
        <v>14</v>
      </c>
      <c r="B100" t="s">
        <v>15</v>
      </c>
      <c r="D100">
        <v>18</v>
      </c>
      <c r="E100" t="s">
        <v>214</v>
      </c>
      <c r="F100" t="s">
        <v>215</v>
      </c>
      <c r="I100" t="s">
        <v>18</v>
      </c>
      <c r="J100">
        <v>2016</v>
      </c>
      <c r="K100">
        <v>6</v>
      </c>
      <c r="L100" t="s">
        <v>216</v>
      </c>
      <c r="N100">
        <v>22200</v>
      </c>
      <c r="O100" s="28">
        <v>-22200</v>
      </c>
      <c r="P100" s="29" t="s">
        <v>234</v>
      </c>
      <c r="Q100" s="28" t="s">
        <v>235</v>
      </c>
      <c r="T100" s="28"/>
    </row>
    <row r="101" spans="1:20" ht="17.25" customHeight="1" x14ac:dyDescent="0.25">
      <c r="A101" t="s">
        <v>14</v>
      </c>
      <c r="B101" t="s">
        <v>15</v>
      </c>
      <c r="C101">
        <v>16004663</v>
      </c>
      <c r="E101" t="s">
        <v>158</v>
      </c>
      <c r="F101" t="s">
        <v>159</v>
      </c>
      <c r="H101" t="s">
        <v>18</v>
      </c>
      <c r="I101" t="s">
        <v>19</v>
      </c>
      <c r="J101">
        <v>2016</v>
      </c>
      <c r="K101">
        <v>7</v>
      </c>
      <c r="L101" t="s">
        <v>62</v>
      </c>
      <c r="M101" t="s">
        <v>167</v>
      </c>
      <c r="N101">
        <v>1.77</v>
      </c>
      <c r="O101" s="28">
        <v>-1.77</v>
      </c>
      <c r="P101" s="29" t="s">
        <v>225</v>
      </c>
      <c r="Q101" s="28" t="s">
        <v>223</v>
      </c>
      <c r="T101" s="28"/>
    </row>
    <row r="102" spans="1:20" ht="17.25" customHeight="1" x14ac:dyDescent="0.25">
      <c r="A102" t="s">
        <v>14</v>
      </c>
      <c r="B102" t="s">
        <v>15</v>
      </c>
      <c r="C102">
        <v>16004625</v>
      </c>
      <c r="E102" t="s">
        <v>69</v>
      </c>
      <c r="F102" t="s">
        <v>70</v>
      </c>
      <c r="H102" t="s">
        <v>18</v>
      </c>
      <c r="I102" t="s">
        <v>19</v>
      </c>
      <c r="J102">
        <v>2016</v>
      </c>
      <c r="K102">
        <v>7</v>
      </c>
      <c r="L102" t="s">
        <v>71</v>
      </c>
      <c r="M102" t="s">
        <v>72</v>
      </c>
      <c r="N102">
        <v>12.27</v>
      </c>
      <c r="O102" s="28">
        <v>-12.27</v>
      </c>
      <c r="P102" s="29" t="s">
        <v>222</v>
      </c>
      <c r="Q102" s="28" t="s">
        <v>223</v>
      </c>
      <c r="T102" s="28"/>
    </row>
    <row r="103" spans="1:20" ht="17.25" customHeight="1" x14ac:dyDescent="0.25">
      <c r="A103" t="s">
        <v>14</v>
      </c>
      <c r="B103" t="s">
        <v>15</v>
      </c>
      <c r="C103">
        <v>16004663</v>
      </c>
      <c r="E103" t="s">
        <v>158</v>
      </c>
      <c r="F103" t="s">
        <v>159</v>
      </c>
      <c r="H103" t="s">
        <v>18</v>
      </c>
      <c r="I103" t="s">
        <v>19</v>
      </c>
      <c r="J103">
        <v>2016</v>
      </c>
      <c r="K103">
        <v>7</v>
      </c>
      <c r="L103" t="s">
        <v>166</v>
      </c>
      <c r="M103" t="s">
        <v>167</v>
      </c>
      <c r="N103">
        <v>23.21</v>
      </c>
      <c r="O103" s="28">
        <v>-23.21</v>
      </c>
      <c r="P103" s="29" t="s">
        <v>225</v>
      </c>
      <c r="Q103" s="28" t="s">
        <v>223</v>
      </c>
      <c r="T103" s="28"/>
    </row>
    <row r="104" spans="1:20" ht="17.25" customHeight="1" x14ac:dyDescent="0.25">
      <c r="A104" t="s">
        <v>14</v>
      </c>
      <c r="B104" t="s">
        <v>15</v>
      </c>
      <c r="C104">
        <v>16004350</v>
      </c>
      <c r="E104" t="s">
        <v>31</v>
      </c>
      <c r="F104" t="s">
        <v>32</v>
      </c>
      <c r="H104" t="s">
        <v>33</v>
      </c>
      <c r="I104" t="s">
        <v>34</v>
      </c>
      <c r="J104">
        <v>2016</v>
      </c>
      <c r="K104">
        <v>7</v>
      </c>
      <c r="L104" t="s">
        <v>35</v>
      </c>
      <c r="M104">
        <v>99097</v>
      </c>
      <c r="N104">
        <v>49</v>
      </c>
      <c r="O104" s="28">
        <v>-49</v>
      </c>
      <c r="P104" s="29" t="s">
        <v>224</v>
      </c>
      <c r="Q104" s="28" t="s">
        <v>223</v>
      </c>
      <c r="T104" s="28"/>
    </row>
    <row r="105" spans="1:20" ht="17.25" customHeight="1" x14ac:dyDescent="0.25">
      <c r="A105" t="s">
        <v>14</v>
      </c>
      <c r="B105" t="s">
        <v>15</v>
      </c>
      <c r="C105">
        <v>16004683</v>
      </c>
      <c r="E105" t="s">
        <v>158</v>
      </c>
      <c r="F105" t="s">
        <v>159</v>
      </c>
      <c r="H105" t="s">
        <v>18</v>
      </c>
      <c r="I105" t="s">
        <v>19</v>
      </c>
      <c r="J105">
        <v>2016</v>
      </c>
      <c r="K105">
        <v>7</v>
      </c>
      <c r="L105" t="s">
        <v>168</v>
      </c>
      <c r="M105" t="s">
        <v>169</v>
      </c>
      <c r="N105">
        <v>423.07</v>
      </c>
      <c r="O105" s="28">
        <v>-423.07</v>
      </c>
      <c r="P105" s="29" t="s">
        <v>229</v>
      </c>
      <c r="Q105" s="28" t="s">
        <v>223</v>
      </c>
      <c r="T105" s="28"/>
    </row>
    <row r="106" spans="1:20" ht="17.25" customHeight="1" x14ac:dyDescent="0.25">
      <c r="A106" t="s">
        <v>14</v>
      </c>
      <c r="B106" t="s">
        <v>15</v>
      </c>
      <c r="C106">
        <v>16005310</v>
      </c>
      <c r="E106" t="s">
        <v>158</v>
      </c>
      <c r="F106" t="s">
        <v>159</v>
      </c>
      <c r="H106" t="s">
        <v>18</v>
      </c>
      <c r="I106" t="s">
        <v>19</v>
      </c>
      <c r="J106">
        <v>2016</v>
      </c>
      <c r="K106">
        <v>8</v>
      </c>
      <c r="L106" t="s">
        <v>62</v>
      </c>
      <c r="M106" t="s">
        <v>26</v>
      </c>
      <c r="N106">
        <v>0.81</v>
      </c>
      <c r="O106" s="28">
        <f>-N106</f>
        <v>-0.81</v>
      </c>
      <c r="P106" s="29" t="s">
        <v>230</v>
      </c>
      <c r="Q106" s="28" t="s">
        <v>223</v>
      </c>
      <c r="T106" s="28"/>
    </row>
    <row r="107" spans="1:20" ht="17.25" customHeight="1" x14ac:dyDescent="0.25">
      <c r="A107" t="s">
        <v>14</v>
      </c>
      <c r="B107" t="s">
        <v>15</v>
      </c>
      <c r="C107">
        <v>16005310</v>
      </c>
      <c r="E107" t="s">
        <v>158</v>
      </c>
      <c r="F107" t="s">
        <v>159</v>
      </c>
      <c r="H107" t="s">
        <v>18</v>
      </c>
      <c r="I107" t="s">
        <v>19</v>
      </c>
      <c r="J107">
        <v>2016</v>
      </c>
      <c r="K107">
        <v>8</v>
      </c>
      <c r="L107" t="s">
        <v>62</v>
      </c>
      <c r="M107" t="s">
        <v>26</v>
      </c>
      <c r="N107">
        <v>1.81</v>
      </c>
      <c r="O107" s="28">
        <f t="shared" ref="O107:O170" si="0">-N107</f>
        <v>-1.81</v>
      </c>
      <c r="P107" s="29" t="s">
        <v>225</v>
      </c>
      <c r="Q107" s="28" t="s">
        <v>223</v>
      </c>
      <c r="T107" s="28"/>
    </row>
    <row r="108" spans="1:20" ht="17.25" customHeight="1" x14ac:dyDescent="0.25">
      <c r="A108" t="s">
        <v>14</v>
      </c>
      <c r="B108" t="s">
        <v>15</v>
      </c>
      <c r="C108">
        <v>16005310</v>
      </c>
      <c r="E108" t="s">
        <v>158</v>
      </c>
      <c r="F108" t="s">
        <v>159</v>
      </c>
      <c r="H108" t="s">
        <v>18</v>
      </c>
      <c r="I108" t="s">
        <v>19</v>
      </c>
      <c r="J108">
        <v>2016</v>
      </c>
      <c r="K108">
        <v>8</v>
      </c>
      <c r="L108" t="s">
        <v>62</v>
      </c>
      <c r="M108" t="s">
        <v>26</v>
      </c>
      <c r="N108">
        <v>2.5</v>
      </c>
      <c r="O108" s="28">
        <f t="shared" si="0"/>
        <v>-2.5</v>
      </c>
      <c r="P108" s="29" t="s">
        <v>225</v>
      </c>
      <c r="Q108" s="28" t="s">
        <v>223</v>
      </c>
      <c r="T108" s="28"/>
    </row>
    <row r="109" spans="1:20" ht="17.25" customHeight="1" x14ac:dyDescent="0.25">
      <c r="A109" t="s">
        <v>14</v>
      </c>
      <c r="B109" t="s">
        <v>15</v>
      </c>
      <c r="C109">
        <v>16005310</v>
      </c>
      <c r="E109" t="s">
        <v>158</v>
      </c>
      <c r="F109" t="s">
        <v>159</v>
      </c>
      <c r="H109" t="s">
        <v>18</v>
      </c>
      <c r="I109" t="s">
        <v>19</v>
      </c>
      <c r="J109">
        <v>2016</v>
      </c>
      <c r="K109">
        <v>8</v>
      </c>
      <c r="L109" t="s">
        <v>174</v>
      </c>
      <c r="M109" t="s">
        <v>26</v>
      </c>
      <c r="N109">
        <v>10.64</v>
      </c>
      <c r="O109" s="28">
        <f t="shared" si="0"/>
        <v>-10.64</v>
      </c>
      <c r="P109" s="29" t="s">
        <v>230</v>
      </c>
      <c r="Q109" s="28" t="s">
        <v>223</v>
      </c>
      <c r="T109" s="28"/>
    </row>
    <row r="110" spans="1:20" ht="17.25" customHeight="1" x14ac:dyDescent="0.25">
      <c r="A110" t="s">
        <v>14</v>
      </c>
      <c r="B110" t="s">
        <v>15</v>
      </c>
      <c r="C110">
        <v>16005310</v>
      </c>
      <c r="E110" t="s">
        <v>158</v>
      </c>
      <c r="F110" t="s">
        <v>159</v>
      </c>
      <c r="H110" t="s">
        <v>18</v>
      </c>
      <c r="I110" t="s">
        <v>19</v>
      </c>
      <c r="J110">
        <v>2016</v>
      </c>
      <c r="K110">
        <v>8</v>
      </c>
      <c r="L110" t="s">
        <v>173</v>
      </c>
      <c r="M110" t="s">
        <v>26</v>
      </c>
      <c r="N110">
        <v>23.78</v>
      </c>
      <c r="O110" s="28">
        <f t="shared" si="0"/>
        <v>-23.78</v>
      </c>
      <c r="P110" s="29" t="s">
        <v>225</v>
      </c>
      <c r="Q110" s="28" t="s">
        <v>223</v>
      </c>
      <c r="T110" s="28"/>
    </row>
    <row r="111" spans="1:20" ht="17.25" customHeight="1" x14ac:dyDescent="0.25">
      <c r="A111" t="s">
        <v>14</v>
      </c>
      <c r="B111" t="s">
        <v>15</v>
      </c>
      <c r="C111">
        <v>16005310</v>
      </c>
      <c r="E111" t="s">
        <v>158</v>
      </c>
      <c r="F111" t="s">
        <v>159</v>
      </c>
      <c r="H111" t="s">
        <v>18</v>
      </c>
      <c r="I111" t="s">
        <v>19</v>
      </c>
      <c r="J111">
        <v>2016</v>
      </c>
      <c r="K111">
        <v>8</v>
      </c>
      <c r="L111" t="s">
        <v>170</v>
      </c>
      <c r="M111" t="s">
        <v>26</v>
      </c>
      <c r="N111">
        <v>31.85</v>
      </c>
      <c r="O111" s="28">
        <f t="shared" si="0"/>
        <v>-31.85</v>
      </c>
      <c r="P111" s="29" t="s">
        <v>230</v>
      </c>
      <c r="Q111" s="28" t="s">
        <v>223</v>
      </c>
      <c r="T111" s="28"/>
    </row>
    <row r="112" spans="1:20" ht="17.25" customHeight="1" x14ac:dyDescent="0.25">
      <c r="A112" t="s">
        <v>14</v>
      </c>
      <c r="B112" t="s">
        <v>15</v>
      </c>
      <c r="C112">
        <v>16005310</v>
      </c>
      <c r="E112" t="s">
        <v>158</v>
      </c>
      <c r="F112" t="s">
        <v>159</v>
      </c>
      <c r="H112" t="s">
        <v>18</v>
      </c>
      <c r="I112" t="s">
        <v>19</v>
      </c>
      <c r="J112">
        <v>2016</v>
      </c>
      <c r="K112">
        <v>8</v>
      </c>
      <c r="L112" t="s">
        <v>171</v>
      </c>
      <c r="M112" t="s">
        <v>26</v>
      </c>
      <c r="N112">
        <v>32.83</v>
      </c>
      <c r="O112" s="28">
        <f t="shared" si="0"/>
        <v>-32.83</v>
      </c>
      <c r="P112" s="29" t="s">
        <v>230</v>
      </c>
      <c r="Q112" s="28" t="s">
        <v>223</v>
      </c>
      <c r="T112" s="28"/>
    </row>
    <row r="113" spans="1:20" ht="17.25" customHeight="1" x14ac:dyDescent="0.25">
      <c r="A113" t="s">
        <v>14</v>
      </c>
      <c r="B113" t="s">
        <v>15</v>
      </c>
      <c r="C113">
        <v>16004968</v>
      </c>
      <c r="E113" t="s">
        <v>31</v>
      </c>
      <c r="F113" t="s">
        <v>32</v>
      </c>
      <c r="H113" t="s">
        <v>33</v>
      </c>
      <c r="I113" t="s">
        <v>34</v>
      </c>
      <c r="J113">
        <v>2016</v>
      </c>
      <c r="K113">
        <v>8</v>
      </c>
      <c r="L113" t="s">
        <v>35</v>
      </c>
      <c r="M113">
        <v>101162</v>
      </c>
      <c r="N113">
        <v>49</v>
      </c>
      <c r="O113" s="28">
        <f t="shared" si="0"/>
        <v>-49</v>
      </c>
      <c r="P113" s="29" t="s">
        <v>224</v>
      </c>
      <c r="Q113" s="28" t="s">
        <v>223</v>
      </c>
      <c r="T113" s="28"/>
    </row>
    <row r="114" spans="1:20" ht="17.25" customHeight="1" x14ac:dyDescent="0.25">
      <c r="A114" t="s">
        <v>14</v>
      </c>
      <c r="B114" t="s">
        <v>15</v>
      </c>
      <c r="C114">
        <v>16005310</v>
      </c>
      <c r="E114" t="s">
        <v>158</v>
      </c>
      <c r="F114" t="s">
        <v>159</v>
      </c>
      <c r="H114" t="s">
        <v>18</v>
      </c>
      <c r="I114" t="s">
        <v>19</v>
      </c>
      <c r="J114">
        <v>2016</v>
      </c>
      <c r="K114">
        <v>8</v>
      </c>
      <c r="L114" t="s">
        <v>172</v>
      </c>
      <c r="M114" t="s">
        <v>26</v>
      </c>
      <c r="N114">
        <v>59.69</v>
      </c>
      <c r="O114" s="28">
        <f t="shared" si="0"/>
        <v>-59.69</v>
      </c>
      <c r="P114" s="29" t="s">
        <v>230</v>
      </c>
      <c r="Q114" s="28" t="s">
        <v>223</v>
      </c>
      <c r="T114" s="28"/>
    </row>
    <row r="115" spans="1:20" ht="17.25" customHeight="1" x14ac:dyDescent="0.25">
      <c r="A115" t="s">
        <v>14</v>
      </c>
      <c r="B115" t="s">
        <v>15</v>
      </c>
      <c r="C115">
        <v>16004801</v>
      </c>
      <c r="E115" t="s">
        <v>88</v>
      </c>
      <c r="F115" t="s">
        <v>89</v>
      </c>
      <c r="H115" t="s">
        <v>138</v>
      </c>
      <c r="I115" t="s">
        <v>139</v>
      </c>
      <c r="J115">
        <v>2016</v>
      </c>
      <c r="K115">
        <v>8</v>
      </c>
      <c r="L115" t="s">
        <v>30</v>
      </c>
      <c r="M115">
        <v>14208</v>
      </c>
      <c r="N115">
        <v>75</v>
      </c>
      <c r="O115" s="28">
        <f t="shared" si="0"/>
        <v>-75</v>
      </c>
      <c r="P115" s="34" t="s">
        <v>228</v>
      </c>
      <c r="Q115" s="28" t="s">
        <v>223</v>
      </c>
      <c r="T115" s="28"/>
    </row>
    <row r="116" spans="1:20" ht="17.25" customHeight="1" x14ac:dyDescent="0.25">
      <c r="A116" t="s">
        <v>14</v>
      </c>
      <c r="B116" t="s">
        <v>15</v>
      </c>
      <c r="C116">
        <v>16004801</v>
      </c>
      <c r="E116" t="s">
        <v>88</v>
      </c>
      <c r="F116" t="s">
        <v>89</v>
      </c>
      <c r="H116" t="s">
        <v>138</v>
      </c>
      <c r="I116" t="s">
        <v>139</v>
      </c>
      <c r="J116">
        <v>2016</v>
      </c>
      <c r="K116">
        <v>8</v>
      </c>
      <c r="L116" t="s">
        <v>62</v>
      </c>
      <c r="M116">
        <v>14208</v>
      </c>
      <c r="N116">
        <v>86.16</v>
      </c>
      <c r="O116" s="28">
        <f t="shared" si="0"/>
        <v>-86.16</v>
      </c>
      <c r="P116" s="29" t="s">
        <v>230</v>
      </c>
      <c r="Q116" s="28" t="s">
        <v>223</v>
      </c>
      <c r="T116" s="28"/>
    </row>
    <row r="117" spans="1:20" ht="17.25" customHeight="1" x14ac:dyDescent="0.25">
      <c r="A117" t="s">
        <v>14</v>
      </c>
      <c r="B117" t="s">
        <v>15</v>
      </c>
      <c r="C117">
        <v>16005310</v>
      </c>
      <c r="E117" t="s">
        <v>88</v>
      </c>
      <c r="F117" t="s">
        <v>89</v>
      </c>
      <c r="H117" t="s">
        <v>18</v>
      </c>
      <c r="I117" t="s">
        <v>19</v>
      </c>
      <c r="J117">
        <v>2016</v>
      </c>
      <c r="K117">
        <v>8</v>
      </c>
      <c r="L117" t="s">
        <v>113</v>
      </c>
      <c r="M117" t="s">
        <v>26</v>
      </c>
      <c r="N117">
        <v>93.83</v>
      </c>
      <c r="O117" s="28">
        <f t="shared" si="0"/>
        <v>-93.83</v>
      </c>
      <c r="P117" s="33" t="s">
        <v>239</v>
      </c>
      <c r="Q117" s="28" t="s">
        <v>223</v>
      </c>
      <c r="T117" s="28"/>
    </row>
    <row r="118" spans="1:20" ht="17.25" customHeight="1" x14ac:dyDescent="0.25">
      <c r="A118" t="s">
        <v>14</v>
      </c>
      <c r="B118" t="s">
        <v>15</v>
      </c>
      <c r="C118">
        <v>16005310</v>
      </c>
      <c r="E118" t="s">
        <v>88</v>
      </c>
      <c r="F118" t="s">
        <v>89</v>
      </c>
      <c r="H118" t="s">
        <v>18</v>
      </c>
      <c r="I118" t="s">
        <v>19</v>
      </c>
      <c r="J118">
        <v>2016</v>
      </c>
      <c r="K118">
        <v>8</v>
      </c>
      <c r="L118" t="s">
        <v>114</v>
      </c>
      <c r="M118" t="s">
        <v>26</v>
      </c>
      <c r="N118">
        <v>252.38</v>
      </c>
      <c r="O118" s="28">
        <f t="shared" si="0"/>
        <v>-252.38</v>
      </c>
      <c r="P118" s="32" t="s">
        <v>239</v>
      </c>
      <c r="Q118" s="28" t="s">
        <v>223</v>
      </c>
      <c r="T118" s="28"/>
    </row>
    <row r="119" spans="1:20" ht="17.25" customHeight="1" x14ac:dyDescent="0.25">
      <c r="A119" t="s">
        <v>14</v>
      </c>
      <c r="B119" t="s">
        <v>15</v>
      </c>
      <c r="C119">
        <v>16005310</v>
      </c>
      <c r="E119" t="s">
        <v>23</v>
      </c>
      <c r="F119" t="s">
        <v>24</v>
      </c>
      <c r="H119" t="s">
        <v>18</v>
      </c>
      <c r="I119" t="s">
        <v>19</v>
      </c>
      <c r="J119">
        <v>2016</v>
      </c>
      <c r="K119">
        <v>8</v>
      </c>
      <c r="L119" t="s">
        <v>25</v>
      </c>
      <c r="M119" t="s">
        <v>26</v>
      </c>
      <c r="N119">
        <v>439.97</v>
      </c>
      <c r="O119" s="28">
        <f t="shared" si="0"/>
        <v>-439.97</v>
      </c>
      <c r="P119" s="33" t="s">
        <v>230</v>
      </c>
      <c r="Q119" s="28" t="s">
        <v>223</v>
      </c>
      <c r="T119" s="28"/>
    </row>
    <row r="120" spans="1:20" ht="17.25" customHeight="1" x14ac:dyDescent="0.25">
      <c r="A120" t="s">
        <v>14</v>
      </c>
      <c r="B120" t="s">
        <v>15</v>
      </c>
      <c r="C120">
        <v>16004801</v>
      </c>
      <c r="E120" t="s">
        <v>88</v>
      </c>
      <c r="F120" t="s">
        <v>89</v>
      </c>
      <c r="H120" t="s">
        <v>138</v>
      </c>
      <c r="I120" t="s">
        <v>139</v>
      </c>
      <c r="J120">
        <v>2016</v>
      </c>
      <c r="K120">
        <v>8</v>
      </c>
      <c r="L120" t="s">
        <v>140</v>
      </c>
      <c r="M120">
        <v>14208</v>
      </c>
      <c r="N120">
        <v>1130</v>
      </c>
      <c r="O120" s="28">
        <f t="shared" si="0"/>
        <v>-1130</v>
      </c>
      <c r="P120" s="33" t="s">
        <v>230</v>
      </c>
      <c r="Q120" s="28" t="s">
        <v>223</v>
      </c>
      <c r="T120" s="28"/>
    </row>
    <row r="121" spans="1:20" ht="17.25" customHeight="1" x14ac:dyDescent="0.25">
      <c r="A121" t="s">
        <v>14</v>
      </c>
      <c r="B121" t="s">
        <v>15</v>
      </c>
      <c r="C121">
        <v>16005702</v>
      </c>
      <c r="E121" t="s">
        <v>158</v>
      </c>
      <c r="F121" t="s">
        <v>159</v>
      </c>
      <c r="H121" t="s">
        <v>196</v>
      </c>
      <c r="I121" t="s">
        <v>181</v>
      </c>
      <c r="J121">
        <v>2016</v>
      </c>
      <c r="K121">
        <v>9</v>
      </c>
      <c r="L121" t="s">
        <v>30</v>
      </c>
      <c r="M121" t="s">
        <v>203</v>
      </c>
      <c r="N121">
        <v>-55.86</v>
      </c>
      <c r="O121" s="28">
        <f t="shared" si="0"/>
        <v>55.86</v>
      </c>
      <c r="P121" s="34" t="s">
        <v>228</v>
      </c>
      <c r="Q121" s="28" t="s">
        <v>223</v>
      </c>
      <c r="T121" s="28"/>
    </row>
    <row r="122" spans="1:20" ht="17.25" customHeight="1" x14ac:dyDescent="0.25">
      <c r="A122" t="s">
        <v>14</v>
      </c>
      <c r="B122" t="s">
        <v>15</v>
      </c>
      <c r="C122">
        <v>16005940</v>
      </c>
      <c r="E122" t="s">
        <v>158</v>
      </c>
      <c r="F122" t="s">
        <v>159</v>
      </c>
      <c r="H122" t="s">
        <v>180</v>
      </c>
      <c r="I122" t="s">
        <v>181</v>
      </c>
      <c r="J122">
        <v>2016</v>
      </c>
      <c r="K122">
        <v>9</v>
      </c>
      <c r="L122" t="s">
        <v>187</v>
      </c>
      <c r="M122" t="s">
        <v>190</v>
      </c>
      <c r="N122">
        <v>-24.48</v>
      </c>
      <c r="O122" s="28">
        <f t="shared" si="0"/>
        <v>24.48</v>
      </c>
      <c r="P122" s="34" t="s">
        <v>228</v>
      </c>
      <c r="Q122" s="28" t="s">
        <v>223</v>
      </c>
      <c r="T122" s="28"/>
    </row>
    <row r="123" spans="1:20" ht="17.25" customHeight="1" x14ac:dyDescent="0.25">
      <c r="A123" t="s">
        <v>14</v>
      </c>
      <c r="B123" t="s">
        <v>15</v>
      </c>
      <c r="C123">
        <v>16005702</v>
      </c>
      <c r="E123" t="s">
        <v>158</v>
      </c>
      <c r="F123" t="s">
        <v>159</v>
      </c>
      <c r="H123" t="s">
        <v>196</v>
      </c>
      <c r="I123" t="s">
        <v>181</v>
      </c>
      <c r="J123">
        <v>2016</v>
      </c>
      <c r="K123">
        <v>9</v>
      </c>
      <c r="L123" t="s">
        <v>199</v>
      </c>
      <c r="M123" t="s">
        <v>203</v>
      </c>
      <c r="N123">
        <v>-16.149999999999999</v>
      </c>
      <c r="O123" s="28">
        <f t="shared" si="0"/>
        <v>16.149999999999999</v>
      </c>
      <c r="P123" s="34" t="s">
        <v>228</v>
      </c>
      <c r="Q123" s="28" t="s">
        <v>223</v>
      </c>
      <c r="T123" s="28"/>
    </row>
    <row r="124" spans="1:20" ht="17.25" customHeight="1" x14ac:dyDescent="0.25">
      <c r="A124" t="s">
        <v>14</v>
      </c>
      <c r="B124" t="s">
        <v>15</v>
      </c>
      <c r="C124">
        <v>16005940</v>
      </c>
      <c r="E124" t="s">
        <v>158</v>
      </c>
      <c r="F124" t="s">
        <v>159</v>
      </c>
      <c r="H124" t="s">
        <v>180</v>
      </c>
      <c r="I124" t="s">
        <v>181</v>
      </c>
      <c r="J124">
        <v>2016</v>
      </c>
      <c r="K124">
        <v>9</v>
      </c>
      <c r="L124" t="s">
        <v>186</v>
      </c>
      <c r="M124" t="s">
        <v>190</v>
      </c>
      <c r="N124">
        <v>-2.2000000000000002</v>
      </c>
      <c r="O124" s="28">
        <f t="shared" si="0"/>
        <v>2.2000000000000002</v>
      </c>
      <c r="P124" s="34" t="s">
        <v>228</v>
      </c>
      <c r="Q124" s="28" t="s">
        <v>223</v>
      </c>
      <c r="T124" s="28"/>
    </row>
    <row r="125" spans="1:20" ht="17.25" customHeight="1" x14ac:dyDescent="0.25">
      <c r="A125" t="s">
        <v>14</v>
      </c>
      <c r="B125" t="s">
        <v>15</v>
      </c>
      <c r="C125">
        <v>16005952</v>
      </c>
      <c r="E125" t="s">
        <v>158</v>
      </c>
      <c r="F125" t="s">
        <v>159</v>
      </c>
      <c r="H125" t="s">
        <v>206</v>
      </c>
      <c r="I125" t="s">
        <v>192</v>
      </c>
      <c r="J125">
        <v>2016</v>
      </c>
      <c r="K125">
        <v>9</v>
      </c>
      <c r="L125" t="s">
        <v>62</v>
      </c>
      <c r="M125">
        <v>539954724</v>
      </c>
      <c r="N125">
        <v>1.47</v>
      </c>
      <c r="O125" s="28">
        <f t="shared" si="0"/>
        <v>-1.47</v>
      </c>
      <c r="P125" s="34" t="s">
        <v>230</v>
      </c>
      <c r="Q125" s="28" t="s">
        <v>223</v>
      </c>
      <c r="T125" s="28"/>
    </row>
    <row r="126" spans="1:20" ht="17.25" customHeight="1" x14ac:dyDescent="0.25">
      <c r="A126" t="s">
        <v>14</v>
      </c>
      <c r="B126" t="s">
        <v>15</v>
      </c>
      <c r="C126">
        <v>16005834</v>
      </c>
      <c r="E126" t="s">
        <v>158</v>
      </c>
      <c r="F126" t="s">
        <v>159</v>
      </c>
      <c r="H126" t="s">
        <v>18</v>
      </c>
      <c r="I126" t="s">
        <v>19</v>
      </c>
      <c r="J126">
        <v>2016</v>
      </c>
      <c r="K126">
        <v>9</v>
      </c>
      <c r="L126" t="s">
        <v>62</v>
      </c>
      <c r="M126" t="s">
        <v>63</v>
      </c>
      <c r="N126">
        <v>1.53</v>
      </c>
      <c r="O126" s="28">
        <f t="shared" si="0"/>
        <v>-1.53</v>
      </c>
      <c r="P126" s="34" t="s">
        <v>230</v>
      </c>
      <c r="Q126" s="28" t="s">
        <v>223</v>
      </c>
      <c r="T126" s="28"/>
    </row>
    <row r="127" spans="1:20" ht="17.25" customHeight="1" x14ac:dyDescent="0.25">
      <c r="A127" t="s">
        <v>14</v>
      </c>
      <c r="B127" t="s">
        <v>15</v>
      </c>
      <c r="C127">
        <v>16005396</v>
      </c>
      <c r="E127" t="s">
        <v>158</v>
      </c>
      <c r="F127" t="s">
        <v>159</v>
      </c>
      <c r="H127" t="s">
        <v>196</v>
      </c>
      <c r="I127" t="s">
        <v>181</v>
      </c>
      <c r="J127">
        <v>2016</v>
      </c>
      <c r="K127">
        <v>9</v>
      </c>
      <c r="L127" t="s">
        <v>200</v>
      </c>
      <c r="M127">
        <v>5582284</v>
      </c>
      <c r="N127">
        <v>2.95</v>
      </c>
      <c r="O127" s="28">
        <f t="shared" si="0"/>
        <v>-2.95</v>
      </c>
      <c r="P127" s="34" t="s">
        <v>228</v>
      </c>
      <c r="Q127" s="28" t="s">
        <v>223</v>
      </c>
      <c r="T127" s="28"/>
    </row>
    <row r="128" spans="1:20" ht="17.25" customHeight="1" x14ac:dyDescent="0.25">
      <c r="A128" t="s">
        <v>14</v>
      </c>
      <c r="B128" t="s">
        <v>15</v>
      </c>
      <c r="C128">
        <v>16005642</v>
      </c>
      <c r="E128" t="s">
        <v>88</v>
      </c>
      <c r="F128" t="s">
        <v>89</v>
      </c>
      <c r="H128" t="s">
        <v>153</v>
      </c>
      <c r="I128" t="s">
        <v>154</v>
      </c>
      <c r="J128">
        <v>2016</v>
      </c>
      <c r="K128">
        <v>9</v>
      </c>
      <c r="L128" t="s">
        <v>30</v>
      </c>
      <c r="M128" t="s">
        <v>156</v>
      </c>
      <c r="N128">
        <v>9.27</v>
      </c>
      <c r="O128" s="28">
        <f t="shared" si="0"/>
        <v>-9.27</v>
      </c>
      <c r="P128" s="34" t="s">
        <v>228</v>
      </c>
      <c r="Q128" s="28" t="s">
        <v>223</v>
      </c>
      <c r="T128" s="28"/>
    </row>
    <row r="129" spans="1:20" ht="17.25" customHeight="1" x14ac:dyDescent="0.25">
      <c r="A129" t="s">
        <v>14</v>
      </c>
      <c r="B129" t="s">
        <v>15</v>
      </c>
      <c r="C129">
        <v>16005653</v>
      </c>
      <c r="E129" t="s">
        <v>158</v>
      </c>
      <c r="F129" t="s">
        <v>159</v>
      </c>
      <c r="H129" t="s">
        <v>204</v>
      </c>
      <c r="I129" t="s">
        <v>139</v>
      </c>
      <c r="J129">
        <v>2016</v>
      </c>
      <c r="K129">
        <v>9</v>
      </c>
      <c r="L129" t="s">
        <v>62</v>
      </c>
      <c r="M129">
        <v>14242</v>
      </c>
      <c r="N129">
        <v>10.41</v>
      </c>
      <c r="O129" s="28">
        <f t="shared" si="0"/>
        <v>-10.41</v>
      </c>
      <c r="P129" s="34" t="s">
        <v>228</v>
      </c>
      <c r="Q129" s="28" t="s">
        <v>223</v>
      </c>
      <c r="T129" s="28"/>
    </row>
    <row r="130" spans="1:20" ht="17.25" customHeight="1" x14ac:dyDescent="0.25">
      <c r="A130" t="s">
        <v>14</v>
      </c>
      <c r="B130" t="s">
        <v>15</v>
      </c>
      <c r="C130">
        <v>16005559</v>
      </c>
      <c r="E130" t="s">
        <v>158</v>
      </c>
      <c r="F130" t="s">
        <v>159</v>
      </c>
      <c r="H130" t="s">
        <v>196</v>
      </c>
      <c r="I130" t="s">
        <v>181</v>
      </c>
      <c r="J130">
        <v>2016</v>
      </c>
      <c r="K130">
        <v>9</v>
      </c>
      <c r="L130" t="s">
        <v>201</v>
      </c>
      <c r="M130">
        <v>5944266</v>
      </c>
      <c r="N130">
        <v>12.84</v>
      </c>
      <c r="O130" s="28">
        <f t="shared" si="0"/>
        <v>-12.84</v>
      </c>
      <c r="P130" s="35" t="s">
        <v>225</v>
      </c>
      <c r="Q130" s="28" t="s">
        <v>223</v>
      </c>
      <c r="T130" s="28"/>
    </row>
    <row r="131" spans="1:20" ht="17.25" customHeight="1" x14ac:dyDescent="0.25">
      <c r="A131" t="s">
        <v>14</v>
      </c>
      <c r="B131" t="s">
        <v>15</v>
      </c>
      <c r="C131">
        <v>16005396</v>
      </c>
      <c r="E131" t="s">
        <v>158</v>
      </c>
      <c r="F131" t="s">
        <v>159</v>
      </c>
      <c r="H131" t="s">
        <v>196</v>
      </c>
      <c r="I131" t="s">
        <v>181</v>
      </c>
      <c r="J131">
        <v>2016</v>
      </c>
      <c r="K131">
        <v>9</v>
      </c>
      <c r="L131" t="s">
        <v>197</v>
      </c>
      <c r="M131">
        <v>5582284</v>
      </c>
      <c r="N131">
        <v>13.42</v>
      </c>
      <c r="O131" s="28">
        <f t="shared" si="0"/>
        <v>-13.42</v>
      </c>
      <c r="P131" s="36" t="s">
        <v>225</v>
      </c>
      <c r="Q131" s="28" t="s">
        <v>223</v>
      </c>
      <c r="T131" s="28"/>
    </row>
    <row r="132" spans="1:20" ht="17.25" customHeight="1" x14ac:dyDescent="0.25">
      <c r="A132" t="s">
        <v>14</v>
      </c>
      <c r="B132" t="s">
        <v>15</v>
      </c>
      <c r="C132">
        <v>16005834</v>
      </c>
      <c r="E132" t="s">
        <v>56</v>
      </c>
      <c r="F132" t="s">
        <v>57</v>
      </c>
      <c r="H132" t="s">
        <v>18</v>
      </c>
      <c r="I132" t="s">
        <v>19</v>
      </c>
      <c r="J132">
        <v>2016</v>
      </c>
      <c r="K132">
        <v>9</v>
      </c>
      <c r="L132" t="s">
        <v>62</v>
      </c>
      <c r="M132" t="s">
        <v>63</v>
      </c>
      <c r="N132">
        <v>13.57</v>
      </c>
      <c r="O132" s="28">
        <f t="shared" si="0"/>
        <v>-13.57</v>
      </c>
      <c r="P132" s="37" t="s">
        <v>225</v>
      </c>
      <c r="Q132" s="28" t="s">
        <v>223</v>
      </c>
      <c r="T132" s="28"/>
    </row>
    <row r="133" spans="1:20" ht="17.25" customHeight="1" x14ac:dyDescent="0.25">
      <c r="A133" t="s">
        <v>14</v>
      </c>
      <c r="B133" t="s">
        <v>15</v>
      </c>
      <c r="C133">
        <v>16005396</v>
      </c>
      <c r="E133" t="s">
        <v>158</v>
      </c>
      <c r="F133" t="s">
        <v>159</v>
      </c>
      <c r="H133" t="s">
        <v>196</v>
      </c>
      <c r="I133" t="s">
        <v>181</v>
      </c>
      <c r="J133">
        <v>2016</v>
      </c>
      <c r="K133">
        <v>9</v>
      </c>
      <c r="L133" t="s">
        <v>30</v>
      </c>
      <c r="M133">
        <v>5582284</v>
      </c>
      <c r="N133">
        <v>14</v>
      </c>
      <c r="O133" s="28">
        <f t="shared" si="0"/>
        <v>-14</v>
      </c>
      <c r="P133" s="34" t="s">
        <v>228</v>
      </c>
      <c r="Q133" s="28" t="s">
        <v>223</v>
      </c>
      <c r="T133" s="28"/>
    </row>
    <row r="134" spans="1:20" ht="17.25" customHeight="1" x14ac:dyDescent="0.25">
      <c r="A134" t="s">
        <v>14</v>
      </c>
      <c r="B134" t="s">
        <v>15</v>
      </c>
      <c r="C134">
        <v>16005396</v>
      </c>
      <c r="E134" t="s">
        <v>158</v>
      </c>
      <c r="F134" t="s">
        <v>159</v>
      </c>
      <c r="H134" t="s">
        <v>196</v>
      </c>
      <c r="I134" t="s">
        <v>181</v>
      </c>
      <c r="J134">
        <v>2016</v>
      </c>
      <c r="K134">
        <v>9</v>
      </c>
      <c r="L134" t="s">
        <v>199</v>
      </c>
      <c r="M134">
        <v>5582284</v>
      </c>
      <c r="N134">
        <v>16.170000000000002</v>
      </c>
      <c r="O134" s="28">
        <f t="shared" si="0"/>
        <v>-16.170000000000002</v>
      </c>
      <c r="P134" s="38" t="s">
        <v>225</v>
      </c>
      <c r="Q134" s="28" t="s">
        <v>223</v>
      </c>
      <c r="T134" s="28"/>
    </row>
    <row r="135" spans="1:20" ht="17.25" customHeight="1" x14ac:dyDescent="0.25">
      <c r="A135" t="s">
        <v>14</v>
      </c>
      <c r="B135" t="s">
        <v>15</v>
      </c>
      <c r="C135">
        <v>16005653</v>
      </c>
      <c r="E135" t="s">
        <v>158</v>
      </c>
      <c r="F135" t="s">
        <v>159</v>
      </c>
      <c r="H135" t="s">
        <v>204</v>
      </c>
      <c r="I135" t="s">
        <v>139</v>
      </c>
      <c r="J135">
        <v>2016</v>
      </c>
      <c r="K135">
        <v>9</v>
      </c>
      <c r="L135" t="s">
        <v>30</v>
      </c>
      <c r="M135">
        <v>14242</v>
      </c>
      <c r="N135">
        <v>17</v>
      </c>
      <c r="O135" s="28">
        <f t="shared" si="0"/>
        <v>-17</v>
      </c>
      <c r="P135" s="34" t="s">
        <v>228</v>
      </c>
      <c r="Q135" s="28" t="s">
        <v>223</v>
      </c>
      <c r="T135" s="28"/>
    </row>
    <row r="136" spans="1:20" ht="17.25" customHeight="1" x14ac:dyDescent="0.25">
      <c r="A136" t="s">
        <v>14</v>
      </c>
      <c r="B136" t="s">
        <v>15</v>
      </c>
      <c r="C136">
        <v>16005701</v>
      </c>
      <c r="E136" t="s">
        <v>158</v>
      </c>
      <c r="F136" t="s">
        <v>159</v>
      </c>
      <c r="H136" t="s">
        <v>196</v>
      </c>
      <c r="I136" t="s">
        <v>181</v>
      </c>
      <c r="J136">
        <v>2016</v>
      </c>
      <c r="K136">
        <v>9</v>
      </c>
      <c r="L136" t="s">
        <v>202</v>
      </c>
      <c r="M136">
        <v>6274633</v>
      </c>
      <c r="N136">
        <v>17.010000000000002</v>
      </c>
      <c r="O136" s="28">
        <f t="shared" si="0"/>
        <v>-17.010000000000002</v>
      </c>
      <c r="P136" s="39" t="s">
        <v>225</v>
      </c>
      <c r="Q136" s="28" t="s">
        <v>223</v>
      </c>
      <c r="T136" s="28"/>
    </row>
    <row r="137" spans="1:20" ht="17.25" customHeight="1" x14ac:dyDescent="0.25">
      <c r="A137" t="s">
        <v>14</v>
      </c>
      <c r="B137" t="s">
        <v>15</v>
      </c>
      <c r="C137">
        <v>16005952</v>
      </c>
      <c r="E137" t="s">
        <v>158</v>
      </c>
      <c r="F137" t="s">
        <v>159</v>
      </c>
      <c r="H137" t="s">
        <v>206</v>
      </c>
      <c r="I137" t="s">
        <v>192</v>
      </c>
      <c r="J137">
        <v>2016</v>
      </c>
      <c r="K137">
        <v>9</v>
      </c>
      <c r="L137" t="s">
        <v>30</v>
      </c>
      <c r="M137">
        <v>539954724</v>
      </c>
      <c r="N137">
        <v>19.23</v>
      </c>
      <c r="O137" s="28">
        <f t="shared" si="0"/>
        <v>-19.23</v>
      </c>
      <c r="P137" s="34" t="s">
        <v>228</v>
      </c>
      <c r="Q137" s="28" t="s">
        <v>223</v>
      </c>
      <c r="T137" s="28"/>
    </row>
    <row r="138" spans="1:20" ht="17.25" customHeight="1" x14ac:dyDescent="0.25">
      <c r="A138" t="s">
        <v>14</v>
      </c>
      <c r="B138" t="s">
        <v>15</v>
      </c>
      <c r="C138">
        <v>16005642</v>
      </c>
      <c r="E138" t="s">
        <v>88</v>
      </c>
      <c r="F138" t="s">
        <v>89</v>
      </c>
      <c r="H138" t="s">
        <v>153</v>
      </c>
      <c r="I138" t="s">
        <v>154</v>
      </c>
      <c r="J138">
        <v>2016</v>
      </c>
      <c r="K138">
        <v>9</v>
      </c>
      <c r="L138" t="s">
        <v>157</v>
      </c>
      <c r="M138" t="s">
        <v>156</v>
      </c>
      <c r="N138">
        <v>19.37</v>
      </c>
      <c r="O138" s="28">
        <f t="shared" si="0"/>
        <v>-19.37</v>
      </c>
      <c r="P138" s="40" t="s">
        <v>237</v>
      </c>
      <c r="Q138" s="28" t="s">
        <v>223</v>
      </c>
      <c r="T138" s="28"/>
    </row>
    <row r="139" spans="1:20" ht="17.25" customHeight="1" x14ac:dyDescent="0.25">
      <c r="A139" t="s">
        <v>14</v>
      </c>
      <c r="B139" t="s">
        <v>15</v>
      </c>
      <c r="C139">
        <v>16005559</v>
      </c>
      <c r="E139" t="s">
        <v>158</v>
      </c>
      <c r="F139" t="s">
        <v>159</v>
      </c>
      <c r="H139" t="s">
        <v>196</v>
      </c>
      <c r="I139" t="s">
        <v>181</v>
      </c>
      <c r="J139">
        <v>2016</v>
      </c>
      <c r="K139">
        <v>9</v>
      </c>
      <c r="L139" t="s">
        <v>30</v>
      </c>
      <c r="M139">
        <v>5944266</v>
      </c>
      <c r="N139">
        <v>19.48</v>
      </c>
      <c r="O139" s="28">
        <f t="shared" si="0"/>
        <v>-19.48</v>
      </c>
      <c r="P139" s="34" t="s">
        <v>228</v>
      </c>
      <c r="Q139" s="28" t="s">
        <v>223</v>
      </c>
      <c r="T139" s="28"/>
    </row>
    <row r="140" spans="1:20" ht="17.25" customHeight="1" x14ac:dyDescent="0.25">
      <c r="A140" t="s">
        <v>14</v>
      </c>
      <c r="B140" t="s">
        <v>15</v>
      </c>
      <c r="C140">
        <v>16005834</v>
      </c>
      <c r="E140" t="s">
        <v>158</v>
      </c>
      <c r="F140" t="s">
        <v>159</v>
      </c>
      <c r="H140" t="s">
        <v>18</v>
      </c>
      <c r="I140" t="s">
        <v>19</v>
      </c>
      <c r="J140">
        <v>2016</v>
      </c>
      <c r="K140">
        <v>9</v>
      </c>
      <c r="L140" t="s">
        <v>177</v>
      </c>
      <c r="M140" t="s">
        <v>63</v>
      </c>
      <c r="N140">
        <v>20.09</v>
      </c>
      <c r="O140" s="28">
        <f t="shared" si="0"/>
        <v>-20.09</v>
      </c>
      <c r="P140" s="40" t="s">
        <v>225</v>
      </c>
      <c r="Q140" s="28" t="s">
        <v>223</v>
      </c>
      <c r="T140" s="28"/>
    </row>
    <row r="141" spans="1:20" ht="17.25" customHeight="1" x14ac:dyDescent="0.25">
      <c r="A141" t="s">
        <v>14</v>
      </c>
      <c r="B141" t="s">
        <v>15</v>
      </c>
      <c r="C141">
        <v>16005710</v>
      </c>
      <c r="E141" t="s">
        <v>88</v>
      </c>
      <c r="F141" t="s">
        <v>89</v>
      </c>
      <c r="H141" t="s">
        <v>150</v>
      </c>
      <c r="I141" t="s">
        <v>74</v>
      </c>
      <c r="J141">
        <v>2016</v>
      </c>
      <c r="K141">
        <v>9</v>
      </c>
      <c r="L141" t="s">
        <v>30</v>
      </c>
      <c r="M141" t="s">
        <v>152</v>
      </c>
      <c r="N141">
        <v>21.29</v>
      </c>
      <c r="O141" s="28">
        <f t="shared" si="0"/>
        <v>-21.29</v>
      </c>
      <c r="P141" s="34" t="s">
        <v>228</v>
      </c>
      <c r="Q141" s="28" t="s">
        <v>223</v>
      </c>
      <c r="T141" s="28"/>
    </row>
    <row r="142" spans="1:20" ht="17.25" customHeight="1" x14ac:dyDescent="0.25">
      <c r="A142" t="s">
        <v>14</v>
      </c>
      <c r="B142" t="s">
        <v>15</v>
      </c>
      <c r="C142">
        <v>16005443</v>
      </c>
      <c r="E142" t="s">
        <v>88</v>
      </c>
      <c r="F142" t="s">
        <v>89</v>
      </c>
      <c r="H142" t="s">
        <v>146</v>
      </c>
      <c r="I142" t="s">
        <v>147</v>
      </c>
      <c r="J142">
        <v>2016</v>
      </c>
      <c r="K142">
        <v>9</v>
      </c>
      <c r="L142" t="s">
        <v>30</v>
      </c>
      <c r="M142">
        <v>227522</v>
      </c>
      <c r="N142">
        <v>22.12</v>
      </c>
      <c r="O142" s="28">
        <f t="shared" si="0"/>
        <v>-22.12</v>
      </c>
      <c r="P142" s="34" t="s">
        <v>228</v>
      </c>
      <c r="Q142" s="28" t="s">
        <v>223</v>
      </c>
      <c r="T142" s="28"/>
    </row>
    <row r="143" spans="1:20" ht="17.25" customHeight="1" x14ac:dyDescent="0.25">
      <c r="A143" t="s">
        <v>14</v>
      </c>
      <c r="B143" t="s">
        <v>15</v>
      </c>
      <c r="C143">
        <v>16005701</v>
      </c>
      <c r="E143" t="s">
        <v>158</v>
      </c>
      <c r="F143" t="s">
        <v>159</v>
      </c>
      <c r="H143" t="s">
        <v>196</v>
      </c>
      <c r="I143" t="s">
        <v>181</v>
      </c>
      <c r="J143">
        <v>2016</v>
      </c>
      <c r="K143">
        <v>9</v>
      </c>
      <c r="L143" t="s">
        <v>30</v>
      </c>
      <c r="M143">
        <v>6274633</v>
      </c>
      <c r="N143">
        <v>22.38</v>
      </c>
      <c r="O143" s="28">
        <f t="shared" si="0"/>
        <v>-22.38</v>
      </c>
      <c r="P143" s="34" t="s">
        <v>228</v>
      </c>
      <c r="Q143" s="28" t="s">
        <v>223</v>
      </c>
      <c r="T143" s="28"/>
    </row>
    <row r="144" spans="1:20" ht="17.25" customHeight="1" x14ac:dyDescent="0.25">
      <c r="A144" t="s">
        <v>14</v>
      </c>
      <c r="B144" t="s">
        <v>15</v>
      </c>
      <c r="C144">
        <v>16005776</v>
      </c>
      <c r="E144" t="s">
        <v>64</v>
      </c>
      <c r="F144" t="s">
        <v>65</v>
      </c>
      <c r="H144" t="s">
        <v>18</v>
      </c>
      <c r="I144" t="s">
        <v>19</v>
      </c>
      <c r="J144">
        <v>2016</v>
      </c>
      <c r="K144">
        <v>9</v>
      </c>
      <c r="L144" t="s">
        <v>67</v>
      </c>
      <c r="M144" t="s">
        <v>68</v>
      </c>
      <c r="N144">
        <v>32.229999999999997</v>
      </c>
      <c r="O144" s="28">
        <f t="shared" si="0"/>
        <v>-32.229999999999997</v>
      </c>
      <c r="P144" s="40" t="s">
        <v>237</v>
      </c>
      <c r="Q144" s="28" t="s">
        <v>223</v>
      </c>
      <c r="T144" s="28"/>
    </row>
    <row r="145" spans="1:20" ht="17.25" customHeight="1" x14ac:dyDescent="0.25">
      <c r="A145" t="s">
        <v>14</v>
      </c>
      <c r="B145" t="s">
        <v>15</v>
      </c>
      <c r="C145">
        <v>16005396</v>
      </c>
      <c r="E145" t="s">
        <v>158</v>
      </c>
      <c r="F145" t="s">
        <v>159</v>
      </c>
      <c r="H145" t="s">
        <v>196</v>
      </c>
      <c r="I145" t="s">
        <v>181</v>
      </c>
      <c r="J145">
        <v>2016</v>
      </c>
      <c r="K145">
        <v>9</v>
      </c>
      <c r="L145" t="s">
        <v>198</v>
      </c>
      <c r="M145">
        <v>5582284</v>
      </c>
      <c r="N145">
        <v>35.21</v>
      </c>
      <c r="O145" s="28">
        <f t="shared" si="0"/>
        <v>-35.21</v>
      </c>
      <c r="P145" s="40" t="s">
        <v>225</v>
      </c>
      <c r="Q145" s="28" t="s">
        <v>223</v>
      </c>
      <c r="T145" s="28"/>
    </row>
    <row r="146" spans="1:20" ht="17.25" customHeight="1" x14ac:dyDescent="0.25">
      <c r="A146" t="s">
        <v>14</v>
      </c>
      <c r="B146" t="s">
        <v>15</v>
      </c>
      <c r="C146">
        <v>16005834</v>
      </c>
      <c r="E146" t="s">
        <v>158</v>
      </c>
      <c r="F146" t="s">
        <v>159</v>
      </c>
      <c r="H146" t="s">
        <v>18</v>
      </c>
      <c r="I146" t="s">
        <v>19</v>
      </c>
      <c r="J146">
        <v>2016</v>
      </c>
      <c r="K146">
        <v>9</v>
      </c>
      <c r="L146" t="s">
        <v>175</v>
      </c>
      <c r="M146" t="s">
        <v>63</v>
      </c>
      <c r="N146">
        <v>48.05</v>
      </c>
      <c r="O146" s="28">
        <f t="shared" si="0"/>
        <v>-48.05</v>
      </c>
      <c r="P146" s="40" t="s">
        <v>225</v>
      </c>
      <c r="Q146" s="28" t="s">
        <v>223</v>
      </c>
      <c r="T146" s="28"/>
    </row>
    <row r="147" spans="1:20" ht="17.25" customHeight="1" x14ac:dyDescent="0.25">
      <c r="A147" t="s">
        <v>14</v>
      </c>
      <c r="B147" t="s">
        <v>15</v>
      </c>
      <c r="C147">
        <v>16005542</v>
      </c>
      <c r="E147" t="s">
        <v>31</v>
      </c>
      <c r="F147" t="s">
        <v>32</v>
      </c>
      <c r="H147" t="s">
        <v>33</v>
      </c>
      <c r="I147" t="s">
        <v>34</v>
      </c>
      <c r="J147">
        <v>2016</v>
      </c>
      <c r="K147">
        <v>9</v>
      </c>
      <c r="L147" t="s">
        <v>35</v>
      </c>
      <c r="M147">
        <v>103161</v>
      </c>
      <c r="N147">
        <v>49</v>
      </c>
      <c r="O147" s="28">
        <f t="shared" si="0"/>
        <v>-49</v>
      </c>
      <c r="P147" s="29" t="s">
        <v>224</v>
      </c>
      <c r="Q147" s="28" t="s">
        <v>223</v>
      </c>
      <c r="T147" s="28"/>
    </row>
    <row r="148" spans="1:20" ht="17.25" customHeight="1" x14ac:dyDescent="0.25">
      <c r="A148" t="s">
        <v>14</v>
      </c>
      <c r="B148" t="s">
        <v>15</v>
      </c>
      <c r="C148">
        <v>16005957</v>
      </c>
      <c r="E148" t="s">
        <v>88</v>
      </c>
      <c r="F148" t="s">
        <v>89</v>
      </c>
      <c r="H148" t="s">
        <v>141</v>
      </c>
      <c r="I148" t="s">
        <v>142</v>
      </c>
      <c r="J148">
        <v>2016</v>
      </c>
      <c r="K148">
        <v>9</v>
      </c>
      <c r="L148" t="s">
        <v>62</v>
      </c>
      <c r="M148">
        <v>60037781</v>
      </c>
      <c r="N148">
        <v>51.24</v>
      </c>
      <c r="O148" s="28">
        <f t="shared" si="0"/>
        <v>-51.24</v>
      </c>
      <c r="P148" s="40" t="s">
        <v>225</v>
      </c>
      <c r="Q148" s="28" t="s">
        <v>223</v>
      </c>
      <c r="T148" s="28"/>
    </row>
    <row r="149" spans="1:20" ht="17.25" customHeight="1" x14ac:dyDescent="0.25">
      <c r="A149" t="s">
        <v>14</v>
      </c>
      <c r="B149" t="s">
        <v>15</v>
      </c>
      <c r="C149">
        <v>16005834</v>
      </c>
      <c r="E149" t="s">
        <v>158</v>
      </c>
      <c r="F149" t="s">
        <v>159</v>
      </c>
      <c r="H149" t="s">
        <v>18</v>
      </c>
      <c r="I149" t="s">
        <v>19</v>
      </c>
      <c r="J149">
        <v>2016</v>
      </c>
      <c r="K149">
        <v>9</v>
      </c>
      <c r="L149" t="s">
        <v>179</v>
      </c>
      <c r="M149" t="s">
        <v>63</v>
      </c>
      <c r="N149">
        <v>55.9</v>
      </c>
      <c r="O149" s="28">
        <f t="shared" si="0"/>
        <v>-55.9</v>
      </c>
      <c r="P149" s="40" t="s">
        <v>225</v>
      </c>
      <c r="Q149" s="28" t="s">
        <v>223</v>
      </c>
      <c r="T149" s="28"/>
    </row>
    <row r="150" spans="1:20" ht="17.25" customHeight="1" x14ac:dyDescent="0.25">
      <c r="A150" t="s">
        <v>14</v>
      </c>
      <c r="B150" t="s">
        <v>15</v>
      </c>
      <c r="C150">
        <v>16005952</v>
      </c>
      <c r="E150" t="s">
        <v>158</v>
      </c>
      <c r="F150" t="s">
        <v>159</v>
      </c>
      <c r="H150" t="s">
        <v>206</v>
      </c>
      <c r="I150" t="s">
        <v>192</v>
      </c>
      <c r="J150">
        <v>2016</v>
      </c>
      <c r="K150">
        <v>9</v>
      </c>
      <c r="L150" t="s">
        <v>193</v>
      </c>
      <c r="M150">
        <v>539954724</v>
      </c>
      <c r="N150">
        <v>56.61</v>
      </c>
      <c r="O150" s="28">
        <f t="shared" si="0"/>
        <v>-56.61</v>
      </c>
      <c r="P150" s="40" t="s">
        <v>229</v>
      </c>
      <c r="Q150" s="28" t="s">
        <v>223</v>
      </c>
      <c r="T150" s="28"/>
    </row>
    <row r="151" spans="1:20" ht="17.25" customHeight="1" x14ac:dyDescent="0.25">
      <c r="A151" t="s">
        <v>14</v>
      </c>
      <c r="B151" t="s">
        <v>15</v>
      </c>
      <c r="C151">
        <v>16005804</v>
      </c>
      <c r="E151" t="s">
        <v>88</v>
      </c>
      <c r="F151" t="s">
        <v>89</v>
      </c>
      <c r="H151" t="s">
        <v>18</v>
      </c>
      <c r="I151" t="s">
        <v>19</v>
      </c>
      <c r="J151">
        <v>2016</v>
      </c>
      <c r="K151">
        <v>9</v>
      </c>
      <c r="L151" t="s">
        <v>115</v>
      </c>
      <c r="M151" t="s">
        <v>116</v>
      </c>
      <c r="N151">
        <v>73.95</v>
      </c>
      <c r="O151" s="28">
        <f t="shared" si="0"/>
        <v>-73.95</v>
      </c>
      <c r="P151" s="29" t="s">
        <v>230</v>
      </c>
      <c r="Q151" s="28" t="s">
        <v>223</v>
      </c>
      <c r="T151" s="28"/>
    </row>
    <row r="152" spans="1:20" ht="17.25" customHeight="1" x14ac:dyDescent="0.25">
      <c r="A152" t="s">
        <v>14</v>
      </c>
      <c r="B152" t="s">
        <v>15</v>
      </c>
      <c r="C152">
        <v>16005834</v>
      </c>
      <c r="E152" t="s">
        <v>158</v>
      </c>
      <c r="F152" t="s">
        <v>159</v>
      </c>
      <c r="H152" t="s">
        <v>18</v>
      </c>
      <c r="I152" t="s">
        <v>19</v>
      </c>
      <c r="J152">
        <v>2016</v>
      </c>
      <c r="K152">
        <v>9</v>
      </c>
      <c r="L152" t="s">
        <v>178</v>
      </c>
      <c r="M152" t="s">
        <v>63</v>
      </c>
      <c r="N152">
        <v>79.55</v>
      </c>
      <c r="O152" s="28">
        <f t="shared" si="0"/>
        <v>-79.55</v>
      </c>
      <c r="P152" s="29" t="s">
        <v>239</v>
      </c>
      <c r="Q152" s="28" t="s">
        <v>223</v>
      </c>
      <c r="T152" s="28"/>
    </row>
    <row r="153" spans="1:20" ht="17.25" customHeight="1" x14ac:dyDescent="0.25">
      <c r="A153" t="s">
        <v>14</v>
      </c>
      <c r="B153" t="s">
        <v>15</v>
      </c>
      <c r="C153">
        <v>16005834</v>
      </c>
      <c r="E153" t="s">
        <v>158</v>
      </c>
      <c r="F153" t="s">
        <v>159</v>
      </c>
      <c r="H153" t="s">
        <v>18</v>
      </c>
      <c r="I153" t="s">
        <v>19</v>
      </c>
      <c r="J153">
        <v>2016</v>
      </c>
      <c r="K153">
        <v>9</v>
      </c>
      <c r="L153" t="s">
        <v>176</v>
      </c>
      <c r="M153" t="s">
        <v>63</v>
      </c>
      <c r="N153">
        <v>92.38</v>
      </c>
      <c r="O153" s="28">
        <f t="shared" si="0"/>
        <v>-92.38</v>
      </c>
      <c r="P153" s="40" t="s">
        <v>239</v>
      </c>
      <c r="Q153" s="28" t="s">
        <v>223</v>
      </c>
      <c r="T153" s="28"/>
    </row>
    <row r="154" spans="1:20" ht="17.25" customHeight="1" x14ac:dyDescent="0.25">
      <c r="A154" t="s">
        <v>14</v>
      </c>
      <c r="B154" t="s">
        <v>15</v>
      </c>
      <c r="C154">
        <v>16005946</v>
      </c>
      <c r="E154" t="s">
        <v>82</v>
      </c>
      <c r="F154" t="s">
        <v>83</v>
      </c>
      <c r="H154" t="s">
        <v>85</v>
      </c>
      <c r="I154" t="s">
        <v>74</v>
      </c>
      <c r="J154">
        <v>2016</v>
      </c>
      <c r="K154">
        <v>9</v>
      </c>
      <c r="L154" t="s">
        <v>30</v>
      </c>
      <c r="M154" t="s">
        <v>87</v>
      </c>
      <c r="N154">
        <v>128</v>
      </c>
      <c r="O154" s="28">
        <f t="shared" si="0"/>
        <v>-128</v>
      </c>
      <c r="P154" s="34" t="s">
        <v>228</v>
      </c>
      <c r="Q154" s="28" t="s">
        <v>223</v>
      </c>
      <c r="T154" s="28"/>
    </row>
    <row r="155" spans="1:20" ht="17.25" customHeight="1" x14ac:dyDescent="0.25">
      <c r="A155" t="s">
        <v>14</v>
      </c>
      <c r="B155" t="s">
        <v>15</v>
      </c>
      <c r="C155">
        <v>16005653</v>
      </c>
      <c r="E155" t="s">
        <v>158</v>
      </c>
      <c r="F155" t="s">
        <v>159</v>
      </c>
      <c r="H155" t="s">
        <v>204</v>
      </c>
      <c r="I155" t="s">
        <v>139</v>
      </c>
      <c r="J155">
        <v>2016</v>
      </c>
      <c r="K155">
        <v>9</v>
      </c>
      <c r="L155" t="s">
        <v>205</v>
      </c>
      <c r="M155">
        <v>14242</v>
      </c>
      <c r="N155">
        <v>136.5</v>
      </c>
      <c r="O155" s="28">
        <f t="shared" si="0"/>
        <v>-136.5</v>
      </c>
      <c r="P155" s="40" t="s">
        <v>230</v>
      </c>
      <c r="Q155" s="28" t="s">
        <v>223</v>
      </c>
      <c r="T155" s="28"/>
    </row>
    <row r="156" spans="1:20" ht="17.25" customHeight="1" x14ac:dyDescent="0.25">
      <c r="A156" t="s">
        <v>14</v>
      </c>
      <c r="B156" t="s">
        <v>15</v>
      </c>
      <c r="C156">
        <v>16005834</v>
      </c>
      <c r="E156" t="s">
        <v>56</v>
      </c>
      <c r="F156" t="s">
        <v>57</v>
      </c>
      <c r="H156" t="s">
        <v>18</v>
      </c>
      <c r="I156" t="s">
        <v>19</v>
      </c>
      <c r="J156">
        <v>2016</v>
      </c>
      <c r="K156">
        <v>9</v>
      </c>
      <c r="L156" t="s">
        <v>61</v>
      </c>
      <c r="M156" t="s">
        <v>63</v>
      </c>
      <c r="N156">
        <v>178</v>
      </c>
      <c r="O156" s="28">
        <f t="shared" si="0"/>
        <v>-178</v>
      </c>
      <c r="P156" s="41" t="s">
        <v>227</v>
      </c>
      <c r="Q156" s="28" t="s">
        <v>223</v>
      </c>
      <c r="T156" s="28"/>
    </row>
    <row r="157" spans="1:20" ht="17.25" customHeight="1" x14ac:dyDescent="0.25">
      <c r="A157" t="s">
        <v>14</v>
      </c>
      <c r="B157" t="s">
        <v>15</v>
      </c>
      <c r="C157">
        <v>16005642</v>
      </c>
      <c r="E157" t="s">
        <v>88</v>
      </c>
      <c r="F157" t="s">
        <v>89</v>
      </c>
      <c r="H157" t="s">
        <v>153</v>
      </c>
      <c r="I157" t="s">
        <v>154</v>
      </c>
      <c r="J157">
        <v>2016</v>
      </c>
      <c r="K157">
        <v>9</v>
      </c>
      <c r="L157" t="s">
        <v>155</v>
      </c>
      <c r="M157" t="s">
        <v>156</v>
      </c>
      <c r="N157">
        <v>187.81</v>
      </c>
      <c r="O157" s="28">
        <f t="shared" si="0"/>
        <v>-187.81</v>
      </c>
      <c r="P157" s="41" t="s">
        <v>237</v>
      </c>
      <c r="Q157" s="28" t="s">
        <v>223</v>
      </c>
      <c r="T157" s="28"/>
    </row>
    <row r="158" spans="1:20" ht="17.25" customHeight="1" x14ac:dyDescent="0.25">
      <c r="A158" t="s">
        <v>14</v>
      </c>
      <c r="B158" t="s">
        <v>15</v>
      </c>
      <c r="C158">
        <v>16005952</v>
      </c>
      <c r="E158" t="s">
        <v>158</v>
      </c>
      <c r="F158" t="s">
        <v>159</v>
      </c>
      <c r="H158" t="s">
        <v>206</v>
      </c>
      <c r="I158" t="s">
        <v>192</v>
      </c>
      <c r="J158">
        <v>2016</v>
      </c>
      <c r="K158">
        <v>9</v>
      </c>
      <c r="L158" t="s">
        <v>194</v>
      </c>
      <c r="M158">
        <v>539954724</v>
      </c>
      <c r="N158">
        <v>199.32</v>
      </c>
      <c r="O158" s="28">
        <f t="shared" si="0"/>
        <v>-199.32</v>
      </c>
      <c r="P158" s="29" t="s">
        <v>229</v>
      </c>
      <c r="Q158" s="28" t="s">
        <v>223</v>
      </c>
      <c r="T158" s="28"/>
    </row>
    <row r="159" spans="1:20" ht="17.25" customHeight="1" x14ac:dyDescent="0.25">
      <c r="A159" t="s">
        <v>14</v>
      </c>
      <c r="B159" t="s">
        <v>15</v>
      </c>
      <c r="C159">
        <v>16005957</v>
      </c>
      <c r="E159" t="s">
        <v>88</v>
      </c>
      <c r="F159" t="s">
        <v>89</v>
      </c>
      <c r="H159" t="s">
        <v>141</v>
      </c>
      <c r="I159" t="s">
        <v>142</v>
      </c>
      <c r="J159">
        <v>2016</v>
      </c>
      <c r="K159">
        <v>9</v>
      </c>
      <c r="L159" t="s">
        <v>30</v>
      </c>
      <c r="M159">
        <v>60037781</v>
      </c>
      <c r="N159">
        <v>199.75</v>
      </c>
      <c r="O159" s="28">
        <f t="shared" si="0"/>
        <v>-199.75</v>
      </c>
      <c r="P159" s="34" t="s">
        <v>228</v>
      </c>
      <c r="Q159" s="28" t="s">
        <v>223</v>
      </c>
      <c r="T159" s="28"/>
    </row>
    <row r="160" spans="1:20" ht="17.25" customHeight="1" x14ac:dyDescent="0.25">
      <c r="A160" t="s">
        <v>14</v>
      </c>
      <c r="B160" t="s">
        <v>15</v>
      </c>
      <c r="C160">
        <v>16005804</v>
      </c>
      <c r="E160" t="s">
        <v>88</v>
      </c>
      <c r="F160" t="s">
        <v>89</v>
      </c>
      <c r="H160" t="s">
        <v>18</v>
      </c>
      <c r="I160" t="s">
        <v>19</v>
      </c>
      <c r="J160">
        <v>2016</v>
      </c>
      <c r="K160">
        <v>9</v>
      </c>
      <c r="L160" t="s">
        <v>117</v>
      </c>
      <c r="M160" t="s">
        <v>116</v>
      </c>
      <c r="N160">
        <v>204.49</v>
      </c>
      <c r="O160" s="28">
        <f t="shared" si="0"/>
        <v>-204.49</v>
      </c>
      <c r="P160" s="29" t="s">
        <v>229</v>
      </c>
      <c r="Q160" s="28" t="s">
        <v>223</v>
      </c>
      <c r="T160" s="28"/>
    </row>
    <row r="161" spans="1:20" ht="17.25" customHeight="1" x14ac:dyDescent="0.25">
      <c r="A161" t="s">
        <v>14</v>
      </c>
      <c r="B161" t="s">
        <v>15</v>
      </c>
      <c r="C161">
        <v>16005710</v>
      </c>
      <c r="E161" t="s">
        <v>88</v>
      </c>
      <c r="F161" t="s">
        <v>89</v>
      </c>
      <c r="H161" t="s">
        <v>150</v>
      </c>
      <c r="I161" t="s">
        <v>74</v>
      </c>
      <c r="J161">
        <v>2016</v>
      </c>
      <c r="K161">
        <v>9</v>
      </c>
      <c r="L161" t="s">
        <v>151</v>
      </c>
      <c r="M161" t="s">
        <v>152</v>
      </c>
      <c r="N161">
        <v>484.31</v>
      </c>
      <c r="O161" s="28">
        <f t="shared" si="0"/>
        <v>-484.31</v>
      </c>
      <c r="P161" s="29" t="s">
        <v>239</v>
      </c>
      <c r="Q161" s="28" t="s">
        <v>223</v>
      </c>
      <c r="T161" s="28"/>
    </row>
    <row r="162" spans="1:20" ht="17.25" customHeight="1" x14ac:dyDescent="0.25">
      <c r="A162" t="s">
        <v>14</v>
      </c>
      <c r="B162" t="s">
        <v>15</v>
      </c>
      <c r="C162">
        <v>16005957</v>
      </c>
      <c r="E162" t="s">
        <v>88</v>
      </c>
      <c r="F162" t="s">
        <v>89</v>
      </c>
      <c r="H162" t="s">
        <v>141</v>
      </c>
      <c r="I162" t="s">
        <v>142</v>
      </c>
      <c r="J162">
        <v>2016</v>
      </c>
      <c r="K162">
        <v>9</v>
      </c>
      <c r="L162" t="s">
        <v>62</v>
      </c>
      <c r="M162">
        <v>60037781</v>
      </c>
      <c r="N162">
        <v>555.86</v>
      </c>
      <c r="O162" s="28">
        <f t="shared" si="0"/>
        <v>-555.86</v>
      </c>
      <c r="P162" s="43" t="s">
        <v>241</v>
      </c>
      <c r="Q162" s="28" t="s">
        <v>223</v>
      </c>
      <c r="T162" s="28"/>
    </row>
    <row r="163" spans="1:20" ht="17.25" customHeight="1" x14ac:dyDescent="0.25">
      <c r="A163" t="s">
        <v>14</v>
      </c>
      <c r="B163" t="s">
        <v>15</v>
      </c>
      <c r="C163">
        <v>16005957</v>
      </c>
      <c r="E163" t="s">
        <v>88</v>
      </c>
      <c r="F163" t="s">
        <v>89</v>
      </c>
      <c r="H163" t="s">
        <v>141</v>
      </c>
      <c r="I163" t="s">
        <v>142</v>
      </c>
      <c r="J163">
        <v>2016</v>
      </c>
      <c r="K163">
        <v>9</v>
      </c>
      <c r="L163" t="s">
        <v>145</v>
      </c>
      <c r="M163">
        <v>60037781</v>
      </c>
      <c r="N163">
        <v>672</v>
      </c>
      <c r="O163" s="28">
        <f t="shared" si="0"/>
        <v>-672</v>
      </c>
      <c r="P163" s="43" t="s">
        <v>241</v>
      </c>
      <c r="Q163" s="28" t="s">
        <v>223</v>
      </c>
      <c r="T163" s="28"/>
    </row>
    <row r="164" spans="1:20" ht="17.25" customHeight="1" x14ac:dyDescent="0.25">
      <c r="A164" t="s">
        <v>14</v>
      </c>
      <c r="B164" t="s">
        <v>15</v>
      </c>
      <c r="C164">
        <v>16005443</v>
      </c>
      <c r="E164" t="s">
        <v>88</v>
      </c>
      <c r="F164" t="s">
        <v>89</v>
      </c>
      <c r="H164" t="s">
        <v>146</v>
      </c>
      <c r="I164" t="s">
        <v>147</v>
      </c>
      <c r="J164">
        <v>2016</v>
      </c>
      <c r="K164">
        <v>9</v>
      </c>
      <c r="L164" t="s">
        <v>148</v>
      </c>
      <c r="M164">
        <v>227522</v>
      </c>
      <c r="N164">
        <v>699.56</v>
      </c>
      <c r="O164" s="28">
        <f t="shared" si="0"/>
        <v>-699.56</v>
      </c>
      <c r="P164" s="43" t="s">
        <v>241</v>
      </c>
      <c r="Q164" s="28" t="s">
        <v>223</v>
      </c>
      <c r="T164" s="28"/>
    </row>
    <row r="165" spans="1:20" ht="17.25" customHeight="1" x14ac:dyDescent="0.25">
      <c r="A165" t="s">
        <v>14</v>
      </c>
      <c r="B165" t="s">
        <v>15</v>
      </c>
      <c r="C165">
        <v>16005443</v>
      </c>
      <c r="E165" t="s">
        <v>88</v>
      </c>
      <c r="F165" t="s">
        <v>89</v>
      </c>
      <c r="H165" t="s">
        <v>146</v>
      </c>
      <c r="I165" t="s">
        <v>147</v>
      </c>
      <c r="J165">
        <v>2016</v>
      </c>
      <c r="K165">
        <v>9</v>
      </c>
      <c r="L165" t="s">
        <v>149</v>
      </c>
      <c r="M165">
        <v>227522</v>
      </c>
      <c r="N165">
        <v>1291.5</v>
      </c>
      <c r="O165" s="28">
        <f t="shared" si="0"/>
        <v>-1291.5</v>
      </c>
      <c r="P165" s="43" t="s">
        <v>239</v>
      </c>
      <c r="Q165" s="28" t="s">
        <v>223</v>
      </c>
      <c r="T165" s="28"/>
    </row>
    <row r="166" spans="1:20" ht="17.25" customHeight="1" x14ac:dyDescent="0.25">
      <c r="A166" t="s">
        <v>14</v>
      </c>
      <c r="B166" t="s">
        <v>15</v>
      </c>
      <c r="C166">
        <v>16005957</v>
      </c>
      <c r="E166" t="s">
        <v>88</v>
      </c>
      <c r="F166" t="s">
        <v>89</v>
      </c>
      <c r="H166" t="s">
        <v>141</v>
      </c>
      <c r="I166" t="s">
        <v>142</v>
      </c>
      <c r="J166">
        <v>2016</v>
      </c>
      <c r="K166">
        <v>9</v>
      </c>
      <c r="L166" t="s">
        <v>62</v>
      </c>
      <c r="M166">
        <v>60037781</v>
      </c>
      <c r="N166">
        <v>1508.99</v>
      </c>
      <c r="O166" s="28">
        <f t="shared" si="0"/>
        <v>-1508.99</v>
      </c>
      <c r="P166" s="43" t="s">
        <v>241</v>
      </c>
      <c r="Q166" s="28" t="s">
        <v>223</v>
      </c>
      <c r="T166" s="28"/>
    </row>
    <row r="167" spans="1:20" ht="17.25" customHeight="1" x14ac:dyDescent="0.25">
      <c r="A167" t="s">
        <v>14</v>
      </c>
      <c r="B167" t="s">
        <v>15</v>
      </c>
      <c r="C167">
        <v>16005946</v>
      </c>
      <c r="E167" t="s">
        <v>82</v>
      </c>
      <c r="F167" t="s">
        <v>83</v>
      </c>
      <c r="H167" t="s">
        <v>85</v>
      </c>
      <c r="I167" t="s">
        <v>74</v>
      </c>
      <c r="J167">
        <v>2016</v>
      </c>
      <c r="K167">
        <v>9</v>
      </c>
      <c r="L167" t="s">
        <v>86</v>
      </c>
      <c r="M167" t="s">
        <v>87</v>
      </c>
      <c r="N167">
        <v>3207.23</v>
      </c>
      <c r="O167" s="28">
        <f t="shared" si="0"/>
        <v>-3207.23</v>
      </c>
      <c r="P167" s="29" t="s">
        <v>230</v>
      </c>
      <c r="Q167" s="28" t="s">
        <v>223</v>
      </c>
      <c r="T167" s="28"/>
    </row>
    <row r="168" spans="1:20" ht="17.25" customHeight="1" x14ac:dyDescent="0.25">
      <c r="A168" t="s">
        <v>14</v>
      </c>
      <c r="B168" t="s">
        <v>15</v>
      </c>
      <c r="C168">
        <v>16005957</v>
      </c>
      <c r="E168" t="s">
        <v>88</v>
      </c>
      <c r="F168" t="s">
        <v>89</v>
      </c>
      <c r="H168" t="s">
        <v>141</v>
      </c>
      <c r="I168" t="s">
        <v>142</v>
      </c>
      <c r="J168">
        <v>2016</v>
      </c>
      <c r="K168">
        <v>9</v>
      </c>
      <c r="L168" t="s">
        <v>144</v>
      </c>
      <c r="M168">
        <v>60037781</v>
      </c>
      <c r="N168">
        <v>7290</v>
      </c>
      <c r="O168" s="28">
        <f t="shared" si="0"/>
        <v>-7290</v>
      </c>
      <c r="P168" s="43" t="s">
        <v>241</v>
      </c>
      <c r="Q168" s="28" t="s">
        <v>223</v>
      </c>
      <c r="T168" s="28"/>
    </row>
    <row r="169" spans="1:20" ht="17.25" customHeight="1" x14ac:dyDescent="0.25">
      <c r="A169" t="s">
        <v>14</v>
      </c>
      <c r="B169" t="s">
        <v>15</v>
      </c>
      <c r="C169">
        <v>16005957</v>
      </c>
      <c r="E169" t="s">
        <v>88</v>
      </c>
      <c r="F169" t="s">
        <v>89</v>
      </c>
      <c r="H169" t="s">
        <v>141</v>
      </c>
      <c r="I169" t="s">
        <v>142</v>
      </c>
      <c r="J169">
        <v>2016</v>
      </c>
      <c r="K169">
        <v>9</v>
      </c>
      <c r="L169" t="s">
        <v>143</v>
      </c>
      <c r="M169">
        <v>60037781</v>
      </c>
      <c r="N169">
        <v>19790</v>
      </c>
      <c r="O169" s="28">
        <f t="shared" si="0"/>
        <v>-19790</v>
      </c>
      <c r="P169" s="43" t="s">
        <v>241</v>
      </c>
      <c r="Q169" s="28" t="s">
        <v>223</v>
      </c>
      <c r="T169" s="28"/>
    </row>
    <row r="170" spans="1:20" ht="17.25" customHeight="1" x14ac:dyDescent="0.25">
      <c r="A170" t="s">
        <v>14</v>
      </c>
      <c r="B170" t="s">
        <v>15</v>
      </c>
      <c r="C170">
        <v>16006184</v>
      </c>
      <c r="E170" t="s">
        <v>23</v>
      </c>
      <c r="F170" t="s">
        <v>24</v>
      </c>
      <c r="H170" t="s">
        <v>27</v>
      </c>
      <c r="I170" t="s">
        <v>28</v>
      </c>
      <c r="J170">
        <v>2016</v>
      </c>
      <c r="K170">
        <v>10</v>
      </c>
      <c r="L170" t="s">
        <v>30</v>
      </c>
      <c r="M170">
        <v>160011</v>
      </c>
      <c r="N170">
        <v>6.94</v>
      </c>
      <c r="O170" s="28">
        <f t="shared" si="0"/>
        <v>-6.94</v>
      </c>
      <c r="P170" s="34" t="s">
        <v>228</v>
      </c>
      <c r="Q170" s="28" t="s">
        <v>223</v>
      </c>
      <c r="T170" s="28"/>
    </row>
    <row r="171" spans="1:20" ht="17.25" customHeight="1" x14ac:dyDescent="0.25">
      <c r="A171" t="s">
        <v>14</v>
      </c>
      <c r="B171" t="s">
        <v>15</v>
      </c>
      <c r="C171">
        <v>16006192</v>
      </c>
      <c r="E171" t="s">
        <v>69</v>
      </c>
      <c r="F171" t="s">
        <v>70</v>
      </c>
      <c r="H171" t="s">
        <v>78</v>
      </c>
      <c r="I171" t="s">
        <v>74</v>
      </c>
      <c r="J171">
        <v>2016</v>
      </c>
      <c r="K171">
        <v>10</v>
      </c>
      <c r="L171" t="s">
        <v>30</v>
      </c>
      <c r="M171" t="s">
        <v>80</v>
      </c>
      <c r="N171">
        <v>9.4499999999999993</v>
      </c>
      <c r="O171" s="28">
        <f t="shared" ref="O171:O199" si="1">-N171</f>
        <v>-9.4499999999999993</v>
      </c>
      <c r="P171" s="34" t="s">
        <v>228</v>
      </c>
      <c r="Q171" s="28" t="s">
        <v>223</v>
      </c>
      <c r="T171" s="28"/>
    </row>
    <row r="172" spans="1:20" ht="17.25" customHeight="1" x14ac:dyDescent="0.25">
      <c r="A172" t="s">
        <v>14</v>
      </c>
      <c r="B172" t="s">
        <v>15</v>
      </c>
      <c r="C172">
        <v>16006192</v>
      </c>
      <c r="E172" t="s">
        <v>69</v>
      </c>
      <c r="F172" t="s">
        <v>70</v>
      </c>
      <c r="H172" t="s">
        <v>78</v>
      </c>
      <c r="I172" t="s">
        <v>74</v>
      </c>
      <c r="J172">
        <v>2016</v>
      </c>
      <c r="K172">
        <v>10</v>
      </c>
      <c r="L172" t="s">
        <v>81</v>
      </c>
      <c r="M172" t="s">
        <v>80</v>
      </c>
      <c r="N172">
        <v>20.28</v>
      </c>
      <c r="O172" s="28">
        <f t="shared" si="1"/>
        <v>-20.28</v>
      </c>
      <c r="P172" s="43" t="s">
        <v>237</v>
      </c>
      <c r="Q172" s="28" t="s">
        <v>223</v>
      </c>
      <c r="T172" s="28"/>
    </row>
    <row r="173" spans="1:20" ht="17.25" customHeight="1" x14ac:dyDescent="0.25">
      <c r="A173" t="s">
        <v>14</v>
      </c>
      <c r="B173" t="s">
        <v>15</v>
      </c>
      <c r="C173">
        <v>16006192</v>
      </c>
      <c r="E173" t="s">
        <v>69</v>
      </c>
      <c r="F173" t="s">
        <v>70</v>
      </c>
      <c r="H173" t="s">
        <v>78</v>
      </c>
      <c r="I173" t="s">
        <v>74</v>
      </c>
      <c r="J173">
        <v>2016</v>
      </c>
      <c r="K173">
        <v>10</v>
      </c>
      <c r="L173" t="s">
        <v>79</v>
      </c>
      <c r="M173" t="s">
        <v>80</v>
      </c>
      <c r="N173">
        <v>33.31</v>
      </c>
      <c r="O173" s="28">
        <f t="shared" si="1"/>
        <v>-33.31</v>
      </c>
      <c r="P173" s="43" t="s">
        <v>237</v>
      </c>
      <c r="Q173" s="28" t="s">
        <v>223</v>
      </c>
      <c r="T173" s="28"/>
    </row>
    <row r="174" spans="1:20" ht="17.25" customHeight="1" x14ac:dyDescent="0.25">
      <c r="A174" t="s">
        <v>14</v>
      </c>
      <c r="B174" t="s">
        <v>15</v>
      </c>
      <c r="C174">
        <v>16005985</v>
      </c>
      <c r="E174" t="s">
        <v>31</v>
      </c>
      <c r="F174" t="s">
        <v>32</v>
      </c>
      <c r="H174" t="s">
        <v>33</v>
      </c>
      <c r="I174" t="s">
        <v>34</v>
      </c>
      <c r="J174">
        <v>2016</v>
      </c>
      <c r="K174">
        <v>10</v>
      </c>
      <c r="L174" t="s">
        <v>35</v>
      </c>
      <c r="M174">
        <v>105086</v>
      </c>
      <c r="N174">
        <v>49</v>
      </c>
      <c r="O174" s="28">
        <f t="shared" si="1"/>
        <v>-49</v>
      </c>
      <c r="P174" s="29" t="s">
        <v>224</v>
      </c>
      <c r="Q174" s="28" t="s">
        <v>223</v>
      </c>
    </row>
    <row r="175" spans="1:20" ht="17.25" customHeight="1" x14ac:dyDescent="0.25">
      <c r="A175" t="s">
        <v>14</v>
      </c>
      <c r="B175" t="s">
        <v>15</v>
      </c>
      <c r="C175">
        <v>16006192</v>
      </c>
      <c r="E175" t="s">
        <v>69</v>
      </c>
      <c r="F175" t="s">
        <v>70</v>
      </c>
      <c r="H175" t="s">
        <v>78</v>
      </c>
      <c r="I175" t="s">
        <v>74</v>
      </c>
      <c r="J175">
        <v>2016</v>
      </c>
      <c r="K175">
        <v>10</v>
      </c>
      <c r="L175" t="s">
        <v>77</v>
      </c>
      <c r="M175" t="s">
        <v>80</v>
      </c>
      <c r="N175">
        <v>130.22999999999999</v>
      </c>
      <c r="O175" s="28">
        <f t="shared" si="1"/>
        <v>-130.22999999999999</v>
      </c>
      <c r="P175" s="43" t="s">
        <v>237</v>
      </c>
      <c r="Q175" s="28" t="s">
        <v>223</v>
      </c>
    </row>
    <row r="176" spans="1:20" ht="17.25" customHeight="1" thickBot="1" x14ac:dyDescent="0.3">
      <c r="A176" t="s">
        <v>14</v>
      </c>
      <c r="B176" t="s">
        <v>15</v>
      </c>
      <c r="C176">
        <v>16006184</v>
      </c>
      <c r="E176" t="s">
        <v>23</v>
      </c>
      <c r="F176" t="s">
        <v>24</v>
      </c>
      <c r="H176" t="s">
        <v>27</v>
      </c>
      <c r="I176" t="s">
        <v>28</v>
      </c>
      <c r="J176">
        <v>2016</v>
      </c>
      <c r="K176">
        <v>10</v>
      </c>
      <c r="L176" t="s">
        <v>29</v>
      </c>
      <c r="M176">
        <v>160011</v>
      </c>
      <c r="N176">
        <v>4343.75</v>
      </c>
      <c r="O176" s="28">
        <f t="shared" si="1"/>
        <v>-4343.75</v>
      </c>
      <c r="P176" s="43" t="s">
        <v>237</v>
      </c>
      <c r="Q176" s="28" t="s">
        <v>223</v>
      </c>
    </row>
    <row r="177" spans="2:17" ht="17.25" customHeight="1" thickBot="1" x14ac:dyDescent="0.3">
      <c r="B177" s="4" t="s">
        <v>242</v>
      </c>
      <c r="E177" s="1" t="s">
        <v>47</v>
      </c>
      <c r="F177" s="4" t="s">
        <v>48</v>
      </c>
      <c r="H177" s="6">
        <v>1610114</v>
      </c>
      <c r="I177" s="7" t="s">
        <v>50</v>
      </c>
      <c r="J177" s="1"/>
      <c r="N177" s="5">
        <v>491.31</v>
      </c>
      <c r="O177" s="53">
        <f t="shared" si="1"/>
        <v>-491.31</v>
      </c>
      <c r="P177" s="43" t="s">
        <v>224</v>
      </c>
      <c r="Q177" s="28" t="s">
        <v>236</v>
      </c>
    </row>
    <row r="178" spans="2:17" ht="17.25" customHeight="1" thickBot="1" x14ac:dyDescent="0.3">
      <c r="B178" s="4" t="s">
        <v>242</v>
      </c>
      <c r="E178" s="1" t="s">
        <v>31</v>
      </c>
      <c r="F178" s="4" t="s">
        <v>32</v>
      </c>
      <c r="H178" s="6">
        <v>1610248</v>
      </c>
      <c r="I178" s="7" t="s">
        <v>34</v>
      </c>
      <c r="J178" s="1"/>
      <c r="N178" s="5">
        <v>278.99</v>
      </c>
      <c r="O178" s="53">
        <f t="shared" si="1"/>
        <v>-278.99</v>
      </c>
      <c r="P178" s="43" t="s">
        <v>224</v>
      </c>
      <c r="Q178" s="42" t="s">
        <v>236</v>
      </c>
    </row>
    <row r="179" spans="2:17" ht="17.25" customHeight="1" thickBot="1" x14ac:dyDescent="0.3">
      <c r="B179" s="4" t="s">
        <v>209</v>
      </c>
      <c r="E179" s="1" t="s">
        <v>31</v>
      </c>
      <c r="F179" s="4" t="s">
        <v>32</v>
      </c>
      <c r="H179" s="6">
        <v>1610393</v>
      </c>
      <c r="I179" s="7" t="s">
        <v>37</v>
      </c>
      <c r="J179" s="2">
        <v>42734</v>
      </c>
      <c r="N179" s="3">
        <v>9076.43</v>
      </c>
      <c r="O179" s="53">
        <f t="shared" si="1"/>
        <v>-9076.43</v>
      </c>
      <c r="P179" s="30" t="s">
        <v>226</v>
      </c>
      <c r="Q179" s="42" t="s">
        <v>236</v>
      </c>
    </row>
    <row r="180" spans="2:17" ht="17.25" customHeight="1" thickBot="1" x14ac:dyDescent="0.3">
      <c r="B180" s="4" t="s">
        <v>209</v>
      </c>
      <c r="E180" s="1" t="s">
        <v>88</v>
      </c>
      <c r="F180" s="4" t="s">
        <v>89</v>
      </c>
      <c r="H180" s="6">
        <v>1610983</v>
      </c>
      <c r="I180" s="7" t="s">
        <v>74</v>
      </c>
      <c r="J180" s="2">
        <v>42641</v>
      </c>
      <c r="N180" s="5">
        <v>28.16</v>
      </c>
      <c r="O180" s="53">
        <f t="shared" si="1"/>
        <v>-28.16</v>
      </c>
      <c r="P180" s="44" t="s">
        <v>237</v>
      </c>
      <c r="Q180" s="42" t="s">
        <v>236</v>
      </c>
    </row>
    <row r="181" spans="2:17" ht="17.25" customHeight="1" thickBot="1" x14ac:dyDescent="0.3">
      <c r="B181" s="4" t="s">
        <v>209</v>
      </c>
      <c r="E181" s="1" t="s">
        <v>158</v>
      </c>
      <c r="F181" s="4" t="s">
        <v>159</v>
      </c>
      <c r="H181" s="6">
        <v>1610991</v>
      </c>
      <c r="I181" s="7" t="s">
        <v>181</v>
      </c>
      <c r="J181" s="2">
        <v>42640</v>
      </c>
      <c r="N181" s="5">
        <v>50.24</v>
      </c>
      <c r="O181" s="53">
        <f t="shared" si="1"/>
        <v>-50.24</v>
      </c>
      <c r="P181" s="43" t="s">
        <v>225</v>
      </c>
      <c r="Q181" s="42" t="s">
        <v>236</v>
      </c>
    </row>
    <row r="182" spans="2:17" ht="17.25" customHeight="1" thickBot="1" x14ac:dyDescent="0.3">
      <c r="B182" s="4" t="s">
        <v>242</v>
      </c>
      <c r="E182" s="1" t="s">
        <v>69</v>
      </c>
      <c r="F182" s="4" t="s">
        <v>70</v>
      </c>
      <c r="H182" s="6">
        <v>1611123</v>
      </c>
      <c r="I182" s="7" t="s">
        <v>74</v>
      </c>
      <c r="J182" s="2">
        <v>42667</v>
      </c>
      <c r="N182" s="5">
        <v>15.56</v>
      </c>
      <c r="O182" s="53">
        <f t="shared" si="1"/>
        <v>-15.56</v>
      </c>
      <c r="P182" s="30" t="s">
        <v>237</v>
      </c>
      <c r="Q182" s="42" t="s">
        <v>236</v>
      </c>
    </row>
    <row r="183" spans="2:17" ht="17.25" customHeight="1" thickBot="1" x14ac:dyDescent="0.3">
      <c r="B183" s="4" t="s">
        <v>209</v>
      </c>
      <c r="E183" s="1" t="s">
        <v>23</v>
      </c>
      <c r="F183" s="4" t="s">
        <v>24</v>
      </c>
      <c r="H183" s="6">
        <v>1611156</v>
      </c>
      <c r="I183" s="7" t="s">
        <v>74</v>
      </c>
      <c r="J183" s="2">
        <v>42668</v>
      </c>
      <c r="N183" s="5">
        <v>98.43</v>
      </c>
      <c r="O183" s="53">
        <f t="shared" si="1"/>
        <v>-98.43</v>
      </c>
      <c r="P183" s="44" t="s">
        <v>237</v>
      </c>
      <c r="Q183" s="42" t="s">
        <v>236</v>
      </c>
    </row>
    <row r="184" spans="2:17" ht="17.25" customHeight="1" thickBot="1" x14ac:dyDescent="0.3">
      <c r="B184" s="4" t="s">
        <v>209</v>
      </c>
      <c r="E184" s="1" t="s">
        <v>88</v>
      </c>
      <c r="F184" s="4" t="s">
        <v>89</v>
      </c>
      <c r="H184" s="6">
        <v>1611185</v>
      </c>
      <c r="I184" s="7" t="s">
        <v>243</v>
      </c>
      <c r="J184" s="2">
        <v>42676</v>
      </c>
      <c r="N184" s="3">
        <v>1291.22</v>
      </c>
      <c r="O184" s="53">
        <f t="shared" si="1"/>
        <v>-1291.22</v>
      </c>
      <c r="P184" s="44" t="s">
        <v>225</v>
      </c>
      <c r="Q184" s="42" t="s">
        <v>236</v>
      </c>
    </row>
    <row r="185" spans="2:17" ht="17.25" customHeight="1" thickBot="1" x14ac:dyDescent="0.3">
      <c r="B185" s="4" t="s">
        <v>209</v>
      </c>
      <c r="E185" s="1" t="s">
        <v>23</v>
      </c>
      <c r="F185" s="4" t="s">
        <v>24</v>
      </c>
      <c r="H185" s="6">
        <v>1611198</v>
      </c>
      <c r="I185" s="7" t="s">
        <v>147</v>
      </c>
      <c r="J185" s="2">
        <v>42678</v>
      </c>
      <c r="N185" s="3">
        <v>3747.98</v>
      </c>
      <c r="O185" s="53">
        <f t="shared" si="1"/>
        <v>-3747.98</v>
      </c>
      <c r="P185" s="44" t="s">
        <v>230</v>
      </c>
      <c r="Q185" s="42" t="s">
        <v>236</v>
      </c>
    </row>
    <row r="186" spans="2:17" ht="17.25" customHeight="1" thickBot="1" x14ac:dyDescent="0.3">
      <c r="B186" s="4" t="s">
        <v>245</v>
      </c>
      <c r="E186" s="1" t="s">
        <v>23</v>
      </c>
      <c r="F186" s="4" t="s">
        <v>24</v>
      </c>
      <c r="H186" s="6">
        <v>1611199</v>
      </c>
      <c r="I186" s="7" t="s">
        <v>244</v>
      </c>
      <c r="J186" s="2">
        <v>42671</v>
      </c>
      <c r="N186" s="5">
        <v>240</v>
      </c>
      <c r="O186" s="53">
        <f t="shared" si="1"/>
        <v>-240</v>
      </c>
      <c r="P186" s="54" t="s">
        <v>238</v>
      </c>
      <c r="Q186" s="42" t="s">
        <v>236</v>
      </c>
    </row>
    <row r="187" spans="2:17" ht="17.25" customHeight="1" thickBot="1" x14ac:dyDescent="0.3">
      <c r="B187" s="5" t="s">
        <v>247</v>
      </c>
      <c r="F187" s="4" t="s">
        <v>248</v>
      </c>
      <c r="I187" s="14" t="s">
        <v>246</v>
      </c>
      <c r="J187" s="2">
        <v>42656</v>
      </c>
      <c r="L187" s="4" t="s">
        <v>249</v>
      </c>
      <c r="N187" s="5">
        <v>165</v>
      </c>
      <c r="O187" s="53">
        <f t="shared" si="1"/>
        <v>-165</v>
      </c>
      <c r="P187" s="55" t="s">
        <v>225</v>
      </c>
      <c r="Q187" s="42" t="s">
        <v>236</v>
      </c>
    </row>
    <row r="188" spans="2:17" ht="17.25" customHeight="1" thickBot="1" x14ac:dyDescent="0.3">
      <c r="B188" s="5" t="s">
        <v>247</v>
      </c>
      <c r="F188" s="4" t="s">
        <v>251</v>
      </c>
      <c r="I188" s="14" t="s">
        <v>250</v>
      </c>
      <c r="J188" s="2">
        <v>42654</v>
      </c>
      <c r="L188" s="4" t="s">
        <v>252</v>
      </c>
      <c r="N188" s="5">
        <v>110</v>
      </c>
      <c r="O188" s="53">
        <f t="shared" si="1"/>
        <v>-110</v>
      </c>
      <c r="P188" s="55" t="s">
        <v>225</v>
      </c>
      <c r="Q188" s="42" t="s">
        <v>236</v>
      </c>
    </row>
    <row r="189" spans="2:17" ht="17.25" customHeight="1" thickBot="1" x14ac:dyDescent="0.3">
      <c r="B189" s="5" t="s">
        <v>254</v>
      </c>
      <c r="F189" s="4" t="s">
        <v>89</v>
      </c>
      <c r="I189" s="14" t="s">
        <v>253</v>
      </c>
      <c r="J189" s="2">
        <v>42646</v>
      </c>
      <c r="L189" s="4" t="s">
        <v>255</v>
      </c>
      <c r="N189" s="5">
        <v>64.510000000000005</v>
      </c>
      <c r="O189" s="53">
        <f t="shared" si="1"/>
        <v>-64.510000000000005</v>
      </c>
      <c r="P189" s="55" t="s">
        <v>225</v>
      </c>
      <c r="Q189" s="42" t="s">
        <v>236</v>
      </c>
    </row>
    <row r="190" spans="2:17" ht="17.25" customHeight="1" x14ac:dyDescent="0.25">
      <c r="B190" s="13" t="s">
        <v>254</v>
      </c>
      <c r="F190" s="50" t="s">
        <v>89</v>
      </c>
      <c r="I190" s="11" t="s">
        <v>256</v>
      </c>
      <c r="J190" s="47">
        <v>42654</v>
      </c>
      <c r="L190" s="9" t="s">
        <v>257</v>
      </c>
      <c r="N190" s="13">
        <v>36.880000000000003</v>
      </c>
      <c r="O190" s="53">
        <f t="shared" si="1"/>
        <v>-36.880000000000003</v>
      </c>
      <c r="P190" s="55" t="s">
        <v>225</v>
      </c>
      <c r="Q190" s="42" t="s">
        <v>236</v>
      </c>
    </row>
    <row r="191" spans="2:17" ht="17.25" customHeight="1" x14ac:dyDescent="0.25">
      <c r="B191" s="45"/>
      <c r="F191" s="51"/>
      <c r="I191" s="10"/>
      <c r="J191" s="48"/>
      <c r="L191" s="8" t="s">
        <v>258</v>
      </c>
      <c r="N191" s="45"/>
      <c r="O191" s="53">
        <f t="shared" si="1"/>
        <v>0</v>
      </c>
      <c r="Q191" s="42" t="s">
        <v>236</v>
      </c>
    </row>
    <row r="192" spans="2:17" ht="17.25" customHeight="1" thickBot="1" x14ac:dyDescent="0.3">
      <c r="B192" s="46"/>
      <c r="F192" s="52"/>
      <c r="I192" s="12"/>
      <c r="J192" s="49"/>
      <c r="L192" s="15" t="s">
        <v>259</v>
      </c>
      <c r="N192" s="46"/>
      <c r="O192" s="53">
        <f t="shared" si="1"/>
        <v>0</v>
      </c>
      <c r="Q192" s="42" t="s">
        <v>236</v>
      </c>
    </row>
    <row r="193" spans="2:17" ht="17.25" customHeight="1" x14ac:dyDescent="0.25">
      <c r="B193" s="13" t="s">
        <v>254</v>
      </c>
      <c r="F193" s="50" t="s">
        <v>89</v>
      </c>
      <c r="I193" s="11" t="s">
        <v>260</v>
      </c>
      <c r="J193" s="47">
        <v>42654</v>
      </c>
      <c r="L193" s="9" t="s">
        <v>261</v>
      </c>
      <c r="N193" s="13">
        <v>88.9</v>
      </c>
      <c r="O193" s="53">
        <f t="shared" si="1"/>
        <v>-88.9</v>
      </c>
      <c r="P193" s="55" t="s">
        <v>225</v>
      </c>
      <c r="Q193" s="42" t="s">
        <v>236</v>
      </c>
    </row>
    <row r="194" spans="2:17" ht="17.25" customHeight="1" thickBot="1" x14ac:dyDescent="0.3">
      <c r="B194" s="46"/>
      <c r="F194" s="52"/>
      <c r="I194" s="12"/>
      <c r="J194" s="49"/>
      <c r="L194" s="15" t="s">
        <v>262</v>
      </c>
      <c r="N194" s="46"/>
      <c r="O194" s="53">
        <f t="shared" si="1"/>
        <v>0</v>
      </c>
      <c r="Q194" s="42" t="s">
        <v>236</v>
      </c>
    </row>
    <row r="195" spans="2:17" ht="17.25" customHeight="1" thickBot="1" x14ac:dyDescent="0.3">
      <c r="B195" s="5" t="s">
        <v>242</v>
      </c>
      <c r="F195" s="4" t="s">
        <v>65</v>
      </c>
      <c r="I195" s="14" t="s">
        <v>67</v>
      </c>
      <c r="J195" s="2">
        <v>42654</v>
      </c>
      <c r="L195" s="4" t="s">
        <v>263</v>
      </c>
      <c r="N195" s="5">
        <v>32.229999999999997</v>
      </c>
      <c r="O195" s="53">
        <f t="shared" si="1"/>
        <v>-32.229999999999997</v>
      </c>
      <c r="P195" t="s">
        <v>237</v>
      </c>
      <c r="Q195" s="42" t="s">
        <v>236</v>
      </c>
    </row>
    <row r="196" spans="2:17" ht="17.25" customHeight="1" thickBot="1" x14ac:dyDescent="0.3">
      <c r="B196" s="5" t="s">
        <v>265</v>
      </c>
      <c r="F196" s="4" t="s">
        <v>89</v>
      </c>
      <c r="I196" s="14" t="s">
        <v>264</v>
      </c>
      <c r="J196" s="2">
        <v>42642</v>
      </c>
      <c r="L196" s="4" t="s">
        <v>266</v>
      </c>
      <c r="N196" s="5">
        <v>7.52</v>
      </c>
      <c r="O196" s="53">
        <f t="shared" si="1"/>
        <v>-7.52</v>
      </c>
      <c r="P196" t="s">
        <v>237</v>
      </c>
      <c r="Q196" s="42" t="s">
        <v>236</v>
      </c>
    </row>
    <row r="197" spans="2:17" ht="17.25" customHeight="1" thickBot="1" x14ac:dyDescent="0.3">
      <c r="B197" s="5" t="s">
        <v>209</v>
      </c>
      <c r="F197" s="4" t="s">
        <v>24</v>
      </c>
      <c r="I197" s="14" t="s">
        <v>267</v>
      </c>
      <c r="J197" s="2">
        <v>42658</v>
      </c>
      <c r="L197" s="4" t="s">
        <v>268</v>
      </c>
      <c r="N197" s="5">
        <v>256.45</v>
      </c>
      <c r="O197" s="53">
        <f t="shared" si="1"/>
        <v>-256.45</v>
      </c>
      <c r="P197" t="s">
        <v>225</v>
      </c>
      <c r="Q197" s="42" t="s">
        <v>236</v>
      </c>
    </row>
    <row r="198" spans="2:17" ht="17.25" customHeight="1" thickBot="1" x14ac:dyDescent="0.3">
      <c r="B198" s="5" t="s">
        <v>209</v>
      </c>
      <c r="F198" s="4" t="s">
        <v>24</v>
      </c>
      <c r="I198" s="14" t="s">
        <v>269</v>
      </c>
      <c r="J198" s="2">
        <v>42649</v>
      </c>
      <c r="L198" s="4" t="s">
        <v>270</v>
      </c>
      <c r="N198" s="5">
        <v>197.83</v>
      </c>
      <c r="O198" s="53">
        <f t="shared" si="1"/>
        <v>-197.83</v>
      </c>
      <c r="P198" t="s">
        <v>230</v>
      </c>
      <c r="Q198" s="42" t="s">
        <v>236</v>
      </c>
    </row>
    <row r="199" spans="2:17" ht="17.25" customHeight="1" thickBot="1" x14ac:dyDescent="0.3">
      <c r="B199" s="5" t="s">
        <v>209</v>
      </c>
      <c r="F199" s="4" t="s">
        <v>159</v>
      </c>
      <c r="I199" s="14" t="s">
        <v>271</v>
      </c>
      <c r="J199" s="2">
        <v>42661</v>
      </c>
      <c r="L199" s="4" t="s">
        <v>272</v>
      </c>
      <c r="N199" s="5">
        <v>136.80000000000001</v>
      </c>
      <c r="O199" s="53">
        <f t="shared" si="1"/>
        <v>-136.80000000000001</v>
      </c>
      <c r="P199" t="s">
        <v>230</v>
      </c>
      <c r="Q199" s="42" t="s">
        <v>236</v>
      </c>
    </row>
  </sheetData>
  <autoFilter ref="A1:T1"/>
  <sortState ref="A2:O175">
    <sortCondition ref="K2:K175"/>
    <sortCondition ref="N2:N175"/>
  </sortState>
  <mergeCells count="10">
    <mergeCell ref="I193:I194"/>
    <mergeCell ref="B193:B194"/>
    <mergeCell ref="J193:J194"/>
    <mergeCell ref="F193:F194"/>
    <mergeCell ref="N193:N194"/>
    <mergeCell ref="I190:I192"/>
    <mergeCell ref="B190:B192"/>
    <mergeCell ref="J190:J192"/>
    <mergeCell ref="F190:F192"/>
    <mergeCell ref="N190:N19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Project Paid Detail 24 October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Reviewer</cp:lastModifiedBy>
  <dcterms:created xsi:type="dcterms:W3CDTF">2016-10-25T00:48:38Z</dcterms:created>
  <dcterms:modified xsi:type="dcterms:W3CDTF">2016-10-25T01:17:22Z</dcterms:modified>
</cp:coreProperties>
</file>