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28380" windowHeight="14250" activeTab="2"/>
  </bookViews>
  <sheets>
    <sheet name="Budget" sheetId="3" r:id="rId1"/>
    <sheet name="Project Paid Detail" sheetId="1" r:id="rId2"/>
    <sheet name="Bottom line" sheetId="4" r:id="rId3"/>
  </sheets>
  <definedNames>
    <definedName name="_xlnm._FilterDatabase" localSheetId="1" hidden="1">'Project Paid Detail'!$A$1:$R$170</definedName>
  </definedNames>
  <calcPr calcId="145621"/>
  <pivotCaches>
    <pivotCache cacheId="50" r:id="rId4"/>
  </pivotCaches>
</workbook>
</file>

<file path=xl/calcChain.xml><?xml version="1.0" encoding="utf-8"?>
<calcChain xmlns="http://schemas.openxmlformats.org/spreadsheetml/2006/main"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3" i="4"/>
  <c r="P98" i="1"/>
  <c r="P116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2" i="1"/>
  <c r="B3" i="3" l="1"/>
</calcChain>
</file>

<file path=xl/sharedStrings.xml><?xml version="1.0" encoding="utf-8"?>
<sst xmlns="http://schemas.openxmlformats.org/spreadsheetml/2006/main" count="1444" uniqueCount="215">
  <si>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</si>
  <si>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</si>
  <si>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</si>
  <si>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</si>
  <si>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</si>
  <si>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</si>
  <si>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</si>
  <si>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</si>
  <si>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</si>
  <si>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</si>
  <si>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</si>
  <si>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</si>
  <si>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</si>
  <si>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</si>
  <si>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901618.00 - Pelagic-Benthic Coupling</t>
  </si>
  <si>
    <t>Huffard, Christine L</t>
  </si>
  <si>
    <t>5055-350</t>
  </si>
  <si>
    <t>Cost of Sales - AUV</t>
  </si>
  <si>
    <t xml:space="preserve"> </t>
  </si>
  <si>
    <t>WELLSV001 TMARION 04/16 corrtn</t>
  </si>
  <si>
    <t>Wells Fargo Bank Visa</t>
  </si>
  <si>
    <t>DKC*DIGIKEYCORP | TC</t>
  </si>
  <si>
    <t>TMARION 04/16</t>
  </si>
  <si>
    <t>5130-000</t>
  </si>
  <si>
    <t>OS - General</t>
  </si>
  <si>
    <t>PO-1610248</t>
  </si>
  <si>
    <t>Joubeh Technologies</t>
  </si>
  <si>
    <t>Iridium satellite services mon</t>
  </si>
  <si>
    <t>PO-1610393</t>
  </si>
  <si>
    <t>Light Waves Imaging</t>
  </si>
  <si>
    <t>Scanning of Camera sled archiv</t>
  </si>
  <si>
    <t>PO-1610458</t>
  </si>
  <si>
    <t>UC Santa Barbara</t>
  </si>
  <si>
    <t>CHN analysis, samples each run</t>
  </si>
  <si>
    <t>AL1554</t>
  </si>
  <si>
    <t>PO-1610460</t>
  </si>
  <si>
    <t>A &amp; D Precision Inc.</t>
  </si>
  <si>
    <t>ROVER AANDERAA ADAPTER CAP</t>
  </si>
  <si>
    <t>5150-000</t>
  </si>
  <si>
    <t>OS - Maint. Contracts</t>
  </si>
  <si>
    <t>PO-1610114</t>
  </si>
  <si>
    <t>CLS America, Inc.</t>
  </si>
  <si>
    <t>Argos monthly service data tra</t>
  </si>
  <si>
    <t>CIN1USA00628</t>
  </si>
  <si>
    <t>CIN1601USA00483</t>
  </si>
  <si>
    <t>CIN1602USA00275</t>
  </si>
  <si>
    <t>CIN1604USA00280</t>
  </si>
  <si>
    <t>5300-000</t>
  </si>
  <si>
    <t>Supplies - Cmptr/Hdwr</t>
  </si>
  <si>
    <t>OFFICEMAX/OFFICEDEPO</t>
  </si>
  <si>
    <t>CHUFFARD 02/16</t>
  </si>
  <si>
    <t>B&amp;HPHOTO,800-606-696</t>
  </si>
  <si>
    <t>CHUFFARD 04/16</t>
  </si>
  <si>
    <t>Use Tax Accrual</t>
  </si>
  <si>
    <t>5310-000</t>
  </si>
  <si>
    <t>Supplies - Cmptr/Sftwr</t>
  </si>
  <si>
    <t>CBI*CLEVERBRIDGEINC</t>
  </si>
  <si>
    <t>5320-000</t>
  </si>
  <si>
    <t>Supplies - Eng. Lab</t>
  </si>
  <si>
    <t>PO-1610526</t>
  </si>
  <si>
    <t>Ocean Innovations</t>
  </si>
  <si>
    <t>MCIL8F</t>
  </si>
  <si>
    <t>16-397</t>
  </si>
  <si>
    <t>MCIL6M</t>
  </si>
  <si>
    <t>Freight</t>
  </si>
  <si>
    <t>5330-000</t>
  </si>
  <si>
    <t>Non-Capitalized Equipment</t>
  </si>
  <si>
    <t>ALANA 03/16</t>
  </si>
  <si>
    <t>5360-000</t>
  </si>
  <si>
    <t>Supplies - General</t>
  </si>
  <si>
    <t>DKC*DIGIKEYCORP | 11</t>
  </si>
  <si>
    <t>COENEN 01/16B</t>
  </si>
  <si>
    <t>SQ*EPOCEANOGRAPHI</t>
  </si>
  <si>
    <t>ALANA 02/16</t>
  </si>
  <si>
    <t>SCHNEIDEROPTICSINC</t>
  </si>
  <si>
    <t>MCMASTER-CARR | CABL</t>
  </si>
  <si>
    <t>FEJO 02/16</t>
  </si>
  <si>
    <t>VALLEYFABRICATIONINC</t>
  </si>
  <si>
    <t>BUY101.COMWEBSTORE</t>
  </si>
  <si>
    <t>MCMASTER-CARR | DISP</t>
  </si>
  <si>
    <t>MOUSERELECTRONICSDIS</t>
  </si>
  <si>
    <t>JROSAL 03/16</t>
  </si>
  <si>
    <t>DKC*DIGIKEYCORP | 60</t>
  </si>
  <si>
    <t>ALANA 04/16</t>
  </si>
  <si>
    <t>PREVCOSUBSEALLC</t>
  </si>
  <si>
    <t>FEJO 04/16</t>
  </si>
  <si>
    <t>DKC*DIGIKEYCORP | B2</t>
  </si>
  <si>
    <t>JROSAL 04/16</t>
  </si>
  <si>
    <t>ARROWECOMMERCE</t>
  </si>
  <si>
    <t>MCMASTER-CARR | 18-8</t>
  </si>
  <si>
    <t>FEJO 05/16</t>
  </si>
  <si>
    <t>PO-1610324</t>
  </si>
  <si>
    <t>Cortland Company</t>
  </si>
  <si>
    <t>1/2? diameter Spectra 12/S bra</t>
  </si>
  <si>
    <t>PO-1610332</t>
  </si>
  <si>
    <t>McMaster Carr Supply Co</t>
  </si>
  <si>
    <t>17-4 PH Stainless Steel Rod, 3</t>
  </si>
  <si>
    <t>PO-1610407</t>
  </si>
  <si>
    <t>MCIL5M</t>
  </si>
  <si>
    <t>16-287</t>
  </si>
  <si>
    <t>PO-1610429</t>
  </si>
  <si>
    <t>Circuits West</t>
  </si>
  <si>
    <t>Camera Tripod Controller (3 Da</t>
  </si>
  <si>
    <t>PO-1610486</t>
  </si>
  <si>
    <t>MCIL4M</t>
  </si>
  <si>
    <t>16-528</t>
  </si>
  <si>
    <t>MCDLSF</t>
  </si>
  <si>
    <t>PO-1610603</t>
  </si>
  <si>
    <t>2.00 Dia Clear Acrylic Rod x 3</t>
  </si>
  <si>
    <t>5380-000</t>
  </si>
  <si>
    <t>Supplies - Science Lab</t>
  </si>
  <si>
    <t>MCMASTER-CARR | 7-3/</t>
  </si>
  <si>
    <t>BOSSSAFETYPRODUCTS |</t>
  </si>
  <si>
    <t>CHUFFARD 03/16</t>
  </si>
  <si>
    <t>MCMASTER-CARR | UN-C</t>
  </si>
  <si>
    <t>PO-1610381</t>
  </si>
  <si>
    <t>Fisher Scientific</t>
  </si>
  <si>
    <t>ACRYLAMIDE 40%(W/V)SOLN 500ML</t>
  </si>
  <si>
    <t>ACETONE HPLC GRADE 4L SAFECOTE</t>
  </si>
  <si>
    <t>WEIGHING PPR 4X4 IN 500/PK</t>
  </si>
  <si>
    <t>SMPL VIAL SCRW CP 1/DR 144/PK</t>
  </si>
  <si>
    <t>AMMONIUM PERSULFATE 25G</t>
  </si>
  <si>
    <t>Fuel surcharge</t>
  </si>
  <si>
    <t>Hazardous materials charge</t>
  </si>
  <si>
    <t>TEMED 20G</t>
  </si>
  <si>
    <t>PO-1610625</t>
  </si>
  <si>
    <t>Sigma-Aldrich, Inc</t>
  </si>
  <si>
    <t>Ethylenediaminetetraacetic aci</t>
  </si>
  <si>
    <t>Ammonium sulfate for molecular</t>
  </si>
  <si>
    <t>Water, 0.1um filtered, DNAaseR</t>
  </si>
  <si>
    <t>5500-000</t>
  </si>
  <si>
    <t>Travel - Domestic</t>
  </si>
  <si>
    <t>Huffard, Christine</t>
  </si>
  <si>
    <t>Mileage between Santa Cruz and</t>
  </si>
  <si>
    <t>CR-7188</t>
  </si>
  <si>
    <t>CR-7554</t>
  </si>
  <si>
    <t>CR-7555</t>
  </si>
  <si>
    <t>Ballast</t>
  </si>
  <si>
    <t>CHN</t>
  </si>
  <si>
    <t>Cruise supplies</t>
  </si>
  <si>
    <t>Digital storage</t>
  </si>
  <si>
    <t>Lab repair</t>
  </si>
  <si>
    <t>Microbes</t>
  </si>
  <si>
    <t>Modem battery</t>
  </si>
  <si>
    <t>Release batteries</t>
  </si>
  <si>
    <t>Scanning</t>
  </si>
  <si>
    <t>Shipping</t>
  </si>
  <si>
    <t>Tripod service</t>
  </si>
  <si>
    <t>Wabo battery</t>
  </si>
  <si>
    <t>(blank)</t>
  </si>
  <si>
    <t>Grand Total</t>
  </si>
  <si>
    <t>Budget item</t>
  </si>
  <si>
    <t>Optodes</t>
  </si>
  <si>
    <t>Conferece</t>
  </si>
  <si>
    <t>Current meter repair</t>
  </si>
  <si>
    <t>Rover repair</t>
  </si>
  <si>
    <t>SES repair</t>
  </si>
  <si>
    <t>Argos</t>
  </si>
  <si>
    <t>Argos beacon Sediment trap</t>
  </si>
  <si>
    <t>Strobe and mast head SES</t>
  </si>
  <si>
    <t>Alkalines</t>
  </si>
  <si>
    <t>Current meter battery</t>
  </si>
  <si>
    <t>Lithium Camera tripod</t>
  </si>
  <si>
    <t>Lithiums Rover</t>
  </si>
  <si>
    <t>Lithiums SES</t>
  </si>
  <si>
    <t>Open House</t>
  </si>
  <si>
    <t>Science lab general</t>
  </si>
  <si>
    <t>sample jars preservatives</t>
  </si>
  <si>
    <t>Type</t>
  </si>
  <si>
    <t>Expense</t>
  </si>
  <si>
    <t>Budget</t>
  </si>
  <si>
    <t>OPTODES</t>
  </si>
  <si>
    <t>Chad</t>
  </si>
  <si>
    <t>save</t>
  </si>
  <si>
    <t>buy</t>
  </si>
  <si>
    <t>117918 C1</t>
  </si>
  <si>
    <t>MCMASTER-CARR | SZCA</t>
  </si>
  <si>
    <t>CHUFFARD 06/16</t>
  </si>
  <si>
    <t>MCBH4F TI</t>
  </si>
  <si>
    <t>16-648</t>
  </si>
  <si>
    <t>MCMASTER-CARR | SZCR</t>
  </si>
  <si>
    <t>MCMASTER-CARR | POLY</t>
  </si>
  <si>
    <t>9735-000</t>
  </si>
  <si>
    <t>Rachel Carson Allocation</t>
  </si>
  <si>
    <t>June Ship Charges</t>
  </si>
  <si>
    <t>9745-000</t>
  </si>
  <si>
    <t>ROV Ventana Allocation</t>
  </si>
  <si>
    <t>DKC*DIGIKEYCORP | PI</t>
  </si>
  <si>
    <t>JIMM 07/16</t>
  </si>
  <si>
    <t>BKS*BIBLIOBOOKORDER</t>
  </si>
  <si>
    <t>CHUFFARD 07/16</t>
  </si>
  <si>
    <t>MOBIOLABORATORIES,IN</t>
  </si>
  <si>
    <t>PRESTON 07/16</t>
  </si>
  <si>
    <t>Sherman, Alana</t>
  </si>
  <si>
    <t>Rosal, Jose</t>
  </si>
  <si>
    <t>McLane Research Laboratories, Inc.</t>
  </si>
  <si>
    <t>Electrochem Solutions</t>
  </si>
  <si>
    <t>Total</t>
  </si>
  <si>
    <t>Budget impact</t>
  </si>
  <si>
    <t>Sum of Budget impact</t>
  </si>
  <si>
    <t>SES and Rover Lithiums</t>
  </si>
  <si>
    <t>use</t>
  </si>
  <si>
    <t>none</t>
  </si>
  <si>
    <t>Budget transfer</t>
  </si>
  <si>
    <t>Lab account</t>
  </si>
  <si>
    <t>Optode to current meter</t>
  </si>
  <si>
    <t>fate</t>
  </si>
  <si>
    <t>Use for</t>
  </si>
  <si>
    <t>flasher, beacon</t>
  </si>
  <si>
    <t>cruise incidentals</t>
  </si>
  <si>
    <t>Argos beacon</t>
  </si>
  <si>
    <t>Modem cable</t>
  </si>
  <si>
    <t>Budget reports says we have 58000 left</t>
  </si>
  <si>
    <t>tripod service</t>
  </si>
  <si>
    <t>shortfall covered by 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</si>
</sst>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u/>
      <sz val="8"/>
      <color rgb="FF0000FF"/>
      <name val="Tahoma"/>
      <family val="2"/>
    </font>
    <font>
      <sz val="8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pivotButton="1"/>
    <xf numFmtId="0" fontId="18" fillId="0" borderId="0" xfId="0" applyFont="1"/>
    <xf numFmtId="3" fontId="18" fillId="0" borderId="0" xfId="0" applyNumberFormat="1" applyFont="1"/>
    <xf numFmtId="0" fontId="16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0" fillId="0" borderId="0" xfId="0" applyNumberFormat="1"/>
    <xf numFmtId="0" fontId="0" fillId="0" borderId="0" xfId="0" applyFont="1"/>
    <xf numFmtId="0" fontId="21" fillId="0" borderId="0" xfId="0" applyFont="1"/>
    <xf numFmtId="14" fontId="0" fillId="0" borderId="0" xfId="0" applyNumberFormat="1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579.614302546295" createdVersion="4" refreshedVersion="4" minRefreshableVersion="3" recordCount="169">
  <cacheSource type="worksheet">
    <worksheetSource ref="A1:R170" sheet="Project Paid Detail"/>
  </cacheSource>
  <cacheFields count="18">
    <cacheField name="Project - Project Name" numFmtId="0">
      <sharedItems containsMixedTypes="1" containsNumber="1" minValue="901618.1" maxValue="901618.1"/>
    </cacheField>
    <cacheField name="Project Manager" numFmtId="0">
      <sharedItems/>
    </cacheField>
    <cacheField name="vchr no." numFmtId="0">
      <sharedItems containsDate="1" containsBlank="1" containsMixedTypes="1" minDate="1900-01-06T02:57:05" maxDate="1900-01-05T15:51:05"/>
    </cacheField>
    <cacheField name="je no." numFmtId="0">
      <sharedItems containsString="0" containsBlank="1" containsNumber="1" containsInteger="1" minValue="1" maxValue="18"/>
    </cacheField>
    <cacheField name="Lab account" numFmtId="0">
      <sharedItems containsMixedTypes="1" containsNumber="1" containsInteger="1" minValue="901618" maxValue="901618" count="2">
        <n v="901618"/>
        <s v="Optode to current meter"/>
      </sharedItems>
    </cacheField>
    <cacheField name="Account No." numFmtId="0">
      <sharedItems containsBlank="1"/>
    </cacheField>
    <cacheField name="Account Name" numFmtId="0">
      <sharedItems containsBlank="1"/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610114" maxValue="1610865"/>
    </cacheField>
    <cacheField name="Vendor Name" numFmtId="0">
      <sharedItems containsBlank="1"/>
    </cacheField>
    <cacheField name="Year" numFmtId="0">
      <sharedItems containsString="0" containsBlank="1" containsNumber="1" containsInteger="1" minValue="2013" maxValue="2016"/>
    </cacheField>
    <cacheField name="Month" numFmtId="0">
      <sharedItems containsString="0" containsBlank="1" containsNumber="1" containsInteger="1" minValue="1" maxValue="9"/>
    </cacheField>
    <cacheField name="Transaction Description" numFmtId="0">
      <sharedItems containsBlank="1"/>
    </cacheField>
    <cacheField name="Invoice No." numFmtId="0">
      <sharedItems containsBlank="1" containsMixedTypes="1" containsNumber="1" containsInteger="1" minValue="48900" maxValue="538858424"/>
    </cacheField>
    <cacheField name="Amount" numFmtId="0">
      <sharedItems containsSemiMixedTypes="0" containsString="0" containsNumber="1" minValue="-25000" maxValue="30128.39"/>
    </cacheField>
    <cacheField name="Budget impact" numFmtId="0">
      <sharedItems containsSemiMixedTypes="0" containsString="0" containsNumber="1" minValue="-30128.39" maxValue="25000"/>
    </cacheField>
    <cacheField name="Budget item" numFmtId="0">
      <sharedItems containsBlank="1" count="30">
        <s v="Tripod service"/>
        <s v="Argos"/>
        <s v="Science lab general"/>
        <s v="Scanning"/>
        <s v="Digital storage"/>
        <s v="Cruise supplies"/>
        <s v="Microbes"/>
        <s v="Shipping"/>
        <s v="CHN"/>
        <s v="OPTODES"/>
        <s v="Current meter repair"/>
        <m/>
        <s v="SES and Rover Lithiums"/>
        <s v="Conferece"/>
        <s v="Lab repair"/>
        <s v="Rover repair"/>
        <s v="SES repair"/>
        <s v="Argos beacon Sediment trap"/>
        <s v="Strobe and mast head SES"/>
        <s v="Release batteries"/>
        <s v="Alkalines"/>
        <s v="Ballast"/>
        <s v="Modem battery"/>
        <s v="Current meter battery"/>
        <s v="Open House"/>
        <s v="Wabo battery"/>
        <s v="sample jars preservatives"/>
        <s v="Lithium Camera tripod"/>
        <s v="Lithiums Rover" u="1"/>
        <s v="Lithiums SES" u="1"/>
      </sharedItems>
    </cacheField>
    <cacheField name="Typ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9">
  <r>
    <s v="901618.00 - Pelagic-Benthic Coupling"/>
    <s v="Huffard, Christine L"/>
    <n v="16000689"/>
    <m/>
    <x v="0"/>
    <s v="5360-000"/>
    <s v="Supplies - General"/>
    <m/>
    <s v=" "/>
    <s v="Wells Fargo Bank Visa"/>
    <n v="2016"/>
    <n v="1"/>
    <s v="DKC*DIGIKEYCORP | 11"/>
    <s v="COENEN 01/16B"/>
    <n v="15.04"/>
    <n v="-15.04"/>
    <x v="0"/>
    <s v="Expense"/>
  </r>
  <r>
    <s v="901618.00 - Pelagic-Benthic Coupling"/>
    <s v="Huffard, Christine L"/>
    <n v="16001081"/>
    <m/>
    <x v="0"/>
    <s v="5150-000"/>
    <s v="OS - Maint. Contracts"/>
    <m/>
    <s v="PO-1610114"/>
    <s v="CLS America, Inc."/>
    <n v="2016"/>
    <n v="2"/>
    <s v="Argos monthly service data tra"/>
    <s v="CIN1USA00628"/>
    <n v="19.690000000000001"/>
    <n v="-19.690000000000001"/>
    <x v="1"/>
    <s v="Expense"/>
  </r>
  <r>
    <s v="901618.00 - Pelagic-Benthic Coupling"/>
    <s v="Huffard, Christine L"/>
    <n v="16001265"/>
    <m/>
    <x v="0"/>
    <s v="5150-000"/>
    <s v="OS - Maint. Contracts"/>
    <m/>
    <s v="PO-1610114"/>
    <s v="CLS America, Inc."/>
    <n v="2016"/>
    <n v="2"/>
    <s v="Argos monthly service data tra"/>
    <s v="CIN1601USA00483"/>
    <n v="156.59"/>
    <n v="-156.59"/>
    <x v="1"/>
    <s v="Expense"/>
  </r>
  <r>
    <s v="901618.00 - Pelagic-Benthic Coupling"/>
    <s v="Huffard, Christine L"/>
    <n v="16001325"/>
    <m/>
    <x v="0"/>
    <s v="5360-000"/>
    <s v="Supplies - General"/>
    <m/>
    <s v=" "/>
    <s v="Wells Fargo Bank Visa"/>
    <n v="2016"/>
    <n v="2"/>
    <s v="B&amp;HPHOTO,800-606-696"/>
    <s v="ALANA 02/16"/>
    <n v="539.95000000000005"/>
    <n v="-539.95000000000005"/>
    <x v="0"/>
    <s v="Expense"/>
  </r>
  <r>
    <s v="901618.00 - Pelagic-Benthic Coupling"/>
    <s v="Huffard, Christine L"/>
    <n v="16001376"/>
    <m/>
    <x v="0"/>
    <s v="5360-000"/>
    <s v="Supplies - General"/>
    <m/>
    <s v=" "/>
    <s v="Wells Fargo Bank Visa"/>
    <n v="2016"/>
    <n v="2"/>
    <s v="BUY101.COMWEBSTORE"/>
    <s v="CHUFFARD 02/16"/>
    <n v="74.510000000000005"/>
    <n v="-74.510000000000005"/>
    <x v="2"/>
    <s v="Expense"/>
  </r>
  <r>
    <s v="901618.00 - Pelagic-Benthic Coupling"/>
    <s v="Huffard, Christine L"/>
    <n v="16001092"/>
    <m/>
    <x v="0"/>
    <s v="5130-000"/>
    <s v="OS - General"/>
    <m/>
    <s v="PO-1610248"/>
    <s v="Joubeh Technologies"/>
    <n v="2016"/>
    <n v="2"/>
    <s v="Iridium satellite services mon"/>
    <n v="91023"/>
    <n v="49"/>
    <n v="-49"/>
    <x v="1"/>
    <s v="Expense"/>
  </r>
  <r>
    <s v="901618.00 - Pelagic-Benthic Coupling"/>
    <s v="Huffard, Christine L"/>
    <n v="16001376"/>
    <m/>
    <x v="0"/>
    <s v="5380-000"/>
    <s v="Supplies - Science Lab"/>
    <m/>
    <s v=" "/>
    <s v="Wells Fargo Bank Visa"/>
    <n v="2016"/>
    <n v="2"/>
    <s v="MCMASTER-CARR | 7-3/"/>
    <s v="CHUFFARD 02/16"/>
    <n v="111.83"/>
    <n v="-111.83"/>
    <x v="2"/>
    <s v="Expense"/>
  </r>
  <r>
    <s v="901618.00 - Pelagic-Benthic Coupling"/>
    <s v="Huffard, Christine L"/>
    <n v="16001349"/>
    <m/>
    <x v="0"/>
    <s v="5360-000"/>
    <s v="Supplies - General"/>
    <m/>
    <s v=" "/>
    <s v="Wells Fargo Bank Visa"/>
    <n v="2016"/>
    <n v="2"/>
    <s v="MCMASTER-CARR | CABL"/>
    <s v="FEJO 02/16"/>
    <n v="167.42"/>
    <n v="-167.42"/>
    <x v="2"/>
    <s v="Expense"/>
  </r>
  <r>
    <s v="901618.00 - Pelagic-Benthic Coupling"/>
    <s v="Huffard, Christine L"/>
    <n v="16001376"/>
    <m/>
    <x v="0"/>
    <s v="5360-000"/>
    <s v="Supplies - General"/>
    <m/>
    <s v=" "/>
    <s v="Wells Fargo Bank Visa"/>
    <n v="2016"/>
    <n v="2"/>
    <s v="MCMASTER-CARR | DISP"/>
    <s v="CHUFFARD 02/16"/>
    <n v="29.57"/>
    <n v="-29.57"/>
    <x v="2"/>
    <s v="Expense"/>
  </r>
  <r>
    <s v="901618.00 - Pelagic-Benthic Coupling"/>
    <s v="Huffard, Christine L"/>
    <n v="16001376"/>
    <m/>
    <x v="0"/>
    <s v="5360-000"/>
    <s v="Supplies - General"/>
    <m/>
    <s v=" "/>
    <s v="Wells Fargo Bank Visa"/>
    <n v="2016"/>
    <n v="2"/>
    <s v="MCMASTER-CARR | DISP"/>
    <s v="CHUFFARD 02/16"/>
    <n v="53.77"/>
    <n v="-53.77"/>
    <x v="2"/>
    <s v="Expense"/>
  </r>
  <r>
    <s v="901618.00 - Pelagic-Benthic Coupling"/>
    <s v="Huffard, Christine L"/>
    <n v="16001031"/>
    <m/>
    <x v="0"/>
    <s v="5500-000"/>
    <s v="Travel - Domestic"/>
    <m/>
    <s v=" "/>
    <s v="Huffard, Christine"/>
    <n v="2016"/>
    <n v="2"/>
    <s v="Mileage between Santa Cruz and"/>
    <s v="CR-7188"/>
    <n v="77.22"/>
    <n v="-77.22"/>
    <x v="3"/>
    <s v="Expense"/>
  </r>
  <r>
    <s v="901618.00 - Pelagic-Benthic Coupling"/>
    <s v="Huffard, Christine L"/>
    <n v="16001376"/>
    <m/>
    <x v="0"/>
    <s v="5300-000"/>
    <s v="Supplies - Cmptr/Hdwr"/>
    <m/>
    <s v=" "/>
    <s v="Wells Fargo Bank Visa"/>
    <n v="2016"/>
    <n v="2"/>
    <s v="OFFICEMAX/OFFICEDEPO"/>
    <s v="CHUFFARD 02/16"/>
    <n v="195.73"/>
    <n v="-195.73"/>
    <x v="4"/>
    <s v="Expense"/>
  </r>
  <r>
    <s v="901618.00 - Pelagic-Benthic Coupling"/>
    <s v="Huffard, Christine L"/>
    <n v="16001325"/>
    <m/>
    <x v="0"/>
    <s v="5360-000"/>
    <s v="Supplies - General"/>
    <m/>
    <s v=" "/>
    <s v="Wells Fargo Bank Visa"/>
    <n v="2016"/>
    <n v="2"/>
    <s v="SCHNEIDEROPTICSINC"/>
    <s v="ALANA 02/16"/>
    <n v="1029.68"/>
    <n v="-1029.68"/>
    <x v="0"/>
    <s v="Expense"/>
  </r>
  <r>
    <s v="901618.00 - Pelagic-Benthic Coupling"/>
    <s v="Huffard, Christine L"/>
    <n v="16001325"/>
    <m/>
    <x v="0"/>
    <s v="5360-000"/>
    <s v="Supplies - General"/>
    <m/>
    <s v=" "/>
    <s v="Wells Fargo Bank Visa"/>
    <n v="2016"/>
    <n v="2"/>
    <s v="SQ*EPOCEANOGRAPHI"/>
    <s v="ALANA 02/16"/>
    <n v="727.5"/>
    <n v="-727.5"/>
    <x v="0"/>
    <s v="Expense"/>
  </r>
  <r>
    <s v="901618.00 - Pelagic-Benthic Coupling"/>
    <s v="Huffard, Christine L"/>
    <n v="16001325"/>
    <m/>
    <x v="0"/>
    <s v="5360-000"/>
    <s v="Supplies - General"/>
    <m/>
    <s v=" "/>
    <s v="Wells Fargo Bank Visa"/>
    <n v="2016"/>
    <n v="2"/>
    <s v="Use Tax Accrual"/>
    <s v="ALANA 02/16"/>
    <n v="55.47"/>
    <n v="-55.47"/>
    <x v="2"/>
    <s v="Expense"/>
  </r>
  <r>
    <s v="901618.00 - Pelagic-Benthic Coupling"/>
    <s v="Huffard, Christine L"/>
    <n v="16001325"/>
    <m/>
    <x v="0"/>
    <s v="5360-000"/>
    <s v="Supplies - General"/>
    <m/>
    <s v=" "/>
    <s v="Wells Fargo Bank Visa"/>
    <n v="2016"/>
    <n v="2"/>
    <s v="Use Tax Accrual"/>
    <s v="ALANA 02/16"/>
    <n v="41.17"/>
    <n v="-41.17"/>
    <x v="2"/>
    <s v="Expense"/>
  </r>
  <r>
    <s v="901618.00 - Pelagic-Benthic Coupling"/>
    <s v="Huffard, Christine L"/>
    <n v="16001349"/>
    <m/>
    <x v="0"/>
    <s v="5360-000"/>
    <s v="Supplies - General"/>
    <m/>
    <s v=" "/>
    <s v="Wells Fargo Bank Visa"/>
    <n v="2016"/>
    <n v="2"/>
    <s v="VALLEYFABRICATIONINC"/>
    <s v="FEJO 02/16"/>
    <n v="1468.82"/>
    <n v="-1468.82"/>
    <x v="0"/>
    <s v="Expense"/>
  </r>
  <r>
    <s v="901618.00 - Pelagic-Benthic Coupling"/>
    <s v="Huffard, Christine L"/>
    <n v="16001694"/>
    <m/>
    <x v="0"/>
    <s v="5360-000"/>
    <s v="Supplies - General"/>
    <m/>
    <s v="PO-1610324"/>
    <s v="Cortland Company"/>
    <n v="2016"/>
    <n v="3"/>
    <s v="1/2? diameter Spectra 12/S bra"/>
    <n v="75026861"/>
    <n v="125"/>
    <n v="-125"/>
    <x v="5"/>
    <s v="Expense"/>
  </r>
  <r>
    <s v="901618.00 - Pelagic-Benthic Coupling"/>
    <s v="Huffard, Christine L"/>
    <n v="16001694"/>
    <m/>
    <x v="0"/>
    <s v="5360-000"/>
    <s v="Supplies - General"/>
    <m/>
    <s v="PO-1610324"/>
    <s v="Cortland Company"/>
    <n v="2016"/>
    <n v="3"/>
    <s v="1/2? diameter Spectra 12/S bra"/>
    <n v="75026861"/>
    <n v="225"/>
    <n v="-225"/>
    <x v="5"/>
    <s v="Expense"/>
  </r>
  <r>
    <s v="901618.00 - Pelagic-Benthic Coupling"/>
    <s v="Huffard, Christine L"/>
    <n v="16001443"/>
    <m/>
    <x v="0"/>
    <s v="5360-000"/>
    <s v="Supplies - General"/>
    <m/>
    <s v="PO-1610332"/>
    <s v="McMaster Carr Supply Co"/>
    <n v="2016"/>
    <n v="3"/>
    <s v="17-4 PH Stainless Steel Rod, 3"/>
    <n v="50989211"/>
    <n v="135.4"/>
    <n v="-135.4"/>
    <x v="0"/>
    <s v="Expense"/>
  </r>
  <r>
    <s v="901618.00 - Pelagic-Benthic Coupling"/>
    <s v="Huffard, Christine L"/>
    <n v="16001698"/>
    <m/>
    <x v="0"/>
    <s v="5380-000"/>
    <s v="Supplies - Science Lab"/>
    <m/>
    <s v="PO-1610381"/>
    <s v="Fisher Scientific"/>
    <n v="2016"/>
    <n v="3"/>
    <s v="ACETONE HPLC GRADE 4L SAFECOTE"/>
    <n v="9728184"/>
    <n v="106.51"/>
    <n v="-106.51"/>
    <x v="6"/>
    <s v="Expense"/>
  </r>
  <r>
    <s v="901618.00 - Pelagic-Benthic Coupling"/>
    <s v="Huffard, Christine L"/>
    <n v="16001806"/>
    <m/>
    <x v="0"/>
    <s v="5380-000"/>
    <s v="Supplies - Science Lab"/>
    <m/>
    <s v="PO-1610381"/>
    <s v="Fisher Scientific"/>
    <n v="2016"/>
    <n v="3"/>
    <s v="ACRYLAMIDE 40%(W/V)SOLN 500ML"/>
    <n v="9889123"/>
    <n v="83.81"/>
    <n v="-83.81"/>
    <x v="6"/>
    <s v="Expense"/>
  </r>
  <r>
    <s v="901618.00 - Pelagic-Benthic Coupling"/>
    <s v="Huffard, Christine L"/>
    <n v="16001698"/>
    <m/>
    <x v="0"/>
    <s v="5380-000"/>
    <s v="Supplies - Science Lab"/>
    <m/>
    <s v="PO-1610381"/>
    <s v="Fisher Scientific"/>
    <n v="2016"/>
    <n v="3"/>
    <s v="AMMONIUM PERSULFATE 25G"/>
    <n v="9728184"/>
    <n v="27.53"/>
    <n v="-27.53"/>
    <x v="6"/>
    <s v="Expense"/>
  </r>
  <r>
    <s v="901618.00 - Pelagic-Benthic Coupling"/>
    <s v="Huffard, Christine L"/>
    <n v="16001685"/>
    <m/>
    <x v="0"/>
    <s v="5150-000"/>
    <s v="OS - Maint. Contracts"/>
    <m/>
    <s v="PO-1610114"/>
    <s v="CLS America, Inc."/>
    <n v="2016"/>
    <n v="3"/>
    <s v="Argos monthly service data tra"/>
    <s v="CIN1602USA00275"/>
    <n v="16.78"/>
    <n v="-16.78"/>
    <x v="1"/>
    <s v="Expense"/>
  </r>
  <r>
    <s v="901618.00 - Pelagic-Benthic Coupling"/>
    <s v="Huffard, Christine L"/>
    <n v="16001952"/>
    <m/>
    <x v="0"/>
    <s v="5330-000"/>
    <s v="Non-Capitalized Equipment"/>
    <m/>
    <s v=" "/>
    <s v="Wells Fargo Bank Visa"/>
    <n v="2016"/>
    <n v="3"/>
    <s v="B&amp;HPHOTO,800-606-696"/>
    <s v="ALANA 03/16"/>
    <n v="110.67"/>
    <n v="-110.67"/>
    <x v="0"/>
    <s v="Expense"/>
  </r>
  <r>
    <s v="901618.00 - Pelagic-Benthic Coupling"/>
    <s v="Huffard, Christine L"/>
    <n v="16001952"/>
    <m/>
    <x v="0"/>
    <s v="5330-000"/>
    <s v="Non-Capitalized Equipment"/>
    <m/>
    <s v=" "/>
    <s v="Wells Fargo Bank Visa"/>
    <n v="2016"/>
    <n v="3"/>
    <s v="B&amp;HPHOTO,800-606-696"/>
    <s v="ALANA 03/16"/>
    <n v="2430.33"/>
    <n v="-2430.33"/>
    <x v="0"/>
    <s v="Expense"/>
  </r>
  <r>
    <s v="901618.00 - Pelagic-Benthic Coupling"/>
    <s v="Huffard, Christine L"/>
    <n v="16001999"/>
    <m/>
    <x v="0"/>
    <s v="5380-000"/>
    <s v="Supplies - Science Lab"/>
    <m/>
    <s v=" "/>
    <s v="Wells Fargo Bank Visa"/>
    <n v="2016"/>
    <n v="3"/>
    <s v="BOSSSAFETYPRODUCTS |"/>
    <s v="CHUFFARD 03/16"/>
    <n v="128.87"/>
    <n v="-128.87"/>
    <x v="2"/>
    <s v="Expense"/>
  </r>
  <r>
    <s v="901618.00 - Pelagic-Benthic Coupling"/>
    <s v="Huffard, Christine L"/>
    <n v="16001888"/>
    <m/>
    <x v="0"/>
    <s v="5360-000"/>
    <s v="Supplies - General"/>
    <m/>
    <s v="PO-1610429"/>
    <s v="Circuits West"/>
    <n v="2016"/>
    <n v="3"/>
    <s v="Camera Tripod Controller (3 Da"/>
    <n v="64566"/>
    <n v="950"/>
    <n v="-950"/>
    <x v="0"/>
    <s v="Expense"/>
  </r>
  <r>
    <s v="901618.00 - Pelagic-Benthic Coupling"/>
    <s v="Huffard, Christine L"/>
    <n v="16001694"/>
    <m/>
    <x v="0"/>
    <s v="5360-000"/>
    <s v="Supplies - General"/>
    <m/>
    <s v="PO-1610324"/>
    <s v="Cortland Company"/>
    <n v="2016"/>
    <n v="3"/>
    <s v="Freight"/>
    <n v="75026861"/>
    <n v="13.92"/>
    <n v="-13.92"/>
    <x v="7"/>
    <s v="Expense"/>
  </r>
  <r>
    <s v="901618.00 - Pelagic-Benthic Coupling"/>
    <s v="Huffard, Christine L"/>
    <n v="16001443"/>
    <m/>
    <x v="0"/>
    <s v="5360-000"/>
    <s v="Supplies - General"/>
    <m/>
    <s v="PO-1610332"/>
    <s v="McMaster Carr Supply Co"/>
    <n v="2016"/>
    <n v="3"/>
    <s v="Freight"/>
    <n v="50989211"/>
    <n v="7.55"/>
    <n v="-7.55"/>
    <x v="7"/>
    <s v="Expense"/>
  </r>
  <r>
    <s v="901618.00 - Pelagic-Benthic Coupling"/>
    <s v="Huffard, Christine L"/>
    <n v="16001767"/>
    <m/>
    <x v="0"/>
    <s v="5360-000"/>
    <s v="Supplies - General"/>
    <m/>
    <s v="PO-1610407"/>
    <s v="Ocean Innovations"/>
    <n v="2016"/>
    <n v="3"/>
    <s v="Freight"/>
    <s v="16-287"/>
    <n v="4.2"/>
    <n v="-4.2"/>
    <x v="7"/>
    <s v="Expense"/>
  </r>
  <r>
    <s v="901618.00 - Pelagic-Benthic Coupling"/>
    <s v="Huffard, Christine L"/>
    <n v="16001888"/>
    <m/>
    <x v="0"/>
    <s v="5360-000"/>
    <s v="Supplies - General"/>
    <m/>
    <s v="PO-1610429"/>
    <s v="Circuits West"/>
    <n v="2016"/>
    <n v="3"/>
    <s v="Freight"/>
    <n v="64566"/>
    <n v="37.729999999999997"/>
    <n v="-37.729999999999997"/>
    <x v="7"/>
    <s v="Expense"/>
  </r>
  <r>
    <s v="901618.00 - Pelagic-Benthic Coupling"/>
    <s v="Huffard, Christine L"/>
    <n v="16001806"/>
    <m/>
    <x v="0"/>
    <s v="5380-000"/>
    <s v="Supplies - Science Lab"/>
    <m/>
    <s v="PO-1610381"/>
    <s v="Fisher Scientific"/>
    <n v="2016"/>
    <n v="3"/>
    <s v="Freight"/>
    <n v="9889123"/>
    <n v="45"/>
    <n v="-45"/>
    <x v="7"/>
    <s v="Expense"/>
  </r>
  <r>
    <s v="901618.00 - Pelagic-Benthic Coupling"/>
    <s v="Huffard, Christine L"/>
    <n v="16001698"/>
    <m/>
    <x v="0"/>
    <s v="5380-000"/>
    <s v="Supplies - Science Lab"/>
    <m/>
    <s v="PO-1610381"/>
    <s v="Fisher Scientific"/>
    <n v="2016"/>
    <n v="3"/>
    <s v="Fuel surcharge"/>
    <n v="9728184"/>
    <n v="2.2000000000000002"/>
    <n v="-2.2000000000000002"/>
    <x v="7"/>
    <s v="Expense"/>
  </r>
  <r>
    <s v="901618.00 - Pelagic-Benthic Coupling"/>
    <s v="Huffard, Christine L"/>
    <n v="16001698"/>
    <m/>
    <x v="0"/>
    <s v="5380-000"/>
    <s v="Supplies - Science Lab"/>
    <m/>
    <s v="PO-1610381"/>
    <s v="Fisher Scientific"/>
    <n v="2016"/>
    <n v="3"/>
    <s v="Hazardous materials charge"/>
    <n v="9728184"/>
    <n v="24.48"/>
    <n v="-24.48"/>
    <x v="6"/>
    <s v="Expense"/>
  </r>
  <r>
    <s v="901618.00 - Pelagic-Benthic Coupling"/>
    <s v="Huffard, Christine L"/>
    <n v="16001563"/>
    <m/>
    <x v="0"/>
    <s v="5130-000"/>
    <s v="OS - General"/>
    <m/>
    <s v="PO-1610248"/>
    <s v="Joubeh Technologies"/>
    <n v="2016"/>
    <n v="3"/>
    <s v="Iridium satellite services mon"/>
    <n v="92303"/>
    <n v="49"/>
    <n v="-49"/>
    <x v="1"/>
    <s v="Expense"/>
  </r>
  <r>
    <s v="901618.00 - Pelagic-Benthic Coupling"/>
    <s v="Huffard, Christine L"/>
    <n v="16001767"/>
    <m/>
    <x v="0"/>
    <s v="5360-000"/>
    <s v="Supplies - General"/>
    <m/>
    <s v="PO-1610407"/>
    <s v="Ocean Innovations"/>
    <n v="2016"/>
    <n v="3"/>
    <s v="MCIL5M"/>
    <s v="16-287"/>
    <n v="60.87"/>
    <n v="-60.87"/>
    <x v="0"/>
    <s v="Expense"/>
  </r>
  <r>
    <s v="901618.00 - Pelagic-Benthic Coupling"/>
    <s v="Huffard, Christine L"/>
    <n v="16001999"/>
    <m/>
    <x v="0"/>
    <s v="5380-000"/>
    <s v="Supplies - Science Lab"/>
    <m/>
    <s v=" "/>
    <s v="Wells Fargo Bank Visa"/>
    <n v="2016"/>
    <n v="3"/>
    <s v="MCMASTER-CARR | UN-C"/>
    <s v="CHUFFARD 03/16"/>
    <n v="79.97"/>
    <n v="-79.97"/>
    <x v="2"/>
    <s v="Expense"/>
  </r>
  <r>
    <s v="901618.00 - Pelagic-Benthic Coupling"/>
    <s v="Huffard, Christine L"/>
    <n v="16002002"/>
    <m/>
    <x v="0"/>
    <s v="5360-000"/>
    <s v="Supplies - General"/>
    <m/>
    <s v=" "/>
    <s v="Wells Fargo Bank Visa"/>
    <n v="2016"/>
    <n v="3"/>
    <s v="MOUSERELECTRONICSDIS"/>
    <s v="JROSAL 03/16"/>
    <n v="5.55"/>
    <n v="-5.55"/>
    <x v="0"/>
    <s v="Expense"/>
  </r>
  <r>
    <s v="901618.00 - Pelagic-Benthic Coupling"/>
    <s v="Huffard, Christine L"/>
    <n v="16001672"/>
    <m/>
    <x v="0"/>
    <s v="5130-000"/>
    <s v="OS - General"/>
    <m/>
    <s v="PO-1610393"/>
    <s v="Light Waves Imaging"/>
    <n v="2016"/>
    <n v="3"/>
    <s v="Scanning of Camera sled archiv"/>
    <n v="48900"/>
    <n v="3995.04"/>
    <n v="-3995.04"/>
    <x v="3"/>
    <s v="Expense"/>
  </r>
  <r>
    <s v="901618.00 - Pelagic-Benthic Coupling"/>
    <s v="Huffard, Christine L"/>
    <n v="16001698"/>
    <m/>
    <x v="0"/>
    <s v="5380-000"/>
    <s v="Supplies - Science Lab"/>
    <m/>
    <s v="PO-1610381"/>
    <s v="Fisher Scientific"/>
    <n v="2016"/>
    <n v="3"/>
    <s v="SMPL VIAL SCRW CP 1/DR 144/PK"/>
    <n v="9728184"/>
    <n v="157.43"/>
    <n v="-157.43"/>
    <x v="0"/>
    <s v="Expense"/>
  </r>
  <r>
    <s v="901618.00 - Pelagic-Benthic Coupling"/>
    <s v="Huffard, Christine L"/>
    <n v="16001952"/>
    <m/>
    <x v="0"/>
    <s v="5330-000"/>
    <s v="Non-Capitalized Equipment"/>
    <m/>
    <s v=" "/>
    <s v="Wells Fargo Bank Visa"/>
    <n v="2016"/>
    <n v="3"/>
    <s v="Use Tax Accrual"/>
    <s v="ALANA 03/16"/>
    <n v="8.44"/>
    <n v="-8.44"/>
    <x v="2"/>
    <s v="Expense"/>
  </r>
  <r>
    <s v="901618.00 - Pelagic-Benthic Coupling"/>
    <s v="Huffard, Christine L"/>
    <n v="16001952"/>
    <m/>
    <x v="0"/>
    <s v="5330-000"/>
    <s v="Non-Capitalized Equipment"/>
    <m/>
    <s v=" "/>
    <s v="Wells Fargo Bank Visa"/>
    <n v="2016"/>
    <n v="3"/>
    <s v="Use Tax Accrual"/>
    <s v="ALANA 03/16"/>
    <n v="185.31"/>
    <n v="-185.31"/>
    <x v="2"/>
    <s v="Expense"/>
  </r>
  <r>
    <s v="901618.00 - Pelagic-Benthic Coupling"/>
    <s v="Huffard, Christine L"/>
    <n v="16001694"/>
    <m/>
    <x v="0"/>
    <s v="5360-000"/>
    <s v="Supplies - General"/>
    <m/>
    <s v="PO-1610324"/>
    <s v="Cortland Company"/>
    <n v="2016"/>
    <n v="3"/>
    <s v="Use Tax Accrual"/>
    <n v="75026861"/>
    <n v="9.5299999999999994"/>
    <n v="-9.5299999999999994"/>
    <x v="2"/>
    <s v="Expense"/>
  </r>
  <r>
    <s v="901618.00 - Pelagic-Benthic Coupling"/>
    <s v="Huffard, Christine L"/>
    <n v="16001694"/>
    <m/>
    <x v="0"/>
    <s v="5360-000"/>
    <s v="Supplies - General"/>
    <m/>
    <s v="PO-1610324"/>
    <s v="Cortland Company"/>
    <n v="2016"/>
    <n v="3"/>
    <s v="Use Tax Accrual"/>
    <n v="75026861"/>
    <n v="17.16"/>
    <n v="-17.16"/>
    <x v="2"/>
    <s v="Expense"/>
  </r>
  <r>
    <s v="901618.00 - Pelagic-Benthic Coupling"/>
    <s v="Huffard, Christine L"/>
    <n v="16001888"/>
    <m/>
    <x v="0"/>
    <s v="5360-000"/>
    <s v="Supplies - General"/>
    <m/>
    <s v="PO-1610429"/>
    <s v="Circuits West"/>
    <n v="2016"/>
    <n v="3"/>
    <s v="Use Tax Accrual"/>
    <n v="64566"/>
    <n v="72.44"/>
    <n v="-72.44"/>
    <x v="2"/>
    <s v="Expense"/>
  </r>
  <r>
    <s v="901618.00 - Pelagic-Benthic Coupling"/>
    <s v="Huffard, Christine L"/>
    <n v="16001888"/>
    <m/>
    <x v="0"/>
    <s v="5360-000"/>
    <s v="Supplies - General"/>
    <m/>
    <s v="PO-1610429"/>
    <s v="Circuits West"/>
    <n v="2016"/>
    <n v="3"/>
    <s v="Use Tax Accrual"/>
    <n v="64566"/>
    <n v="2.88"/>
    <n v="-2.88"/>
    <x v="2"/>
    <s v="Expense"/>
  </r>
  <r>
    <s v="901618.00 - Pelagic-Benthic Coupling"/>
    <s v="Huffard, Christine L"/>
    <n v="16001698"/>
    <m/>
    <x v="0"/>
    <s v="5380-000"/>
    <s v="Supplies - Science Lab"/>
    <m/>
    <s v="PO-1610381"/>
    <s v="Fisher Scientific"/>
    <n v="2016"/>
    <n v="3"/>
    <s v="WEIGHING PPR 4X4 IN 500/PK"/>
    <n v="9728184"/>
    <n v="59.67"/>
    <n v="-59.67"/>
    <x v="2"/>
    <s v="Expense"/>
  </r>
  <r>
    <s v="901618.00 - Pelagic-Benthic Coupling"/>
    <s v="Huffard, Christine L"/>
    <n v="16002597"/>
    <m/>
    <x v="0"/>
    <s v="5360-000"/>
    <s v="Supplies - General"/>
    <m/>
    <s v=" "/>
    <s v="Wells Fargo Bank Visa"/>
    <n v="2016"/>
    <n v="4"/>
    <s v="ARROWECOMMERCE"/>
    <s v="JROSAL 04/16"/>
    <n v="392.48"/>
    <n v="-392.48"/>
    <x v="0"/>
    <s v="Expense"/>
  </r>
  <r>
    <s v="901618.00 - Pelagic-Benthic Coupling"/>
    <s v="Huffard, Christine L"/>
    <n v="16002596"/>
    <m/>
    <x v="0"/>
    <s v="5300-000"/>
    <s v="Supplies - Cmptr/Hdwr"/>
    <m/>
    <s v=" "/>
    <s v="Wells Fargo Bank Visa"/>
    <n v="2016"/>
    <n v="4"/>
    <s v="B&amp;HPHOTO,800-606-696"/>
    <s v="CHUFFARD 04/16"/>
    <n v="229.9"/>
    <n v="-229.9"/>
    <x v="4"/>
    <s v="Expense"/>
  </r>
  <r>
    <s v="901618.00 - Pelagic-Benthic Coupling"/>
    <s v="Huffard, Christine L"/>
    <n v="16002541"/>
    <m/>
    <x v="0"/>
    <s v="5360-000"/>
    <s v="Supplies - General"/>
    <m/>
    <s v=" "/>
    <s v="Wells Fargo Bank Visa"/>
    <n v="2016"/>
    <n v="4"/>
    <s v="B&amp;HPHOTO,800-606-696"/>
    <s v="ALANA 04/16"/>
    <n v="190.18"/>
    <n v="-190.18"/>
    <x v="0"/>
    <s v="Expense"/>
  </r>
  <r>
    <s v="901618.00 - Pelagic-Benthic Coupling"/>
    <s v="Huffard, Christine L"/>
    <n v="16002596"/>
    <m/>
    <x v="0"/>
    <s v="5310-000"/>
    <s v="Supplies - Cmptr/Sftwr"/>
    <m/>
    <s v=" "/>
    <s v="Wells Fargo Bank Visa"/>
    <n v="2016"/>
    <n v="4"/>
    <s v="CBI*CLEVERBRIDGEINC"/>
    <s v="CHUFFARD 04/16"/>
    <n v="1395"/>
    <n v="-1395"/>
    <x v="2"/>
    <s v="Expense"/>
  </r>
  <r>
    <s v="901618.00 - Pelagic-Benthic Coupling"/>
    <s v="Huffard, Christine L"/>
    <n v="16002541"/>
    <m/>
    <x v="0"/>
    <s v="5360-000"/>
    <s v="Supplies - General"/>
    <m/>
    <s v=" "/>
    <s v="Wells Fargo Bank Visa"/>
    <n v="2016"/>
    <n v="4"/>
    <s v="DKC*DIGIKEYCORP | 60"/>
    <s v="ALANA 04/16"/>
    <n v="653.35"/>
    <n v="-653.35"/>
    <x v="0"/>
    <s v="Expense"/>
  </r>
  <r>
    <s v="901618.00 - Pelagic-Benthic Coupling"/>
    <s v="Huffard, Christine L"/>
    <n v="16002597"/>
    <m/>
    <x v="0"/>
    <s v="5360-000"/>
    <s v="Supplies - General"/>
    <m/>
    <s v=" "/>
    <s v="Wells Fargo Bank Visa"/>
    <n v="2016"/>
    <n v="4"/>
    <s v="DKC*DIGIKEYCORP | B2"/>
    <s v="JROSAL 04/16"/>
    <n v="113.64"/>
    <n v="-113.64"/>
    <x v="0"/>
    <s v="Expense"/>
  </r>
  <r>
    <s v="901618.00 - Pelagic-Benthic Coupling"/>
    <s v="Huffard, Christine L"/>
    <n v="16002590"/>
    <m/>
    <x v="0"/>
    <s v="5055-350"/>
    <s v="Cost of Sales - AUV"/>
    <m/>
    <s v=" "/>
    <s v="Wells Fargo Bank Visa"/>
    <n v="2016"/>
    <n v="4"/>
    <s v="DKC*DIGIKEYCORP | TC"/>
    <s v="TMARION 04/16"/>
    <n v="71.8"/>
    <n v="-71.8"/>
    <x v="0"/>
    <s v="Expense"/>
  </r>
  <r>
    <s v="901618.00 - Pelagic-Benthic Coupling"/>
    <s v="Huffard, Christine L"/>
    <n v="16002313"/>
    <m/>
    <x v="0"/>
    <s v="5320-000"/>
    <s v="Supplies - Eng. Lab"/>
    <m/>
    <s v="PO-1610526"/>
    <s v="Ocean Innovations"/>
    <n v="2016"/>
    <n v="4"/>
    <s v="Freight"/>
    <s v="16-397"/>
    <n v="9.4"/>
    <n v="-9.4"/>
    <x v="7"/>
    <s v="Expense"/>
  </r>
  <r>
    <s v="901618.00 - Pelagic-Benthic Coupling"/>
    <s v="Huffard, Christine L"/>
    <n v="16002267"/>
    <m/>
    <x v="0"/>
    <s v="5130-000"/>
    <s v="OS - General"/>
    <m/>
    <s v="PO-1610248"/>
    <s v="Joubeh Technologies"/>
    <n v="2016"/>
    <n v="4"/>
    <s v="Iridium satellite services mon"/>
    <n v="93614"/>
    <n v="49"/>
    <n v="-49"/>
    <x v="1"/>
    <s v="Expense"/>
  </r>
  <r>
    <s v="901618.00 - Pelagic-Benthic Coupling"/>
    <s v="Huffard, Christine L"/>
    <n v="16002313"/>
    <m/>
    <x v="0"/>
    <s v="5320-000"/>
    <s v="Supplies - Eng. Lab"/>
    <m/>
    <s v="PO-1610526"/>
    <s v="Ocean Innovations"/>
    <n v="2016"/>
    <n v="4"/>
    <s v="MCIL6M"/>
    <s v="16-397"/>
    <n v="195.34"/>
    <n v="-195.34"/>
    <x v="0"/>
    <s v="Expense"/>
  </r>
  <r>
    <s v="901618.00 - Pelagic-Benthic Coupling"/>
    <s v="Huffard, Christine L"/>
    <n v="16002313"/>
    <m/>
    <x v="0"/>
    <s v="5320-000"/>
    <s v="Supplies - Eng. Lab"/>
    <m/>
    <s v="PO-1610526"/>
    <s v="Ocean Innovations"/>
    <n v="2016"/>
    <n v="4"/>
    <s v="MCIL8F"/>
    <s v="16-397"/>
    <n v="269.12"/>
    <n v="-269.12"/>
    <x v="0"/>
    <s v="Expense"/>
  </r>
  <r>
    <s v="901618.00 - Pelagic-Benthic Coupling"/>
    <s v="Huffard, Christine L"/>
    <n v="16002596"/>
    <m/>
    <x v="0"/>
    <s v="5300-000"/>
    <s v="Supplies - Cmptr/Hdwr"/>
    <m/>
    <s v=" "/>
    <s v="Wells Fargo Bank Visa"/>
    <n v="2016"/>
    <n v="4"/>
    <s v="OFFICEMAX/OFFICEDEPO"/>
    <s v="CHUFFARD 04/16"/>
    <n v="195.73"/>
    <n v="-195.73"/>
    <x v="4"/>
    <s v="Expense"/>
  </r>
  <r>
    <s v="901618.00 - Pelagic-Benthic Coupling"/>
    <s v="Huffard, Christine L"/>
    <n v="16002569"/>
    <m/>
    <x v="0"/>
    <s v="5360-000"/>
    <s v="Supplies - General"/>
    <m/>
    <s v=" "/>
    <s v="Wells Fargo Bank Visa"/>
    <n v="2016"/>
    <n v="4"/>
    <s v="PREVCOSUBSEALLC"/>
    <s v="FEJO 04/16"/>
    <n v="1136.8699999999999"/>
    <n v="-1136.8699999999999"/>
    <x v="0"/>
    <s v="Expense"/>
  </r>
  <r>
    <s v="901618.00 - Pelagic-Benthic Coupling"/>
    <s v="Huffard, Christine L"/>
    <n v="16002697"/>
    <m/>
    <x v="0"/>
    <s v="5380-000"/>
    <s v="Supplies - Science Lab"/>
    <m/>
    <s v="PO-1610381"/>
    <s v="Fisher Scientific"/>
    <n v="2016"/>
    <n v="4"/>
    <s v="TEMED 20G"/>
    <n v="2241244"/>
    <n v="62.19"/>
    <n v="-62.19"/>
    <x v="6"/>
    <s v="Expense"/>
  </r>
  <r>
    <s v="901618.00 - Pelagic-Benthic Coupling"/>
    <s v="Huffard, Christine L"/>
    <n v="16002596"/>
    <m/>
    <x v="0"/>
    <s v="5300-000"/>
    <s v="Supplies - Cmptr/Hdwr"/>
    <m/>
    <s v=" "/>
    <s v="Wells Fargo Bank Visa"/>
    <n v="2016"/>
    <n v="4"/>
    <s v="Use Tax Accrual"/>
    <s v="CHUFFARD 04/16"/>
    <n v="17.53"/>
    <n v="-17.53"/>
    <x v="2"/>
    <s v="Expense"/>
  </r>
  <r>
    <s v="901618.00 - Pelagic-Benthic Coupling"/>
    <s v="Huffard, Christine L"/>
    <n v="16002596"/>
    <m/>
    <x v="0"/>
    <s v="5310-000"/>
    <s v="Supplies - Cmptr/Sftwr"/>
    <m/>
    <s v=" "/>
    <s v="Wells Fargo Bank Visa"/>
    <n v="2016"/>
    <n v="4"/>
    <s v="Use Tax Accrual"/>
    <s v="CHUFFARD 04/16"/>
    <n v="106.37"/>
    <n v="-106.37"/>
    <x v="2"/>
    <s v="Expense"/>
  </r>
  <r>
    <s v="901618.00 - Pelagic-Benthic Coupling"/>
    <s v="Huffard, Christine L"/>
    <n v="16002541"/>
    <m/>
    <x v="0"/>
    <s v="5360-000"/>
    <s v="Supplies - General"/>
    <m/>
    <s v=" "/>
    <s v="Wells Fargo Bank Visa"/>
    <n v="2016"/>
    <n v="4"/>
    <s v="Use Tax Accrual"/>
    <s v="ALANA 04/16"/>
    <n v="14.5"/>
    <n v="-14.5"/>
    <x v="2"/>
    <s v="Expense"/>
  </r>
  <r>
    <s v="901618.00 - Pelagic-Benthic Coupling"/>
    <s v="Huffard, Christine L"/>
    <n v="16002569"/>
    <m/>
    <x v="0"/>
    <s v="5360-000"/>
    <s v="Supplies - General"/>
    <m/>
    <s v=" "/>
    <s v="Wells Fargo Bank Visa"/>
    <n v="2016"/>
    <n v="4"/>
    <s v="Use Tax Accrual"/>
    <s v="FEJO 04/16"/>
    <n v="86.69"/>
    <n v="-86.69"/>
    <x v="2"/>
    <s v="Expense"/>
  </r>
  <r>
    <s v="901618.00 - Pelagic-Benthic Coupling"/>
    <s v="Huffard, Christine L"/>
    <n v="16002793"/>
    <m/>
    <x v="0"/>
    <s v="5360-000"/>
    <s v="Supplies - General"/>
    <m/>
    <s v="PO-1610603"/>
    <s v="McMaster Carr Supply Co"/>
    <n v="2016"/>
    <n v="5"/>
    <s v="2.00 Dia Clear Acrylic Rod x 3"/>
    <n v="57410195"/>
    <n v="264.63"/>
    <n v="-264.63"/>
    <x v="6"/>
    <s v="Expense"/>
  </r>
  <r>
    <s v="901618.00 - Pelagic-Benthic Coupling"/>
    <s v="Huffard, Christine L"/>
    <n v="16002993"/>
    <m/>
    <x v="0"/>
    <s v="5380-000"/>
    <s v="Supplies - Science Lab"/>
    <m/>
    <s v="PO-1610625"/>
    <s v="Sigma-Aldrich, Inc"/>
    <n v="2016"/>
    <n v="5"/>
    <s v="Ammonium sulfate for molecular"/>
    <n v="538858424"/>
    <n v="99.66"/>
    <n v="-99.66"/>
    <x v="6"/>
    <s v="Expense"/>
  </r>
  <r>
    <s v="901618.00 - Pelagic-Benthic Coupling"/>
    <s v="Huffard, Christine L"/>
    <n v="16002819"/>
    <m/>
    <x v="0"/>
    <s v="5150-000"/>
    <s v="OS - Maint. Contracts"/>
    <m/>
    <s v="PO-1610114"/>
    <s v="CLS America, Inc."/>
    <n v="2016"/>
    <n v="5"/>
    <s v="Argos monthly service data tra"/>
    <s v="CIN1604USA00280"/>
    <n v="15.62"/>
    <n v="-15.62"/>
    <x v="1"/>
    <s v="Expense"/>
  </r>
  <r>
    <s v="901618.00 - Pelagic-Benthic Coupling"/>
    <s v="Huffard, Christine L"/>
    <n v="16002733"/>
    <m/>
    <x v="0"/>
    <s v="5130-000"/>
    <s v="OS - General"/>
    <m/>
    <s v="PO-1610458"/>
    <s v="UC Santa Barbara"/>
    <n v="2016"/>
    <n v="5"/>
    <s v="CHN analysis, samples each run"/>
    <s v="AL1554"/>
    <n v="825.99"/>
    <n v="-825.99"/>
    <x v="8"/>
    <s v="Expense"/>
  </r>
  <r>
    <s v="901618.00 - Pelagic-Benthic Coupling"/>
    <s v="Huffard, Christine L"/>
    <n v="16002993"/>
    <m/>
    <x v="0"/>
    <s v="5380-000"/>
    <s v="Supplies - Science Lab"/>
    <m/>
    <s v="PO-1610625"/>
    <s v="Sigma-Aldrich, Inc"/>
    <n v="2016"/>
    <n v="5"/>
    <s v="Ethylenediaminetetraacetic aci"/>
    <n v="538858424"/>
    <n v="56.61"/>
    <n v="-56.61"/>
    <x v="6"/>
    <s v="Expense"/>
  </r>
  <r>
    <s v="901618.00 - Pelagic-Benthic Coupling"/>
    <s v="Huffard, Christine L"/>
    <n v="16003175"/>
    <m/>
    <x v="0"/>
    <s v="5360-000"/>
    <s v="Supplies - General"/>
    <m/>
    <s v="PO-1610486"/>
    <s v="Ocean Innovations"/>
    <n v="2016"/>
    <n v="5"/>
    <s v="Freight"/>
    <s v="16-528"/>
    <n v="9"/>
    <n v="-9"/>
    <x v="7"/>
    <s v="Expense"/>
  </r>
  <r>
    <s v="901618.00 - Pelagic-Benthic Coupling"/>
    <s v="Huffard, Christine L"/>
    <n v="16002793"/>
    <m/>
    <x v="0"/>
    <s v="5360-000"/>
    <s v="Supplies - General"/>
    <m/>
    <s v="PO-1610603"/>
    <s v="McMaster Carr Supply Co"/>
    <n v="2016"/>
    <n v="5"/>
    <s v="Freight"/>
    <n v="57410195"/>
    <n v="9.08"/>
    <n v="-9.08"/>
    <x v="7"/>
    <s v="Expense"/>
  </r>
  <r>
    <s v="901618.00 - Pelagic-Benthic Coupling"/>
    <s v="Huffard, Christine L"/>
    <n v="16002993"/>
    <m/>
    <x v="0"/>
    <s v="5380-000"/>
    <s v="Supplies - Science Lab"/>
    <m/>
    <s v="PO-1610625"/>
    <s v="Sigma-Aldrich, Inc"/>
    <n v="2016"/>
    <n v="5"/>
    <s v="Freight"/>
    <n v="538858424"/>
    <n v="38.89"/>
    <n v="-38.89"/>
    <x v="7"/>
    <s v="Expense"/>
  </r>
  <r>
    <s v="901618.00 - Pelagic-Benthic Coupling"/>
    <s v="Huffard, Christine L"/>
    <n v="16002961"/>
    <m/>
    <x v="0"/>
    <s v="5130-000"/>
    <s v="OS - General"/>
    <m/>
    <s v="PO-1610248"/>
    <s v="Joubeh Technologies"/>
    <n v="2016"/>
    <n v="5"/>
    <s v="Iridium satellite services mon"/>
    <n v="95216"/>
    <n v="49"/>
    <n v="-49"/>
    <x v="1"/>
    <s v="Expense"/>
  </r>
  <r>
    <s v="901618.00 - Pelagic-Benthic Coupling"/>
    <s v="Huffard, Christine L"/>
    <n v="16003175"/>
    <m/>
    <x v="0"/>
    <s v="5360-000"/>
    <s v="Supplies - General"/>
    <m/>
    <s v="PO-1610486"/>
    <s v="Ocean Innovations"/>
    <n v="2016"/>
    <n v="5"/>
    <s v="MCDLSF"/>
    <s v="16-528"/>
    <n v="34.880000000000003"/>
    <n v="-34.880000000000003"/>
    <x v="0"/>
    <s v="Expense"/>
  </r>
  <r>
    <s v="901618.00 - Pelagic-Benthic Coupling"/>
    <s v="Huffard, Christine L"/>
    <n v="16003175"/>
    <m/>
    <x v="0"/>
    <s v="5360-000"/>
    <s v="Supplies - General"/>
    <m/>
    <s v="PO-1610486"/>
    <s v="Ocean Innovations"/>
    <n v="2016"/>
    <n v="5"/>
    <s v="MCIL4M"/>
    <s v="16-528"/>
    <n v="133.66999999999999"/>
    <n v="-133.66999999999999"/>
    <x v="0"/>
    <s v="Expense"/>
  </r>
  <r>
    <s v="901618.00 - Pelagic-Benthic Coupling"/>
    <s v="Huffard, Christine L"/>
    <n v="16003412"/>
    <m/>
    <x v="0"/>
    <s v="5360-000"/>
    <s v="Supplies - General"/>
    <m/>
    <s v=" "/>
    <s v="Wells Fargo Bank Visa"/>
    <n v="2016"/>
    <n v="5"/>
    <s v="MCMASTER-CARR | 18-8"/>
    <s v="FEJO 05/16"/>
    <n v="14.32"/>
    <n v="-14.32"/>
    <x v="2"/>
    <s v="Expense"/>
  </r>
  <r>
    <s v="901618.00 - Pelagic-Benthic Coupling"/>
    <s v="Huffard, Christine L"/>
    <n v="16003163"/>
    <m/>
    <x v="0"/>
    <s v="5500-000"/>
    <s v="Travel - Domestic"/>
    <m/>
    <s v=" "/>
    <s v="Huffard, Christine"/>
    <n v="2016"/>
    <n v="5"/>
    <s v="Mileage between Santa Cruz and"/>
    <s v="CR-7554"/>
    <n v="77.22"/>
    <n v="-77.22"/>
    <x v="3"/>
    <s v="Expense"/>
  </r>
  <r>
    <s v="901618.00 - Pelagic-Benthic Coupling"/>
    <s v="Huffard, Christine L"/>
    <n v="16003164"/>
    <m/>
    <x v="0"/>
    <s v="5500-000"/>
    <s v="Travel - Domestic"/>
    <m/>
    <s v=" "/>
    <s v="Huffard, Christine"/>
    <n v="2016"/>
    <n v="5"/>
    <s v="Mileage between Santa Cruz and"/>
    <s v="CR-7555"/>
    <n v="77.22"/>
    <n v="-77.22"/>
    <x v="3"/>
    <s v="Expense"/>
  </r>
  <r>
    <s v="901618.00 - Pelagic-Benthic Coupling"/>
    <s v="Huffard, Christine L"/>
    <n v="16003191"/>
    <m/>
    <x v="1"/>
    <s v="5130-000"/>
    <s v="OS - General"/>
    <m/>
    <s v="PO-1610460"/>
    <s v="A &amp; D Precision Inc."/>
    <n v="2016"/>
    <n v="5"/>
    <s v="ROVER AANDERAA ADAPTER CAP"/>
    <n v="117918"/>
    <n v="776.68"/>
    <n v="-776.68"/>
    <x v="9"/>
    <s v="Expense"/>
  </r>
  <r>
    <s v="901618.00 - Pelagic-Benthic Coupling"/>
    <s v="Huffard, Christine L"/>
    <n v="16003191"/>
    <m/>
    <x v="1"/>
    <s v="5130-000"/>
    <s v="OS - General"/>
    <m/>
    <s v="PO-1610460"/>
    <s v="A &amp; D Precision Inc."/>
    <n v="2016"/>
    <n v="5"/>
    <s v="ROVER AANDERAA ADAPTER CAP"/>
    <n v="117918"/>
    <n v="2723.34"/>
    <n v="-2723.34"/>
    <x v="9"/>
    <s v="Expense"/>
  </r>
  <r>
    <s v="901618.00 - Pelagic-Benthic Coupling"/>
    <s v="Huffard, Christine L"/>
    <n v="16002842"/>
    <m/>
    <x v="0"/>
    <s v="5130-000"/>
    <s v="OS - General"/>
    <m/>
    <s v="PO-1610393"/>
    <s v="Light Waves Imaging"/>
    <n v="2016"/>
    <n v="5"/>
    <s v="Scanning of Camera sled archiv"/>
    <n v="49311"/>
    <n v="4380.96"/>
    <n v="-4380.96"/>
    <x v="3"/>
    <s v="Expense"/>
  </r>
  <r>
    <s v="901618.00 - Pelagic-Benthic Coupling"/>
    <s v="Huffard, Christine L"/>
    <n v="16002993"/>
    <m/>
    <x v="0"/>
    <s v="5380-000"/>
    <s v="Supplies - Science Lab"/>
    <m/>
    <s v="PO-1610625"/>
    <s v="Sigma-Aldrich, Inc"/>
    <n v="2016"/>
    <n v="5"/>
    <s v="Use Tax Accrual"/>
    <n v="538858424"/>
    <n v="2.97"/>
    <n v="-2.97"/>
    <x v="2"/>
    <s v="Expense"/>
  </r>
  <r>
    <s v="901618.00 - Pelagic-Benthic Coupling"/>
    <s v="Huffard, Christine L"/>
    <n v="16002993"/>
    <m/>
    <x v="0"/>
    <s v="5380-000"/>
    <s v="Supplies - Science Lab"/>
    <m/>
    <s v="PO-1610625"/>
    <s v="Sigma-Aldrich, Inc"/>
    <n v="2016"/>
    <n v="5"/>
    <s v="Water, 0.1um filtered, DNAaseR"/>
    <n v="538858424"/>
    <n v="278.75"/>
    <n v="-278.75"/>
    <x v="6"/>
    <s v="Expense"/>
  </r>
  <r>
    <s v="901618.00 - Pelagic-Benthic Coupling"/>
    <s v="Huffard, Christine L"/>
    <m/>
    <n v="1"/>
    <x v="0"/>
    <s v="5055-350"/>
    <s v="Cost of Sales - AUV"/>
    <m/>
    <m/>
    <s v=" "/>
    <n v="2016"/>
    <n v="5"/>
    <s v="WELLSV001 TMARION 04/16 corrtn"/>
    <m/>
    <n v="-71.8"/>
    <n v="71.8"/>
    <x v="2"/>
    <s v="Expense"/>
  </r>
  <r>
    <s v="901618.00 - Pelagic-Benthic Coupling"/>
    <s v="Huffard, Christine L"/>
    <m/>
    <n v="1"/>
    <x v="0"/>
    <s v="5360-000"/>
    <s v="Supplies - General"/>
    <m/>
    <m/>
    <s v=" "/>
    <n v="2016"/>
    <n v="5"/>
    <s v="WELLSV001 TMARION 04/16 corrtn"/>
    <m/>
    <n v="71.8"/>
    <n v="-71.8"/>
    <x v="2"/>
    <s v="Expense"/>
  </r>
  <r>
    <s v="901618.00 - Pelagic-Benthic Coupling"/>
    <s v="Huffard, Christine L"/>
    <n v="16003624"/>
    <m/>
    <x v="0"/>
    <s v="5130-000"/>
    <s v="OS - General"/>
    <m/>
    <s v="PO-1610248"/>
    <s v="Joubeh Technologies"/>
    <n v="2016"/>
    <n v="6"/>
    <s v="Iridium satellite services mon"/>
    <n v="97122"/>
    <n v="49"/>
    <n v="-49"/>
    <x v="1"/>
    <s v="Expense"/>
  </r>
  <r>
    <s v="901618.00 - Pelagic-Benthic Coupling"/>
    <s v="Huffard, Christine L"/>
    <n v="16003941"/>
    <m/>
    <x v="0"/>
    <s v="5130-000"/>
    <s v="OS - General"/>
    <m/>
    <s v="PO-1610393"/>
    <s v="Light Waves Imaging"/>
    <n v="2016"/>
    <n v="6"/>
    <s v="Scanning of Camera sled archiv"/>
    <n v="50722"/>
    <n v="9885.6"/>
    <n v="-9885.6"/>
    <x v="3"/>
    <s v="Expense"/>
  </r>
  <r>
    <s v="901618.00 - Pelagic-Benthic Coupling"/>
    <s v="Huffard, Christine L"/>
    <n v="16003654"/>
    <m/>
    <x v="1"/>
    <s v="5130-000"/>
    <s v="OS - General"/>
    <m/>
    <s v="PO-1610460"/>
    <s v="A &amp; D Precision Inc."/>
    <n v="2016"/>
    <n v="6"/>
    <s v="ROVER AANDERAA ADAPTER CAP"/>
    <s v="117918 C1"/>
    <n v="-776.68"/>
    <n v="776.68"/>
    <x v="9"/>
    <s v="Expense"/>
  </r>
  <r>
    <s v="901618.00 - Pelagic-Benthic Coupling"/>
    <s v="Huffard, Christine L"/>
    <n v="16003654"/>
    <m/>
    <x v="1"/>
    <s v="5130-000"/>
    <s v="OS - General"/>
    <m/>
    <s v="PO-1610460"/>
    <s v="A &amp; D Precision Inc."/>
    <n v="2016"/>
    <n v="6"/>
    <s v="ROVER AANDERAA ADAPTER CAP"/>
    <s v="117918 C1"/>
    <n v="-2723.34"/>
    <n v="2723.34"/>
    <x v="9"/>
    <s v="Expense"/>
  </r>
  <r>
    <s v="901618.00 - Pelagic-Benthic Coupling"/>
    <s v="Huffard, Christine L"/>
    <n v="16004058"/>
    <m/>
    <x v="0"/>
    <s v="5360-000"/>
    <s v="Supplies - General"/>
    <m/>
    <s v=" "/>
    <s v="Wells Fargo Bank Visa"/>
    <n v="2016"/>
    <n v="6"/>
    <s v="MCMASTER-CARR | SZCA"/>
    <s v="CHUFFARD 06/16"/>
    <n v="75.540000000000006"/>
    <n v="-75.540000000000006"/>
    <x v="2"/>
    <s v="Expense"/>
  </r>
  <r>
    <s v="901618.00 - Pelagic-Benthic Coupling"/>
    <s v="Huffard, Christine L"/>
    <n v="16004117"/>
    <m/>
    <x v="0"/>
    <s v="5360-000"/>
    <s v="Supplies - General"/>
    <m/>
    <s v="PO-1610486"/>
    <s v="Ocean Innovations"/>
    <n v="2016"/>
    <n v="6"/>
    <s v="MCBH4F TI"/>
    <s v="16-648"/>
    <n v="423.93"/>
    <n v="-423.93"/>
    <x v="0"/>
    <s v="Expense"/>
  </r>
  <r>
    <s v="901618.00 - Pelagic-Benthic Coupling"/>
    <s v="Huffard, Christine L"/>
    <n v="16004117"/>
    <m/>
    <x v="0"/>
    <s v="5360-000"/>
    <s v="Supplies - General"/>
    <m/>
    <s v="PO-1610486"/>
    <s v="Ocean Innovations"/>
    <n v="2016"/>
    <n v="6"/>
    <s v="Freight"/>
    <s v="16-648"/>
    <n v="9.1999999999999993"/>
    <n v="-9.1999999999999993"/>
    <x v="7"/>
    <s v="Expense"/>
  </r>
  <r>
    <s v="901618.00 - Pelagic-Benthic Coupling"/>
    <s v="Huffard, Christine L"/>
    <n v="16004058"/>
    <m/>
    <x v="0"/>
    <s v="5380-000"/>
    <s v="Supplies - Science Lab"/>
    <m/>
    <s v=" "/>
    <s v="Wells Fargo Bank Visa"/>
    <n v="2016"/>
    <n v="6"/>
    <s v="MCMASTER-CARR | SZCR"/>
    <s v="CHUFFARD 06/16"/>
    <n v="129.07"/>
    <n v="-129.07"/>
    <x v="2"/>
    <s v="Expense"/>
  </r>
  <r>
    <s v="901618.00 - Pelagic-Benthic Coupling"/>
    <s v="Huffard, Christine L"/>
    <n v="16004058"/>
    <m/>
    <x v="0"/>
    <s v="5380-000"/>
    <s v="Supplies - Science Lab"/>
    <m/>
    <s v=" "/>
    <s v="Wells Fargo Bank Visa"/>
    <n v="2016"/>
    <n v="6"/>
    <s v="MCMASTER-CARR | POLY"/>
    <s v="CHUFFARD 06/16"/>
    <n v="205.78"/>
    <n v="-205.78"/>
    <x v="2"/>
    <s v="Expense"/>
  </r>
  <r>
    <s v="901618.00 - Pelagic-Benthic Coupling"/>
    <s v="Huffard, Christine L"/>
    <s v="none"/>
    <m/>
    <x v="1"/>
    <s v="5380-000"/>
    <s v="Supplies - Science Lab"/>
    <m/>
    <m/>
    <m/>
    <n v="2013"/>
    <n v="6"/>
    <s v="Budget transfer"/>
    <m/>
    <n v="8200"/>
    <n v="-8200"/>
    <x v="10"/>
    <s v="Expense"/>
  </r>
  <r>
    <s v="901618.00 - Pelagic-Benthic Coupling"/>
    <s v="Huffard, Christine L"/>
    <m/>
    <n v="18"/>
    <x v="0"/>
    <s v="9735-000"/>
    <s v="Rachel Carson Allocation"/>
    <m/>
    <m/>
    <s v=" "/>
    <n v="2016"/>
    <n v="6"/>
    <s v="June Ship Charges"/>
    <m/>
    <n v="22200"/>
    <n v="-22200"/>
    <x v="11"/>
    <s v="Expense"/>
  </r>
  <r>
    <s v="901618.00 - Pelagic-Benthic Coupling"/>
    <s v="Huffard, Christine L"/>
    <m/>
    <n v="18"/>
    <x v="0"/>
    <s v="9745-000"/>
    <s v="ROV Ventana Allocation"/>
    <m/>
    <m/>
    <s v=" "/>
    <n v="2016"/>
    <n v="6"/>
    <s v="June Ship Charges"/>
    <m/>
    <n v="9600"/>
    <n v="-9600"/>
    <x v="11"/>
    <s v="Expense"/>
  </r>
  <r>
    <s v="901618.00 - Pelagic-Benthic Coupling"/>
    <s v="Huffard, Christine L"/>
    <n v="16004350"/>
    <m/>
    <x v="0"/>
    <s v="5130-000"/>
    <s v="OS - General"/>
    <m/>
    <s v="PO-1610248"/>
    <s v="Joubeh Technologies"/>
    <n v="2016"/>
    <n v="7"/>
    <s v="Iridium satellite services mon"/>
    <n v="99097"/>
    <n v="49"/>
    <n v="-49"/>
    <x v="1"/>
    <s v="Expense"/>
  </r>
  <r>
    <s v="901618.00 - Pelagic-Benthic Coupling"/>
    <s v="Huffard, Christine L"/>
    <n v="16004625"/>
    <m/>
    <x v="0"/>
    <s v="5320-000"/>
    <s v="Supplies - Eng. Lab"/>
    <m/>
    <s v=" "/>
    <s v="Wells Fargo Bank Visa"/>
    <n v="2016"/>
    <n v="7"/>
    <s v="DKC*DIGIKEYCORP | PI"/>
    <s v="JIMM 07/16"/>
    <n v="12.27"/>
    <n v="-12.27"/>
    <x v="0"/>
    <s v="Expense"/>
  </r>
  <r>
    <s v="901618.00 - Pelagic-Benthic Coupling"/>
    <s v="Huffard, Christine L"/>
    <n v="16004663"/>
    <m/>
    <x v="0"/>
    <s v="5380-000"/>
    <s v="Supplies - Science Lab"/>
    <m/>
    <s v=" "/>
    <s v="Wells Fargo Bank Visa"/>
    <n v="2016"/>
    <n v="7"/>
    <s v="BKS*BIBLIOBOOKORDER"/>
    <s v="CHUFFARD 07/16"/>
    <n v="23.21"/>
    <n v="-23.21"/>
    <x v="2"/>
    <s v="Expense"/>
  </r>
  <r>
    <s v="901618.00 - Pelagic-Benthic Coupling"/>
    <s v="Huffard, Christine L"/>
    <n v="16004663"/>
    <m/>
    <x v="0"/>
    <s v="5380-000"/>
    <s v="Supplies - Science Lab"/>
    <m/>
    <s v=" "/>
    <s v="Wells Fargo Bank Visa"/>
    <n v="2016"/>
    <n v="7"/>
    <s v="Use Tax Accrual"/>
    <s v="CHUFFARD 07/16"/>
    <n v="1.77"/>
    <n v="-1.77"/>
    <x v="2"/>
    <s v="Expense"/>
  </r>
  <r>
    <s v="901618.00 - Pelagic-Benthic Coupling"/>
    <s v="Huffard, Christine L"/>
    <n v="16004683"/>
    <m/>
    <x v="0"/>
    <s v="5380-000"/>
    <s v="Supplies - Science Lab"/>
    <m/>
    <s v=" "/>
    <s v="Wells Fargo Bank Visa"/>
    <n v="2016"/>
    <n v="7"/>
    <s v="MOBIOLABORATORIES,IN"/>
    <s v="PRESTON 07/16"/>
    <n v="423.07"/>
    <n v="-423.07"/>
    <x v="6"/>
    <s v="Expense"/>
  </r>
  <r>
    <s v="901618.00 - Pelagic-Benthic Coupling"/>
    <s v="Sherman, Alana"/>
    <m/>
    <m/>
    <x v="0"/>
    <s v="5150-000"/>
    <s v="OS - Maint. Contracts"/>
    <m/>
    <n v="1610114"/>
    <s v="CLS America, Inc."/>
    <n v="2016"/>
    <m/>
    <m/>
    <m/>
    <n v="491.31"/>
    <n v="-491.31"/>
    <x v="1"/>
    <s v="Expense"/>
  </r>
  <r>
    <s v="901618.00 - Pelagic-Benthic Coupling"/>
    <s v="Sherman, Alana"/>
    <m/>
    <m/>
    <x v="0"/>
    <s v="5130-000"/>
    <s v="OS - General"/>
    <m/>
    <n v="1610248"/>
    <s v="Joubeh Technologies"/>
    <n v="2016"/>
    <m/>
    <m/>
    <m/>
    <n v="425.99"/>
    <n v="-425.99"/>
    <x v="1"/>
    <s v="Expense"/>
  </r>
  <r>
    <s v="901618.00 - Pelagic-Benthic Coupling"/>
    <s v="Huffard, Christine"/>
    <d v="2016-03-30T00:00:00"/>
    <m/>
    <x v="0"/>
    <s v="5380-000"/>
    <s v="Supplies - Science Lab"/>
    <m/>
    <n v="1610381"/>
    <s v="Fisher Scientific"/>
    <n v="2016"/>
    <n v="3"/>
    <m/>
    <m/>
    <n v="32.049999999999997"/>
    <n v="-32.049999999999997"/>
    <x v="2"/>
    <s v="Expense"/>
  </r>
  <r>
    <s v="901618.00 - Pelagic-Benthic Coupling"/>
    <s v="Rosal, Jose"/>
    <d v="2016-03-23T00:00:00"/>
    <m/>
    <x v="0"/>
    <s v="5360-000"/>
    <s v="Supplies - General"/>
    <m/>
    <n v="1610429"/>
    <s v="Circuits West"/>
    <n v="2016"/>
    <n v="3"/>
    <m/>
    <m/>
    <n v="16.440000000000001"/>
    <n v="-16.440000000000001"/>
    <x v="2"/>
    <s v="Expense"/>
  </r>
  <r>
    <s v="901618.00 - Pelagic-Benthic Coupling"/>
    <s v="Huffard, Christine"/>
    <d v="2016-04-01T00:00:00"/>
    <m/>
    <x v="0"/>
    <s v="5130-000"/>
    <s v="OS - General"/>
    <m/>
    <n v="1610458"/>
    <s v="UC Santa Barbara"/>
    <n v="2016"/>
    <n v="4"/>
    <m/>
    <m/>
    <n v="111.95"/>
    <n v="-111.95"/>
    <x v="8"/>
    <s v="Expense"/>
  </r>
  <r>
    <s v="901618.00 - Pelagic-Benthic Coupling"/>
    <s v="Huffard, Christine"/>
    <d v="2016-08-17T00:00:00"/>
    <m/>
    <x v="0"/>
    <s v="5360-000"/>
    <s v="Supplies - General"/>
    <m/>
    <n v="1610815"/>
    <s v="McLane Research Laboratories, Inc."/>
    <n v="2016"/>
    <n v="8"/>
    <m/>
    <m/>
    <n v="1291.22"/>
    <n v="-1291.22"/>
    <x v="2"/>
    <s v="Expense"/>
  </r>
  <r>
    <s v="901618.00 - Pelagic-Benthic Coupling"/>
    <s v="Huffard, Christine"/>
    <d v="2016-09-28T00:00:00"/>
    <m/>
    <x v="0"/>
    <s v="5360-000"/>
    <s v="Supplies - General"/>
    <m/>
    <n v="1610865"/>
    <s v="Electrochem Solutions"/>
    <n v="2016"/>
    <n v="9"/>
    <m/>
    <m/>
    <n v="30128.39"/>
    <n v="-30128.39"/>
    <x v="12"/>
    <s v="Expense"/>
  </r>
  <r>
    <s v="901618.00 - Pelagic-Benthic Coupling"/>
    <s v="Huffard, Christine L"/>
    <n v="16003165"/>
    <m/>
    <x v="1"/>
    <m/>
    <m/>
    <m/>
    <m/>
    <s v="Huffard, Christine"/>
    <m/>
    <m/>
    <m/>
    <m/>
    <n v="-13250"/>
    <n v="13250"/>
    <x v="9"/>
    <s v="Budget"/>
  </r>
  <r>
    <s v="901618.00 - Pelagic-Benthic Coupling"/>
    <s v="Huffard, Christine L"/>
    <n v="16003166"/>
    <m/>
    <x v="0"/>
    <m/>
    <m/>
    <m/>
    <m/>
    <s v="Huffard, Christine"/>
    <m/>
    <m/>
    <m/>
    <m/>
    <n v="-4892"/>
    <n v="4892"/>
    <x v="13"/>
    <s v="Budget"/>
  </r>
  <r>
    <s v="901618.00 - Pelagic-Benthic Coupling"/>
    <s v="Huffard, Christine L"/>
    <n v="16003167"/>
    <m/>
    <x v="0"/>
    <m/>
    <m/>
    <m/>
    <m/>
    <s v="Huffard, Christine"/>
    <m/>
    <m/>
    <m/>
    <m/>
    <n v="-5000"/>
    <n v="5000"/>
    <x v="0"/>
    <s v="Budget"/>
  </r>
  <r>
    <s v="901618.00 - Pelagic-Benthic Coupling"/>
    <s v="Huffard, Christine L"/>
    <n v="16003168"/>
    <m/>
    <x v="1"/>
    <m/>
    <m/>
    <m/>
    <m/>
    <s v="Huffard, Christine"/>
    <m/>
    <m/>
    <m/>
    <m/>
    <n v="-3755"/>
    <n v="3755"/>
    <x v="10"/>
    <s v="Budget"/>
  </r>
  <r>
    <s v="901618.00 - Pelagic-Benthic Coupling"/>
    <s v="Huffard, Christine L"/>
    <n v="16003169"/>
    <m/>
    <x v="0"/>
    <m/>
    <m/>
    <m/>
    <m/>
    <s v="Huffard, Christine"/>
    <m/>
    <m/>
    <m/>
    <m/>
    <n v="-2000"/>
    <n v="2000"/>
    <x v="14"/>
    <s v="Budget"/>
  </r>
  <r>
    <s v="901618.00 - Pelagic-Benthic Coupling"/>
    <s v="Huffard, Christine L"/>
    <n v="16003170"/>
    <m/>
    <x v="0"/>
    <m/>
    <m/>
    <m/>
    <m/>
    <s v="Huffard, Christine"/>
    <m/>
    <m/>
    <m/>
    <m/>
    <n v="-12000"/>
    <n v="12000"/>
    <x v="15"/>
    <s v="Budget"/>
  </r>
  <r>
    <s v="901618.00 - Pelagic-Benthic Coupling"/>
    <s v="Huffard, Christine L"/>
    <n v="16003171"/>
    <m/>
    <x v="0"/>
    <m/>
    <m/>
    <m/>
    <m/>
    <s v="Huffard, Christine"/>
    <m/>
    <m/>
    <m/>
    <m/>
    <n v="-7000"/>
    <n v="7000"/>
    <x v="16"/>
    <s v="Budget"/>
  </r>
  <r>
    <s v="901618.00 - Pelagic-Benthic Coupling"/>
    <s v="Huffard, Christine L"/>
    <n v="16003172"/>
    <m/>
    <x v="0"/>
    <m/>
    <m/>
    <m/>
    <m/>
    <s v="Huffard, Christine"/>
    <m/>
    <m/>
    <m/>
    <m/>
    <n v="-2000"/>
    <n v="2000"/>
    <x v="1"/>
    <s v="Budget"/>
  </r>
  <r>
    <s v="901618.00 - Pelagic-Benthic Coupling"/>
    <s v="Huffard, Christine L"/>
    <n v="16003173"/>
    <m/>
    <x v="0"/>
    <m/>
    <m/>
    <m/>
    <m/>
    <s v="Huffard, Christine"/>
    <m/>
    <m/>
    <m/>
    <m/>
    <n v="-3500"/>
    <n v="3500"/>
    <x v="8"/>
    <s v="Budget"/>
  </r>
  <r>
    <s v="901618.00 - Pelagic-Benthic Coupling"/>
    <s v="Huffard, Christine L"/>
    <n v="16003174"/>
    <m/>
    <x v="0"/>
    <m/>
    <m/>
    <m/>
    <m/>
    <s v="Huffard, Christine"/>
    <m/>
    <m/>
    <m/>
    <m/>
    <n v="-25000"/>
    <n v="25000"/>
    <x v="3"/>
    <s v="Budget"/>
  </r>
  <r>
    <s v="901618.00 - Pelagic-Benthic Coupling"/>
    <s v="Huffard, Christine L"/>
    <n v="16003175"/>
    <m/>
    <x v="0"/>
    <m/>
    <m/>
    <m/>
    <m/>
    <s v="Huffard, Christine"/>
    <m/>
    <m/>
    <m/>
    <m/>
    <n v="-2000"/>
    <n v="2000"/>
    <x v="7"/>
    <s v="Budget"/>
  </r>
  <r>
    <s v="901618.00 - Pelagic-Benthic Coupling"/>
    <s v="Huffard, Christine L"/>
    <n v="16003176"/>
    <m/>
    <x v="0"/>
    <m/>
    <m/>
    <m/>
    <m/>
    <s v="Huffard, Christine"/>
    <m/>
    <m/>
    <m/>
    <m/>
    <n v="-1000"/>
    <n v="1000"/>
    <x v="4"/>
    <s v="Budget"/>
  </r>
  <r>
    <s v="901618.00 - Pelagic-Benthic Coupling"/>
    <s v="Huffard, Christine L"/>
    <n v="16003177"/>
    <m/>
    <x v="0"/>
    <m/>
    <m/>
    <m/>
    <m/>
    <s v="Huffard, Christine"/>
    <m/>
    <m/>
    <m/>
    <m/>
    <n v="-5000"/>
    <n v="5000"/>
    <x v="17"/>
    <s v="Budget"/>
  </r>
  <r>
    <s v="901618.00 - Pelagic-Benthic Coupling"/>
    <s v="Huffard, Christine L"/>
    <n v="16003178"/>
    <m/>
    <x v="0"/>
    <m/>
    <m/>
    <m/>
    <m/>
    <s v="Huffard, Christine"/>
    <m/>
    <m/>
    <m/>
    <m/>
    <n v="-2810"/>
    <n v="2810"/>
    <x v="18"/>
    <s v="Budget"/>
  </r>
  <r>
    <s v="901618.00 - Pelagic-Benthic Coupling"/>
    <s v="Huffard, Christine L"/>
    <n v="16003179"/>
    <m/>
    <x v="0"/>
    <m/>
    <m/>
    <m/>
    <m/>
    <s v="Huffard, Christine"/>
    <m/>
    <m/>
    <m/>
    <m/>
    <n v="-3000"/>
    <n v="3000"/>
    <x v="19"/>
    <s v="Budget"/>
  </r>
  <r>
    <s v="901618.00 - Pelagic-Benthic Coupling"/>
    <s v="Huffard, Christine L"/>
    <n v="16003180"/>
    <m/>
    <x v="0"/>
    <m/>
    <m/>
    <m/>
    <m/>
    <s v="Huffard, Christine"/>
    <m/>
    <m/>
    <m/>
    <m/>
    <n v="-800"/>
    <n v="800"/>
    <x v="20"/>
    <s v="Budget"/>
  </r>
  <r>
    <s v="901618.00 - Pelagic-Benthic Coupling"/>
    <s v="Huffard, Christine L"/>
    <n v="16003181"/>
    <m/>
    <x v="0"/>
    <m/>
    <m/>
    <m/>
    <m/>
    <s v="Huffard, Christine"/>
    <m/>
    <m/>
    <m/>
    <m/>
    <n v="-1000"/>
    <n v="1000"/>
    <x v="21"/>
    <s v="Budget"/>
  </r>
  <r>
    <s v="901618.00 - Pelagic-Benthic Coupling"/>
    <s v="Huffard, Christine L"/>
    <n v="16003182"/>
    <m/>
    <x v="0"/>
    <m/>
    <m/>
    <m/>
    <m/>
    <s v="Huffard, Christine"/>
    <m/>
    <m/>
    <m/>
    <m/>
    <n v="-700"/>
    <n v="700"/>
    <x v="22"/>
    <s v="Budget"/>
  </r>
  <r>
    <s v="901618.00 - Pelagic-Benthic Coupling"/>
    <s v="Huffard, Christine L"/>
    <n v="16003183"/>
    <m/>
    <x v="0"/>
    <m/>
    <m/>
    <m/>
    <m/>
    <s v="Huffard, Christine"/>
    <m/>
    <m/>
    <m/>
    <m/>
    <n v="-3500"/>
    <n v="3500"/>
    <x v="5"/>
    <s v="Budget"/>
  </r>
  <r>
    <s v="901618.00 - Pelagic-Benthic Coupling"/>
    <s v="Huffard, Christine L"/>
    <n v="16003184"/>
    <m/>
    <x v="0"/>
    <m/>
    <m/>
    <m/>
    <m/>
    <s v="Huffard, Christine"/>
    <m/>
    <m/>
    <m/>
    <m/>
    <n v="-300"/>
    <n v="300"/>
    <x v="23"/>
    <s v="Budget"/>
  </r>
  <r>
    <s v="901618.00 - Pelagic-Benthic Coupling"/>
    <s v="Huffard, Christine L"/>
    <n v="16003185"/>
    <m/>
    <x v="0"/>
    <m/>
    <m/>
    <m/>
    <m/>
    <s v="Huffard, Christine"/>
    <m/>
    <m/>
    <m/>
    <m/>
    <n v="-10000"/>
    <n v="10000"/>
    <x v="12"/>
    <s v="Budget"/>
  </r>
  <r>
    <s v="901618.00 - Pelagic-Benthic Coupling"/>
    <s v="Huffard, Christine L"/>
    <n v="16003186"/>
    <m/>
    <x v="0"/>
    <m/>
    <m/>
    <m/>
    <m/>
    <s v="Huffard, Christine"/>
    <m/>
    <m/>
    <m/>
    <m/>
    <n v="-24228"/>
    <n v="24228"/>
    <x v="12"/>
    <s v="Budget"/>
  </r>
  <r>
    <s v="901618.00 - Pelagic-Benthic Coupling"/>
    <s v="Huffard, Christine L"/>
    <n v="16003187"/>
    <m/>
    <x v="0"/>
    <m/>
    <m/>
    <m/>
    <m/>
    <s v="Huffard, Christine"/>
    <m/>
    <m/>
    <m/>
    <m/>
    <n v="-14737"/>
    <n v="14737"/>
    <x v="12"/>
    <s v="Budget"/>
  </r>
  <r>
    <s v="901618.00 - Pelagic-Benthic Coupling"/>
    <s v="Huffard, Christine L"/>
    <n v="16003188"/>
    <m/>
    <x v="0"/>
    <m/>
    <m/>
    <m/>
    <m/>
    <s v="Huffard, Christine"/>
    <m/>
    <m/>
    <m/>
    <m/>
    <n v="-500"/>
    <n v="500"/>
    <x v="24"/>
    <s v="Budget"/>
  </r>
  <r>
    <s v="901618.00 - Pelagic-Benthic Coupling"/>
    <s v="Huffard, Christine L"/>
    <n v="16003189"/>
    <m/>
    <x v="0"/>
    <m/>
    <m/>
    <m/>
    <m/>
    <s v="Huffard, Christine"/>
    <m/>
    <m/>
    <m/>
    <m/>
    <n v="-175"/>
    <n v="175"/>
    <x v="25"/>
    <s v="Budget"/>
  </r>
  <r>
    <s v="901618.00 - Pelagic-Benthic Coupling"/>
    <s v="Huffard, Christine L"/>
    <n v="16003190"/>
    <m/>
    <x v="0"/>
    <m/>
    <m/>
    <m/>
    <m/>
    <s v="Huffard, Christine"/>
    <m/>
    <m/>
    <m/>
    <m/>
    <n v="-4500"/>
    <n v="4500"/>
    <x v="2"/>
    <s v="Budget"/>
  </r>
  <r>
    <s v="901618.00 - Pelagic-Benthic Coupling"/>
    <s v="Huffard, Christine L"/>
    <n v="16003191"/>
    <m/>
    <x v="0"/>
    <m/>
    <m/>
    <m/>
    <m/>
    <s v="Huffard, Christine"/>
    <m/>
    <m/>
    <m/>
    <m/>
    <n v="-2900"/>
    <n v="2900"/>
    <x v="6"/>
    <s v="Budget"/>
  </r>
  <r>
    <s v="901618.00 - Pelagic-Benthic Coupling"/>
    <s v="Huffard, Christine L"/>
    <n v="16003192"/>
    <m/>
    <x v="0"/>
    <m/>
    <m/>
    <m/>
    <m/>
    <s v="Huffard, Christine"/>
    <m/>
    <m/>
    <m/>
    <m/>
    <n v="-750"/>
    <n v="750"/>
    <x v="26"/>
    <s v="Budget"/>
  </r>
  <r>
    <n v="901618.1"/>
    <s v="Huffard, Christine L"/>
    <n v="1610359"/>
    <m/>
    <x v="1"/>
    <m/>
    <m/>
    <m/>
    <m/>
    <s v="Huffard, Christine"/>
    <m/>
    <m/>
    <m/>
    <m/>
    <n v="1600"/>
    <n v="-1600"/>
    <x v="9"/>
    <s v="Expense"/>
  </r>
  <r>
    <n v="901618.1"/>
    <s v="Chad"/>
    <m/>
    <m/>
    <x v="1"/>
    <m/>
    <m/>
    <m/>
    <m/>
    <s v="Chad"/>
    <m/>
    <m/>
    <m/>
    <m/>
    <n v="3628.71"/>
    <n v="-3628.71"/>
    <x v="9"/>
    <s v="Expense"/>
  </r>
  <r>
    <s v="901618.00 - Pelagic-Benthic Coupling"/>
    <s v="Huffard, Christine L"/>
    <n v="16003165"/>
    <m/>
    <x v="1"/>
    <m/>
    <m/>
    <m/>
    <m/>
    <s v="Huffard, Christine"/>
    <m/>
    <m/>
    <m/>
    <m/>
    <n v="0"/>
    <n v="0"/>
    <x v="9"/>
    <s v="Expense"/>
  </r>
  <r>
    <s v="901618.00 - Pelagic-Benthic Coupling"/>
    <s v="Huffard, Christine L"/>
    <n v="16003166"/>
    <m/>
    <x v="0"/>
    <m/>
    <m/>
    <m/>
    <m/>
    <s v="Huffard, Christine"/>
    <m/>
    <m/>
    <m/>
    <m/>
    <n v="0"/>
    <n v="0"/>
    <x v="13"/>
    <s v="Expense"/>
  </r>
  <r>
    <s v="901618.00 - Pelagic-Benthic Coupling"/>
    <s v="Huffard, Christine L"/>
    <n v="16003167"/>
    <m/>
    <x v="0"/>
    <m/>
    <m/>
    <m/>
    <m/>
    <s v="Huffard, Christine"/>
    <m/>
    <m/>
    <m/>
    <m/>
    <n v="0"/>
    <n v="0"/>
    <x v="0"/>
    <s v="Expense"/>
  </r>
  <r>
    <s v="901618.00 - Pelagic-Benthic Coupling"/>
    <s v="Huffard, Christine L"/>
    <n v="16003168"/>
    <m/>
    <x v="1"/>
    <m/>
    <m/>
    <m/>
    <m/>
    <s v="Huffard, Christine"/>
    <m/>
    <m/>
    <m/>
    <m/>
    <n v="0"/>
    <n v="0"/>
    <x v="10"/>
    <s v="Expense"/>
  </r>
  <r>
    <s v="901618.00 - Pelagic-Benthic Coupling"/>
    <s v="Huffard, Christine L"/>
    <n v="16003169"/>
    <m/>
    <x v="0"/>
    <m/>
    <m/>
    <m/>
    <m/>
    <s v="Huffard, Christine"/>
    <m/>
    <m/>
    <m/>
    <m/>
    <n v="0"/>
    <n v="0"/>
    <x v="14"/>
    <s v="Expense"/>
  </r>
  <r>
    <s v="901618.00 - Pelagic-Benthic Coupling"/>
    <s v="Huffard, Christine L"/>
    <n v="16003170"/>
    <m/>
    <x v="0"/>
    <m/>
    <m/>
    <m/>
    <m/>
    <s v="Huffard, Christine"/>
    <m/>
    <m/>
    <m/>
    <m/>
    <n v="0"/>
    <n v="0"/>
    <x v="15"/>
    <s v="Expense"/>
  </r>
  <r>
    <s v="901618.00 - Pelagic-Benthic Coupling"/>
    <s v="Huffard, Christine L"/>
    <n v="16003171"/>
    <m/>
    <x v="0"/>
    <m/>
    <m/>
    <m/>
    <m/>
    <s v="Huffard, Christine"/>
    <m/>
    <m/>
    <m/>
    <m/>
    <n v="0"/>
    <n v="0"/>
    <x v="16"/>
    <s v="Expense"/>
  </r>
  <r>
    <s v="901618.00 - Pelagic-Benthic Coupling"/>
    <s v="Huffard, Christine L"/>
    <n v="16003172"/>
    <m/>
    <x v="0"/>
    <m/>
    <m/>
    <m/>
    <m/>
    <s v="Huffard, Christine"/>
    <m/>
    <m/>
    <m/>
    <m/>
    <n v="0"/>
    <n v="0"/>
    <x v="1"/>
    <s v="Expense"/>
  </r>
  <r>
    <s v="901618.00 - Pelagic-Benthic Coupling"/>
    <s v="Huffard, Christine L"/>
    <n v="16003173"/>
    <m/>
    <x v="0"/>
    <m/>
    <m/>
    <m/>
    <m/>
    <s v="Huffard, Christine"/>
    <m/>
    <m/>
    <m/>
    <m/>
    <n v="0"/>
    <n v="0"/>
    <x v="8"/>
    <s v="Expense"/>
  </r>
  <r>
    <s v="901618.00 - Pelagic-Benthic Coupling"/>
    <s v="Huffard, Christine L"/>
    <n v="16003174"/>
    <m/>
    <x v="0"/>
    <m/>
    <m/>
    <m/>
    <m/>
    <s v="Huffard, Christine"/>
    <m/>
    <m/>
    <m/>
    <m/>
    <n v="0"/>
    <n v="0"/>
    <x v="3"/>
    <s v="Expense"/>
  </r>
  <r>
    <s v="901618.00 - Pelagic-Benthic Coupling"/>
    <s v="Huffard, Christine L"/>
    <n v="16003175"/>
    <m/>
    <x v="0"/>
    <m/>
    <m/>
    <m/>
    <m/>
    <s v="Huffard, Christine"/>
    <m/>
    <m/>
    <m/>
    <m/>
    <n v="0"/>
    <n v="0"/>
    <x v="7"/>
    <s v="Expense"/>
  </r>
  <r>
    <s v="901618.00 - Pelagic-Benthic Coupling"/>
    <s v="Huffard, Christine L"/>
    <n v="16003176"/>
    <m/>
    <x v="0"/>
    <m/>
    <m/>
    <m/>
    <m/>
    <s v="Huffard, Christine"/>
    <m/>
    <m/>
    <m/>
    <m/>
    <n v="0"/>
    <n v="0"/>
    <x v="4"/>
    <s v="Expense"/>
  </r>
  <r>
    <s v="901618.00 - Pelagic-Benthic Coupling"/>
    <s v="Huffard, Christine L"/>
    <n v="16003177"/>
    <m/>
    <x v="0"/>
    <m/>
    <m/>
    <m/>
    <m/>
    <s v="Huffard, Christine"/>
    <m/>
    <m/>
    <m/>
    <m/>
    <n v="0"/>
    <n v="0"/>
    <x v="17"/>
    <s v="Expense"/>
  </r>
  <r>
    <s v="901618.00 - Pelagic-Benthic Coupling"/>
    <s v="Huffard, Christine L"/>
    <n v="16003178"/>
    <m/>
    <x v="0"/>
    <m/>
    <m/>
    <m/>
    <m/>
    <s v="Huffard, Christine"/>
    <m/>
    <m/>
    <m/>
    <m/>
    <n v="0"/>
    <n v="0"/>
    <x v="18"/>
    <s v="Expense"/>
  </r>
  <r>
    <s v="901618.00 - Pelagic-Benthic Coupling"/>
    <s v="Huffard, Christine L"/>
    <n v="16003179"/>
    <m/>
    <x v="0"/>
    <m/>
    <m/>
    <m/>
    <m/>
    <s v="Huffard, Christine"/>
    <m/>
    <m/>
    <m/>
    <m/>
    <n v="0"/>
    <n v="0"/>
    <x v="19"/>
    <s v="Expense"/>
  </r>
  <r>
    <s v="901618.00 - Pelagic-Benthic Coupling"/>
    <s v="Huffard, Christine L"/>
    <n v="16003180"/>
    <m/>
    <x v="0"/>
    <m/>
    <m/>
    <m/>
    <m/>
    <s v="Huffard, Christine"/>
    <m/>
    <m/>
    <m/>
    <m/>
    <n v="0"/>
    <n v="0"/>
    <x v="20"/>
    <s v="Expense"/>
  </r>
  <r>
    <s v="901618.00 - Pelagic-Benthic Coupling"/>
    <s v="Huffard, Christine L"/>
    <n v="16003181"/>
    <m/>
    <x v="0"/>
    <m/>
    <m/>
    <m/>
    <m/>
    <s v="Huffard, Christine"/>
    <m/>
    <m/>
    <m/>
    <m/>
    <n v="0"/>
    <n v="0"/>
    <x v="21"/>
    <s v="Expense"/>
  </r>
  <r>
    <s v="901618.00 - Pelagic-Benthic Coupling"/>
    <s v="Huffard, Christine L"/>
    <n v="16003182"/>
    <m/>
    <x v="0"/>
    <m/>
    <m/>
    <m/>
    <m/>
    <s v="Huffard, Christine"/>
    <m/>
    <m/>
    <m/>
    <m/>
    <n v="0"/>
    <n v="0"/>
    <x v="22"/>
    <s v="Expense"/>
  </r>
  <r>
    <s v="901618.00 - Pelagic-Benthic Coupling"/>
    <s v="Huffard, Christine L"/>
    <n v="16003183"/>
    <m/>
    <x v="0"/>
    <m/>
    <m/>
    <m/>
    <m/>
    <s v="Huffard, Christine"/>
    <m/>
    <m/>
    <m/>
    <m/>
    <n v="0"/>
    <n v="0"/>
    <x v="5"/>
    <s v="Expense"/>
  </r>
  <r>
    <s v="901618.00 - Pelagic-Benthic Coupling"/>
    <s v="Huffard, Christine L"/>
    <n v="16003184"/>
    <m/>
    <x v="0"/>
    <m/>
    <m/>
    <m/>
    <m/>
    <s v="Huffard, Christine"/>
    <m/>
    <m/>
    <m/>
    <m/>
    <n v="0"/>
    <n v="0"/>
    <x v="23"/>
    <s v="Expense"/>
  </r>
  <r>
    <s v="901618.00 - Pelagic-Benthic Coupling"/>
    <s v="Huffard, Christine L"/>
    <n v="16003185"/>
    <m/>
    <x v="0"/>
    <m/>
    <m/>
    <m/>
    <m/>
    <s v="Huffard, Christine"/>
    <m/>
    <m/>
    <m/>
    <m/>
    <n v="0"/>
    <n v="0"/>
    <x v="27"/>
    <s v="Expense"/>
  </r>
  <r>
    <s v="901618.00 - Pelagic-Benthic Coupling"/>
    <s v="Huffard, Christine L"/>
    <n v="16003186"/>
    <m/>
    <x v="0"/>
    <m/>
    <m/>
    <m/>
    <m/>
    <s v="Huffard, Christine"/>
    <m/>
    <m/>
    <m/>
    <m/>
    <n v="0"/>
    <n v="0"/>
    <x v="12"/>
    <s v="Expense"/>
  </r>
  <r>
    <s v="901618.00 - Pelagic-Benthic Coupling"/>
    <s v="Huffard, Christine L"/>
    <n v="16003187"/>
    <m/>
    <x v="0"/>
    <m/>
    <m/>
    <m/>
    <m/>
    <s v="Huffard, Christine"/>
    <m/>
    <m/>
    <m/>
    <m/>
    <n v="0"/>
    <n v="0"/>
    <x v="12"/>
    <s v="Expense"/>
  </r>
  <r>
    <s v="901618.00 - Pelagic-Benthic Coupling"/>
    <s v="Huffard, Christine L"/>
    <n v="16003188"/>
    <m/>
    <x v="0"/>
    <m/>
    <m/>
    <m/>
    <m/>
    <s v="Huffard, Christine"/>
    <m/>
    <m/>
    <m/>
    <m/>
    <n v="0"/>
    <n v="0"/>
    <x v="24"/>
    <s v="Expense"/>
  </r>
  <r>
    <s v="901618.00 - Pelagic-Benthic Coupling"/>
    <s v="Huffard, Christine L"/>
    <n v="16003189"/>
    <m/>
    <x v="0"/>
    <m/>
    <m/>
    <m/>
    <m/>
    <s v="Huffard, Christine"/>
    <m/>
    <m/>
    <m/>
    <m/>
    <n v="0"/>
    <n v="0"/>
    <x v="25"/>
    <s v="Expense"/>
  </r>
  <r>
    <s v="901618.00 - Pelagic-Benthic Coupling"/>
    <s v="Huffard, Christine L"/>
    <n v="16003190"/>
    <m/>
    <x v="0"/>
    <m/>
    <m/>
    <m/>
    <m/>
    <s v="Huffard, Christine"/>
    <m/>
    <m/>
    <m/>
    <m/>
    <n v="0"/>
    <n v="0"/>
    <x v="2"/>
    <s v="Expense"/>
  </r>
  <r>
    <s v="901618.00 - Pelagic-Benthic Coupling"/>
    <s v="Huffard, Christine L"/>
    <n v="16003191"/>
    <m/>
    <x v="0"/>
    <m/>
    <m/>
    <m/>
    <m/>
    <s v="Huffard, Christine"/>
    <m/>
    <m/>
    <m/>
    <m/>
    <n v="0"/>
    <n v="0"/>
    <x v="6"/>
    <s v="Expense"/>
  </r>
  <r>
    <s v="901618.00 - Pelagic-Benthic Coupling"/>
    <s v="Huffard, Christine L"/>
    <n v="16003192"/>
    <m/>
    <x v="0"/>
    <m/>
    <m/>
    <m/>
    <m/>
    <s v="Huffard, Christine"/>
    <m/>
    <m/>
    <m/>
    <m/>
    <n v="0"/>
    <n v="0"/>
    <x v="26"/>
    <s v="Expens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1:C29" firstHeaderRow="2" firstDataRow="2" firstDataCol="2"/>
  <pivotFields count="18"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2">
        <item x="0"/>
        <item h="1" x="1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 defaultSubtotal="0"/>
    <pivotField axis="axisRow" compact="0" outline="0" showAll="0">
      <items count="31">
        <item x="20"/>
        <item x="1"/>
        <item x="17"/>
        <item x="21"/>
        <item x="8"/>
        <item x="13"/>
        <item x="5"/>
        <item x="23"/>
        <item x="10"/>
        <item x="4"/>
        <item x="14"/>
        <item x="27"/>
        <item m="1" x="28"/>
        <item m="1" x="29"/>
        <item x="6"/>
        <item x="22"/>
        <item x="24"/>
        <item x="9"/>
        <item x="19"/>
        <item x="15"/>
        <item x="26"/>
        <item x="3"/>
        <item x="2"/>
        <item x="16"/>
        <item x="7"/>
        <item x="18"/>
        <item x="0"/>
        <item x="25"/>
        <item x="11"/>
        <item x="12"/>
        <item t="default"/>
      </items>
    </pivotField>
    <pivotField compact="0" outline="0" showAll="0"/>
  </pivotFields>
  <rowFields count="2">
    <field x="4"/>
    <field x="16"/>
  </rowFields>
  <rowItems count="2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0"/>
    </i>
    <i r="1">
      <x v="11"/>
    </i>
    <i r="1">
      <x v="14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grand">
      <x/>
    </i>
  </rowItems>
  <colItems count="1">
    <i/>
  </colItems>
  <dataFields count="1">
    <dataField name="Sum of Budget impact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E48" sqref="E48"/>
    </sheetView>
  </sheetViews>
  <sheetFormatPr defaultRowHeight="15" x14ac:dyDescent="0.25"/>
  <sheetData>
    <row r="2" spans="1:2" x14ac:dyDescent="0.25">
      <c r="A2" s="2" t="s">
        <v>152</v>
      </c>
      <c r="B2">
        <v>13250</v>
      </c>
    </row>
    <row r="3" spans="1:2" x14ac:dyDescent="0.25">
      <c r="A3" s="2" t="s">
        <v>153</v>
      </c>
      <c r="B3">
        <f>650+650+1796+1796</f>
        <v>4892</v>
      </c>
    </row>
    <row r="4" spans="1:2" x14ac:dyDescent="0.25">
      <c r="A4" s="2" t="s">
        <v>147</v>
      </c>
      <c r="B4">
        <v>5000</v>
      </c>
    </row>
    <row r="5" spans="1:2" x14ac:dyDescent="0.25">
      <c r="A5" s="2" t="s">
        <v>154</v>
      </c>
      <c r="B5">
        <v>3755</v>
      </c>
    </row>
    <row r="6" spans="1:2" x14ac:dyDescent="0.25">
      <c r="A6" s="2" t="s">
        <v>141</v>
      </c>
      <c r="B6">
        <v>2000</v>
      </c>
    </row>
    <row r="7" spans="1:2" x14ac:dyDescent="0.25">
      <c r="A7" s="2" t="s">
        <v>155</v>
      </c>
      <c r="B7">
        <v>12000</v>
      </c>
    </row>
    <row r="8" spans="1:2" x14ac:dyDescent="0.25">
      <c r="A8" s="2" t="s">
        <v>156</v>
      </c>
      <c r="B8">
        <v>7000</v>
      </c>
    </row>
    <row r="9" spans="1:2" x14ac:dyDescent="0.25">
      <c r="A9" s="2" t="s">
        <v>157</v>
      </c>
      <c r="B9">
        <v>2000</v>
      </c>
    </row>
    <row r="10" spans="1:2" x14ac:dyDescent="0.25">
      <c r="A10" s="2" t="s">
        <v>138</v>
      </c>
      <c r="B10">
        <v>3500</v>
      </c>
    </row>
    <row r="11" spans="1:2" x14ac:dyDescent="0.25">
      <c r="A11" s="2" t="s">
        <v>145</v>
      </c>
      <c r="B11">
        <v>25000</v>
      </c>
    </row>
    <row r="12" spans="1:2" x14ac:dyDescent="0.25">
      <c r="A12" s="2" t="s">
        <v>146</v>
      </c>
      <c r="B12">
        <v>2000</v>
      </c>
    </row>
    <row r="13" spans="1:2" x14ac:dyDescent="0.25">
      <c r="A13" s="2" t="s">
        <v>140</v>
      </c>
      <c r="B13">
        <v>1000</v>
      </c>
    </row>
    <row r="14" spans="1:2" x14ac:dyDescent="0.25">
      <c r="A14" s="2" t="s">
        <v>158</v>
      </c>
      <c r="B14">
        <v>5000</v>
      </c>
    </row>
    <row r="15" spans="1:2" x14ac:dyDescent="0.25">
      <c r="A15" s="3" t="s">
        <v>159</v>
      </c>
      <c r="B15">
        <v>2810</v>
      </c>
    </row>
    <row r="16" spans="1:2" x14ac:dyDescent="0.25">
      <c r="A16" s="2" t="s">
        <v>144</v>
      </c>
      <c r="B16">
        <v>3000</v>
      </c>
    </row>
    <row r="17" spans="1:2" x14ac:dyDescent="0.25">
      <c r="A17" s="2" t="s">
        <v>160</v>
      </c>
      <c r="B17">
        <v>800</v>
      </c>
    </row>
    <row r="18" spans="1:2" x14ac:dyDescent="0.25">
      <c r="A18" s="2" t="s">
        <v>137</v>
      </c>
      <c r="B18">
        <v>1000</v>
      </c>
    </row>
    <row r="19" spans="1:2" x14ac:dyDescent="0.25">
      <c r="A19" s="2" t="s">
        <v>143</v>
      </c>
      <c r="B19">
        <v>700</v>
      </c>
    </row>
    <row r="20" spans="1:2" x14ac:dyDescent="0.25">
      <c r="A20" s="2" t="s">
        <v>139</v>
      </c>
      <c r="B20">
        <v>3500</v>
      </c>
    </row>
    <row r="21" spans="1:2" x14ac:dyDescent="0.25">
      <c r="A21" s="3" t="s">
        <v>161</v>
      </c>
      <c r="B21">
        <v>300</v>
      </c>
    </row>
    <row r="22" spans="1:2" x14ac:dyDescent="0.25">
      <c r="A22" s="2" t="s">
        <v>162</v>
      </c>
      <c r="B22">
        <v>10000</v>
      </c>
    </row>
    <row r="23" spans="1:2" x14ac:dyDescent="0.25">
      <c r="A23" s="2" t="s">
        <v>163</v>
      </c>
      <c r="B23">
        <v>24228</v>
      </c>
    </row>
    <row r="24" spans="1:2" x14ac:dyDescent="0.25">
      <c r="A24" s="2" t="s">
        <v>164</v>
      </c>
      <c r="B24">
        <v>14737</v>
      </c>
    </row>
    <row r="25" spans="1:2" x14ac:dyDescent="0.25">
      <c r="A25" s="2" t="s">
        <v>165</v>
      </c>
      <c r="B25">
        <v>500</v>
      </c>
    </row>
    <row r="26" spans="1:2" x14ac:dyDescent="0.25">
      <c r="A26" s="2" t="s">
        <v>148</v>
      </c>
      <c r="B26">
        <v>175</v>
      </c>
    </row>
    <row r="27" spans="1:2" x14ac:dyDescent="0.25">
      <c r="A27" s="2" t="s">
        <v>166</v>
      </c>
      <c r="B27">
        <v>4500</v>
      </c>
    </row>
    <row r="28" spans="1:2" x14ac:dyDescent="0.25">
      <c r="A28" s="2" t="s">
        <v>142</v>
      </c>
      <c r="B28">
        <v>2900</v>
      </c>
    </row>
    <row r="29" spans="1:2" x14ac:dyDescent="0.25">
      <c r="A29" s="2" t="s">
        <v>167</v>
      </c>
      <c r="B29">
        <v>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workbookViewId="0">
      <pane xSplit="1" ySplit="1" topLeftCell="B144" activePane="bottomRight" state="frozen"/>
      <selection pane="topRight" activeCell="B1" sqref="B1"/>
      <selection pane="bottomLeft" activeCell="A2" sqref="A2"/>
      <selection pane="bottomRight" activeCell="E2" sqref="E2:E68"/>
    </sheetView>
  </sheetViews>
  <sheetFormatPr defaultRowHeight="15" x14ac:dyDescent="0.25"/>
  <cols>
    <col min="1" max="1" width="34" bestFit="1" customWidth="1"/>
    <col min="2" max="2" width="18.28515625" bestFit="1" customWidth="1"/>
    <col min="3" max="3" width="9.7109375" bestFit="1" customWidth="1"/>
    <col min="4" max="4" width="6" bestFit="1" customWidth="1"/>
    <col min="5" max="5" width="11.28515625" style="13" bestFit="1" customWidth="1"/>
    <col min="6" max="6" width="11.7109375" bestFit="1" customWidth="1"/>
    <col min="7" max="7" width="26" bestFit="1" customWidth="1"/>
    <col min="8" max="8" width="10.42578125" bestFit="1" customWidth="1"/>
    <col min="9" max="9" width="14.7109375" bestFit="1" customWidth="1"/>
    <col min="10" max="10" width="23.28515625" bestFit="1" customWidth="1"/>
    <col min="11" max="11" width="5" bestFit="1" customWidth="1"/>
    <col min="12" max="12" width="6.85546875" bestFit="1" customWidth="1"/>
    <col min="13" max="13" width="33.140625" bestFit="1" customWidth="1"/>
    <col min="14" max="14" width="16.85546875" bestFit="1" customWidth="1"/>
    <col min="15" max="15" width="8.140625" bestFit="1" customWidth="1"/>
    <col min="16" max="16" width="8.140625" style="13" customWidth="1"/>
    <col min="17" max="17" width="20.7109375" bestFit="1" customWidth="1"/>
    <col min="18" max="18" width="8.425781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s="13" t="s">
        <v>204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13" t="s">
        <v>198</v>
      </c>
      <c r="Q1" t="s">
        <v>151</v>
      </c>
      <c r="R1" t="s">
        <v>168</v>
      </c>
    </row>
    <row r="2" spans="1:18" x14ac:dyDescent="0.25">
      <c r="A2" t="s">
        <v>14</v>
      </c>
      <c r="B2" t="s">
        <v>15</v>
      </c>
      <c r="C2">
        <v>16000689</v>
      </c>
      <c r="E2" s="13">
        <v>901618</v>
      </c>
      <c r="F2" t="s">
        <v>68</v>
      </c>
      <c r="G2" t="s">
        <v>69</v>
      </c>
      <c r="I2" t="s">
        <v>18</v>
      </c>
      <c r="J2" t="s">
        <v>20</v>
      </c>
      <c r="K2">
        <v>2016</v>
      </c>
      <c r="L2">
        <v>1</v>
      </c>
      <c r="M2" t="s">
        <v>70</v>
      </c>
      <c r="N2" t="s">
        <v>71</v>
      </c>
      <c r="O2">
        <v>15.04</v>
      </c>
      <c r="P2" s="13">
        <f>-O2</f>
        <v>-15.04</v>
      </c>
      <c r="Q2" s="2" t="s">
        <v>147</v>
      </c>
      <c r="R2" t="s">
        <v>169</v>
      </c>
    </row>
    <row r="3" spans="1:18" x14ac:dyDescent="0.25">
      <c r="A3" t="s">
        <v>14</v>
      </c>
      <c r="B3" t="s">
        <v>15</v>
      </c>
      <c r="C3">
        <v>16001081</v>
      </c>
      <c r="E3" s="13">
        <v>901618</v>
      </c>
      <c r="F3" t="s">
        <v>38</v>
      </c>
      <c r="G3" t="s">
        <v>39</v>
      </c>
      <c r="I3" t="s">
        <v>40</v>
      </c>
      <c r="J3" t="s">
        <v>41</v>
      </c>
      <c r="K3">
        <v>2016</v>
      </c>
      <c r="L3">
        <v>2</v>
      </c>
      <c r="M3" t="s">
        <v>42</v>
      </c>
      <c r="N3" t="s">
        <v>43</v>
      </c>
      <c r="O3">
        <v>19.690000000000001</v>
      </c>
      <c r="P3" s="13">
        <f t="shared" ref="P3:P66" si="0">-O3</f>
        <v>-19.690000000000001</v>
      </c>
      <c r="Q3" s="2" t="s">
        <v>157</v>
      </c>
      <c r="R3" t="s">
        <v>169</v>
      </c>
    </row>
    <row r="4" spans="1:18" x14ac:dyDescent="0.25">
      <c r="A4" t="s">
        <v>14</v>
      </c>
      <c r="B4" t="s">
        <v>15</v>
      </c>
      <c r="C4">
        <v>16001265</v>
      </c>
      <c r="E4" s="13">
        <v>901618</v>
      </c>
      <c r="F4" t="s">
        <v>38</v>
      </c>
      <c r="G4" t="s">
        <v>39</v>
      </c>
      <c r="I4" t="s">
        <v>40</v>
      </c>
      <c r="J4" t="s">
        <v>41</v>
      </c>
      <c r="K4">
        <v>2016</v>
      </c>
      <c r="L4">
        <v>2</v>
      </c>
      <c r="M4" t="s">
        <v>42</v>
      </c>
      <c r="N4" t="s">
        <v>44</v>
      </c>
      <c r="O4">
        <v>156.59</v>
      </c>
      <c r="P4" s="13">
        <f t="shared" si="0"/>
        <v>-156.59</v>
      </c>
      <c r="Q4" s="2" t="s">
        <v>157</v>
      </c>
      <c r="R4" t="s">
        <v>169</v>
      </c>
    </row>
    <row r="5" spans="1:18" x14ac:dyDescent="0.25">
      <c r="A5" t="s">
        <v>14</v>
      </c>
      <c r="B5" t="s">
        <v>15</v>
      </c>
      <c r="C5">
        <v>16001325</v>
      </c>
      <c r="E5" s="13">
        <v>901618</v>
      </c>
      <c r="F5" t="s">
        <v>68</v>
      </c>
      <c r="G5" t="s">
        <v>69</v>
      </c>
      <c r="I5" t="s">
        <v>18</v>
      </c>
      <c r="J5" t="s">
        <v>20</v>
      </c>
      <c r="K5">
        <v>2016</v>
      </c>
      <c r="L5">
        <v>2</v>
      </c>
      <c r="M5" t="s">
        <v>51</v>
      </c>
      <c r="N5" t="s">
        <v>73</v>
      </c>
      <c r="O5">
        <v>539.95000000000005</v>
      </c>
      <c r="P5" s="13">
        <f t="shared" si="0"/>
        <v>-539.95000000000005</v>
      </c>
      <c r="Q5" s="2" t="s">
        <v>147</v>
      </c>
      <c r="R5" t="s">
        <v>169</v>
      </c>
    </row>
    <row r="6" spans="1:18" x14ac:dyDescent="0.25">
      <c r="A6" t="s">
        <v>14</v>
      </c>
      <c r="B6" t="s">
        <v>15</v>
      </c>
      <c r="C6">
        <v>16001376</v>
      </c>
      <c r="E6" s="13">
        <v>901618</v>
      </c>
      <c r="F6" t="s">
        <v>68</v>
      </c>
      <c r="G6" t="s">
        <v>69</v>
      </c>
      <c r="I6" t="s">
        <v>18</v>
      </c>
      <c r="J6" t="s">
        <v>20</v>
      </c>
      <c r="K6">
        <v>2016</v>
      </c>
      <c r="L6">
        <v>2</v>
      </c>
      <c r="M6" t="s">
        <v>78</v>
      </c>
      <c r="N6" t="s">
        <v>50</v>
      </c>
      <c r="O6">
        <v>74.510000000000005</v>
      </c>
      <c r="P6" s="13">
        <f t="shared" si="0"/>
        <v>-74.510000000000005</v>
      </c>
      <c r="Q6" s="2" t="s">
        <v>166</v>
      </c>
      <c r="R6" t="s">
        <v>169</v>
      </c>
    </row>
    <row r="7" spans="1:18" x14ac:dyDescent="0.25">
      <c r="A7" t="s">
        <v>14</v>
      </c>
      <c r="B7" t="s">
        <v>15</v>
      </c>
      <c r="C7">
        <v>16001092</v>
      </c>
      <c r="E7" s="13">
        <v>901618</v>
      </c>
      <c r="F7" t="s">
        <v>23</v>
      </c>
      <c r="G7" t="s">
        <v>24</v>
      </c>
      <c r="I7" t="s">
        <v>25</v>
      </c>
      <c r="J7" t="s">
        <v>26</v>
      </c>
      <c r="K7">
        <v>2016</v>
      </c>
      <c r="L7">
        <v>2</v>
      </c>
      <c r="M7" t="s">
        <v>27</v>
      </c>
      <c r="N7">
        <v>91023</v>
      </c>
      <c r="O7">
        <v>49</v>
      </c>
      <c r="P7" s="13">
        <f t="shared" si="0"/>
        <v>-49</v>
      </c>
      <c r="Q7" s="2" t="s">
        <v>157</v>
      </c>
      <c r="R7" t="s">
        <v>169</v>
      </c>
    </row>
    <row r="8" spans="1:18" x14ac:dyDescent="0.25">
      <c r="A8" t="s">
        <v>14</v>
      </c>
      <c r="B8" t="s">
        <v>15</v>
      </c>
      <c r="C8">
        <v>16001376</v>
      </c>
      <c r="E8" s="13">
        <v>901618</v>
      </c>
      <c r="F8" t="s">
        <v>109</v>
      </c>
      <c r="G8" t="s">
        <v>110</v>
      </c>
      <c r="I8" t="s">
        <v>18</v>
      </c>
      <c r="J8" t="s">
        <v>20</v>
      </c>
      <c r="K8">
        <v>2016</v>
      </c>
      <c r="L8">
        <v>2</v>
      </c>
      <c r="M8" t="s">
        <v>111</v>
      </c>
      <c r="N8" t="s">
        <v>50</v>
      </c>
      <c r="O8">
        <v>111.83</v>
      </c>
      <c r="P8" s="13">
        <f t="shared" si="0"/>
        <v>-111.83</v>
      </c>
      <c r="Q8" s="2" t="s">
        <v>166</v>
      </c>
      <c r="R8" t="s">
        <v>169</v>
      </c>
    </row>
    <row r="9" spans="1:18" x14ac:dyDescent="0.25">
      <c r="A9" t="s">
        <v>14</v>
      </c>
      <c r="B9" t="s">
        <v>15</v>
      </c>
      <c r="C9">
        <v>16001349</v>
      </c>
      <c r="E9" s="13">
        <v>901618</v>
      </c>
      <c r="F9" t="s">
        <v>68</v>
      </c>
      <c r="G9" t="s">
        <v>69</v>
      </c>
      <c r="I9" t="s">
        <v>18</v>
      </c>
      <c r="J9" t="s">
        <v>20</v>
      </c>
      <c r="K9">
        <v>2016</v>
      </c>
      <c r="L9">
        <v>2</v>
      </c>
      <c r="M9" t="s">
        <v>75</v>
      </c>
      <c r="N9" t="s">
        <v>76</v>
      </c>
      <c r="O9">
        <v>167.42</v>
      </c>
      <c r="P9" s="13">
        <f t="shared" si="0"/>
        <v>-167.42</v>
      </c>
      <c r="Q9" s="2" t="s">
        <v>166</v>
      </c>
      <c r="R9" t="s">
        <v>169</v>
      </c>
    </row>
    <row r="10" spans="1:18" x14ac:dyDescent="0.25">
      <c r="A10" t="s">
        <v>14</v>
      </c>
      <c r="B10" t="s">
        <v>15</v>
      </c>
      <c r="C10">
        <v>16001376</v>
      </c>
      <c r="E10" s="13">
        <v>901618</v>
      </c>
      <c r="F10" t="s">
        <v>68</v>
      </c>
      <c r="G10" t="s">
        <v>69</v>
      </c>
      <c r="I10" t="s">
        <v>18</v>
      </c>
      <c r="J10" t="s">
        <v>20</v>
      </c>
      <c r="K10">
        <v>2016</v>
      </c>
      <c r="L10">
        <v>2</v>
      </c>
      <c r="M10" t="s">
        <v>79</v>
      </c>
      <c r="N10" t="s">
        <v>50</v>
      </c>
      <c r="O10">
        <v>29.57</v>
      </c>
      <c r="P10" s="13">
        <f t="shared" si="0"/>
        <v>-29.57</v>
      </c>
      <c r="Q10" s="2" t="s">
        <v>166</v>
      </c>
      <c r="R10" t="s">
        <v>169</v>
      </c>
    </row>
    <row r="11" spans="1:18" x14ac:dyDescent="0.25">
      <c r="A11" t="s">
        <v>14</v>
      </c>
      <c r="B11" t="s">
        <v>15</v>
      </c>
      <c r="C11">
        <v>16001376</v>
      </c>
      <c r="E11" s="13">
        <v>901618</v>
      </c>
      <c r="F11" t="s">
        <v>68</v>
      </c>
      <c r="G11" t="s">
        <v>69</v>
      </c>
      <c r="I11" t="s">
        <v>18</v>
      </c>
      <c r="J11" t="s">
        <v>20</v>
      </c>
      <c r="K11">
        <v>2016</v>
      </c>
      <c r="L11">
        <v>2</v>
      </c>
      <c r="M11" t="s">
        <v>79</v>
      </c>
      <c r="N11" t="s">
        <v>50</v>
      </c>
      <c r="O11">
        <v>53.77</v>
      </c>
      <c r="P11" s="13">
        <f t="shared" si="0"/>
        <v>-53.77</v>
      </c>
      <c r="Q11" s="2" t="s">
        <v>166</v>
      </c>
      <c r="R11" t="s">
        <v>169</v>
      </c>
    </row>
    <row r="12" spans="1:18" x14ac:dyDescent="0.25">
      <c r="A12" t="s">
        <v>14</v>
      </c>
      <c r="B12" t="s">
        <v>15</v>
      </c>
      <c r="C12">
        <v>16001031</v>
      </c>
      <c r="E12" s="13">
        <v>901618</v>
      </c>
      <c r="F12" t="s">
        <v>130</v>
      </c>
      <c r="G12" t="s">
        <v>131</v>
      </c>
      <c r="I12" t="s">
        <v>18</v>
      </c>
      <c r="J12" t="s">
        <v>132</v>
      </c>
      <c r="K12">
        <v>2016</v>
      </c>
      <c r="L12">
        <v>2</v>
      </c>
      <c r="M12" t="s">
        <v>133</v>
      </c>
      <c r="N12" t="s">
        <v>134</v>
      </c>
      <c r="O12">
        <v>77.22</v>
      </c>
      <c r="P12" s="13">
        <f t="shared" si="0"/>
        <v>-77.22</v>
      </c>
      <c r="Q12" s="2" t="s">
        <v>145</v>
      </c>
      <c r="R12" t="s">
        <v>169</v>
      </c>
    </row>
    <row r="13" spans="1:18" x14ac:dyDescent="0.25">
      <c r="A13" t="s">
        <v>14</v>
      </c>
      <c r="B13" t="s">
        <v>15</v>
      </c>
      <c r="C13">
        <v>16001376</v>
      </c>
      <c r="E13" s="13">
        <v>901618</v>
      </c>
      <c r="F13" t="s">
        <v>47</v>
      </c>
      <c r="G13" t="s">
        <v>48</v>
      </c>
      <c r="I13" t="s">
        <v>18</v>
      </c>
      <c r="J13" t="s">
        <v>20</v>
      </c>
      <c r="K13">
        <v>2016</v>
      </c>
      <c r="L13">
        <v>2</v>
      </c>
      <c r="M13" t="s">
        <v>49</v>
      </c>
      <c r="N13" t="s">
        <v>50</v>
      </c>
      <c r="O13">
        <v>195.73</v>
      </c>
      <c r="P13" s="13">
        <f t="shared" si="0"/>
        <v>-195.73</v>
      </c>
      <c r="Q13" s="2" t="s">
        <v>140</v>
      </c>
      <c r="R13" t="s">
        <v>169</v>
      </c>
    </row>
    <row r="14" spans="1:18" x14ac:dyDescent="0.25">
      <c r="A14" t="s">
        <v>14</v>
      </c>
      <c r="B14" t="s">
        <v>15</v>
      </c>
      <c r="C14">
        <v>16001325</v>
      </c>
      <c r="E14" s="13">
        <v>901618</v>
      </c>
      <c r="F14" t="s">
        <v>68</v>
      </c>
      <c r="G14" t="s">
        <v>69</v>
      </c>
      <c r="I14" t="s">
        <v>18</v>
      </c>
      <c r="J14" t="s">
        <v>20</v>
      </c>
      <c r="K14">
        <v>2016</v>
      </c>
      <c r="L14">
        <v>2</v>
      </c>
      <c r="M14" t="s">
        <v>74</v>
      </c>
      <c r="N14" t="s">
        <v>73</v>
      </c>
      <c r="O14">
        <v>1029.68</v>
      </c>
      <c r="P14" s="13">
        <f t="shared" si="0"/>
        <v>-1029.68</v>
      </c>
      <c r="Q14" s="2" t="s">
        <v>147</v>
      </c>
      <c r="R14" t="s">
        <v>169</v>
      </c>
    </row>
    <row r="15" spans="1:18" x14ac:dyDescent="0.25">
      <c r="A15" t="s">
        <v>14</v>
      </c>
      <c r="B15" t="s">
        <v>15</v>
      </c>
      <c r="C15">
        <v>16001325</v>
      </c>
      <c r="E15" s="13">
        <v>901618</v>
      </c>
      <c r="F15" t="s">
        <v>68</v>
      </c>
      <c r="G15" t="s">
        <v>69</v>
      </c>
      <c r="I15" t="s">
        <v>18</v>
      </c>
      <c r="J15" t="s">
        <v>20</v>
      </c>
      <c r="K15">
        <v>2016</v>
      </c>
      <c r="L15">
        <v>2</v>
      </c>
      <c r="M15" t="s">
        <v>72</v>
      </c>
      <c r="N15" t="s">
        <v>73</v>
      </c>
      <c r="O15">
        <v>727.5</v>
      </c>
      <c r="P15" s="13">
        <f t="shared" si="0"/>
        <v>-727.5</v>
      </c>
      <c r="Q15" s="2" t="s">
        <v>147</v>
      </c>
      <c r="R15" t="s">
        <v>169</v>
      </c>
    </row>
    <row r="16" spans="1:18" x14ac:dyDescent="0.25">
      <c r="A16" t="s">
        <v>14</v>
      </c>
      <c r="B16" t="s">
        <v>15</v>
      </c>
      <c r="C16">
        <v>16001325</v>
      </c>
      <c r="E16" s="13">
        <v>901618</v>
      </c>
      <c r="F16" t="s">
        <v>68</v>
      </c>
      <c r="G16" t="s">
        <v>69</v>
      </c>
      <c r="I16" t="s">
        <v>18</v>
      </c>
      <c r="J16" t="s">
        <v>20</v>
      </c>
      <c r="K16">
        <v>2016</v>
      </c>
      <c r="L16">
        <v>2</v>
      </c>
      <c r="M16" t="s">
        <v>53</v>
      </c>
      <c r="N16" t="s">
        <v>73</v>
      </c>
      <c r="O16">
        <v>55.47</v>
      </c>
      <c r="P16" s="13">
        <f t="shared" si="0"/>
        <v>-55.47</v>
      </c>
      <c r="Q16" s="2" t="s">
        <v>166</v>
      </c>
      <c r="R16" t="s">
        <v>169</v>
      </c>
    </row>
    <row r="17" spans="1:18" x14ac:dyDescent="0.25">
      <c r="A17" t="s">
        <v>14</v>
      </c>
      <c r="B17" t="s">
        <v>15</v>
      </c>
      <c r="C17">
        <v>16001325</v>
      </c>
      <c r="E17" s="13">
        <v>901618</v>
      </c>
      <c r="F17" t="s">
        <v>68</v>
      </c>
      <c r="G17" t="s">
        <v>69</v>
      </c>
      <c r="I17" t="s">
        <v>18</v>
      </c>
      <c r="J17" t="s">
        <v>20</v>
      </c>
      <c r="K17">
        <v>2016</v>
      </c>
      <c r="L17">
        <v>2</v>
      </c>
      <c r="M17" t="s">
        <v>53</v>
      </c>
      <c r="N17" t="s">
        <v>73</v>
      </c>
      <c r="O17">
        <v>41.17</v>
      </c>
      <c r="P17" s="13">
        <f t="shared" si="0"/>
        <v>-41.17</v>
      </c>
      <c r="Q17" s="2" t="s">
        <v>166</v>
      </c>
      <c r="R17" t="s">
        <v>169</v>
      </c>
    </row>
    <row r="18" spans="1:18" x14ac:dyDescent="0.25">
      <c r="A18" s="9" t="s">
        <v>14</v>
      </c>
      <c r="B18" s="9" t="s">
        <v>15</v>
      </c>
      <c r="C18" s="9">
        <v>16001349</v>
      </c>
      <c r="D18" s="9"/>
      <c r="E18" s="13">
        <v>901618</v>
      </c>
      <c r="F18" s="9" t="s">
        <v>68</v>
      </c>
      <c r="G18" s="9" t="s">
        <v>69</v>
      </c>
      <c r="H18" s="9"/>
      <c r="I18" s="9" t="s">
        <v>18</v>
      </c>
      <c r="J18" s="9" t="s">
        <v>20</v>
      </c>
      <c r="K18" s="9">
        <v>2016</v>
      </c>
      <c r="L18" s="9">
        <v>2</v>
      </c>
      <c r="M18" s="9" t="s">
        <v>77</v>
      </c>
      <c r="N18" s="9" t="s">
        <v>76</v>
      </c>
      <c r="O18" s="9">
        <v>1468.82</v>
      </c>
      <c r="P18" s="13">
        <f t="shared" si="0"/>
        <v>-1468.82</v>
      </c>
      <c r="Q18" s="10" t="s">
        <v>147</v>
      </c>
      <c r="R18" s="9" t="s">
        <v>169</v>
      </c>
    </row>
    <row r="19" spans="1:18" x14ac:dyDescent="0.25">
      <c r="A19" t="s">
        <v>14</v>
      </c>
      <c r="B19" t="s">
        <v>15</v>
      </c>
      <c r="C19">
        <v>16001694</v>
      </c>
      <c r="E19" s="13">
        <v>901618</v>
      </c>
      <c r="F19" t="s">
        <v>68</v>
      </c>
      <c r="G19" t="s">
        <v>69</v>
      </c>
      <c r="I19" t="s">
        <v>91</v>
      </c>
      <c r="J19" t="s">
        <v>92</v>
      </c>
      <c r="K19">
        <v>2016</v>
      </c>
      <c r="L19">
        <v>3</v>
      </c>
      <c r="M19" t="s">
        <v>93</v>
      </c>
      <c r="N19">
        <v>75026861</v>
      </c>
      <c r="O19">
        <v>125</v>
      </c>
      <c r="P19" s="13">
        <f t="shared" si="0"/>
        <v>-125</v>
      </c>
      <c r="Q19" s="2" t="s">
        <v>139</v>
      </c>
      <c r="R19" t="s">
        <v>169</v>
      </c>
    </row>
    <row r="20" spans="1:18" x14ac:dyDescent="0.25">
      <c r="A20" t="s">
        <v>14</v>
      </c>
      <c r="B20" t="s">
        <v>15</v>
      </c>
      <c r="C20">
        <v>16001694</v>
      </c>
      <c r="E20" s="13">
        <v>901618</v>
      </c>
      <c r="F20" t="s">
        <v>68</v>
      </c>
      <c r="G20" t="s">
        <v>69</v>
      </c>
      <c r="I20" t="s">
        <v>91</v>
      </c>
      <c r="J20" t="s">
        <v>92</v>
      </c>
      <c r="K20">
        <v>2016</v>
      </c>
      <c r="L20">
        <v>3</v>
      </c>
      <c r="M20" t="s">
        <v>93</v>
      </c>
      <c r="N20">
        <v>75026861</v>
      </c>
      <c r="O20">
        <v>225</v>
      </c>
      <c r="P20" s="13">
        <f t="shared" si="0"/>
        <v>-225</v>
      </c>
      <c r="Q20" s="2" t="s">
        <v>139</v>
      </c>
      <c r="R20" t="s">
        <v>169</v>
      </c>
    </row>
    <row r="21" spans="1:18" x14ac:dyDescent="0.25">
      <c r="A21" t="s">
        <v>14</v>
      </c>
      <c r="B21" t="s">
        <v>15</v>
      </c>
      <c r="C21">
        <v>16001443</v>
      </c>
      <c r="E21" s="13">
        <v>901618</v>
      </c>
      <c r="F21" t="s">
        <v>68</v>
      </c>
      <c r="G21" t="s">
        <v>69</v>
      </c>
      <c r="I21" t="s">
        <v>94</v>
      </c>
      <c r="J21" t="s">
        <v>95</v>
      </c>
      <c r="K21">
        <v>2016</v>
      </c>
      <c r="L21">
        <v>3</v>
      </c>
      <c r="M21" t="s">
        <v>96</v>
      </c>
      <c r="N21">
        <v>50989211</v>
      </c>
      <c r="O21">
        <v>135.4</v>
      </c>
      <c r="P21" s="13">
        <f t="shared" si="0"/>
        <v>-135.4</v>
      </c>
      <c r="Q21" s="2" t="s">
        <v>147</v>
      </c>
      <c r="R21" t="s">
        <v>169</v>
      </c>
    </row>
    <row r="22" spans="1:18" x14ac:dyDescent="0.25">
      <c r="A22" t="s">
        <v>14</v>
      </c>
      <c r="B22" t="s">
        <v>15</v>
      </c>
      <c r="C22">
        <v>16001698</v>
      </c>
      <c r="E22" s="13">
        <v>901618</v>
      </c>
      <c r="F22" t="s">
        <v>109</v>
      </c>
      <c r="G22" t="s">
        <v>110</v>
      </c>
      <c r="I22" t="s">
        <v>115</v>
      </c>
      <c r="J22" t="s">
        <v>116</v>
      </c>
      <c r="K22">
        <v>2016</v>
      </c>
      <c r="L22">
        <v>3</v>
      </c>
      <c r="M22" t="s">
        <v>118</v>
      </c>
      <c r="N22">
        <v>9728184</v>
      </c>
      <c r="O22">
        <v>106.51</v>
      </c>
      <c r="P22" s="13">
        <f t="shared" si="0"/>
        <v>-106.51</v>
      </c>
      <c r="Q22" s="2" t="s">
        <v>142</v>
      </c>
      <c r="R22" t="s">
        <v>169</v>
      </c>
    </row>
    <row r="23" spans="1:18" x14ac:dyDescent="0.25">
      <c r="A23" t="s">
        <v>14</v>
      </c>
      <c r="B23" t="s">
        <v>15</v>
      </c>
      <c r="C23">
        <v>16001806</v>
      </c>
      <c r="E23" s="13">
        <v>901618</v>
      </c>
      <c r="F23" t="s">
        <v>109</v>
      </c>
      <c r="G23" t="s">
        <v>110</v>
      </c>
      <c r="I23" t="s">
        <v>115</v>
      </c>
      <c r="J23" t="s">
        <v>116</v>
      </c>
      <c r="K23">
        <v>2016</v>
      </c>
      <c r="L23">
        <v>3</v>
      </c>
      <c r="M23" t="s">
        <v>117</v>
      </c>
      <c r="N23">
        <v>9889123</v>
      </c>
      <c r="O23">
        <v>83.81</v>
      </c>
      <c r="P23" s="13">
        <f t="shared" si="0"/>
        <v>-83.81</v>
      </c>
      <c r="Q23" s="2" t="s">
        <v>142</v>
      </c>
      <c r="R23" t="s">
        <v>169</v>
      </c>
    </row>
    <row r="24" spans="1:18" x14ac:dyDescent="0.25">
      <c r="A24" t="s">
        <v>14</v>
      </c>
      <c r="B24" t="s">
        <v>15</v>
      </c>
      <c r="C24">
        <v>16001698</v>
      </c>
      <c r="E24" s="13">
        <v>901618</v>
      </c>
      <c r="F24" t="s">
        <v>109</v>
      </c>
      <c r="G24" t="s">
        <v>110</v>
      </c>
      <c r="I24" t="s">
        <v>115</v>
      </c>
      <c r="J24" t="s">
        <v>116</v>
      </c>
      <c r="K24">
        <v>2016</v>
      </c>
      <c r="L24">
        <v>3</v>
      </c>
      <c r="M24" t="s">
        <v>121</v>
      </c>
      <c r="N24">
        <v>9728184</v>
      </c>
      <c r="O24">
        <v>27.53</v>
      </c>
      <c r="P24" s="13">
        <f t="shared" si="0"/>
        <v>-27.53</v>
      </c>
      <c r="Q24" s="2" t="s">
        <v>142</v>
      </c>
      <c r="R24" t="s">
        <v>169</v>
      </c>
    </row>
    <row r="25" spans="1:18" x14ac:dyDescent="0.25">
      <c r="A25" t="s">
        <v>14</v>
      </c>
      <c r="B25" t="s">
        <v>15</v>
      </c>
      <c r="C25">
        <v>16001685</v>
      </c>
      <c r="E25" s="13">
        <v>901618</v>
      </c>
      <c r="F25" t="s">
        <v>38</v>
      </c>
      <c r="G25" t="s">
        <v>39</v>
      </c>
      <c r="I25" t="s">
        <v>40</v>
      </c>
      <c r="J25" t="s">
        <v>41</v>
      </c>
      <c r="K25">
        <v>2016</v>
      </c>
      <c r="L25">
        <v>3</v>
      </c>
      <c r="M25" t="s">
        <v>42</v>
      </c>
      <c r="N25" t="s">
        <v>45</v>
      </c>
      <c r="O25">
        <v>16.78</v>
      </c>
      <c r="P25" s="13">
        <f t="shared" si="0"/>
        <v>-16.78</v>
      </c>
      <c r="Q25" s="2" t="s">
        <v>157</v>
      </c>
      <c r="R25" t="s">
        <v>169</v>
      </c>
    </row>
    <row r="26" spans="1:18" x14ac:dyDescent="0.25">
      <c r="A26" t="s">
        <v>14</v>
      </c>
      <c r="B26" t="s">
        <v>15</v>
      </c>
      <c r="C26">
        <v>16001952</v>
      </c>
      <c r="E26" s="13">
        <v>901618</v>
      </c>
      <c r="F26" t="s">
        <v>65</v>
      </c>
      <c r="G26" t="s">
        <v>66</v>
      </c>
      <c r="I26" t="s">
        <v>18</v>
      </c>
      <c r="J26" t="s">
        <v>20</v>
      </c>
      <c r="K26">
        <v>2016</v>
      </c>
      <c r="L26">
        <v>3</v>
      </c>
      <c r="M26" t="s">
        <v>51</v>
      </c>
      <c r="N26" t="s">
        <v>67</v>
      </c>
      <c r="O26">
        <v>110.67</v>
      </c>
      <c r="P26" s="13">
        <f t="shared" si="0"/>
        <v>-110.67</v>
      </c>
      <c r="Q26" s="2" t="s">
        <v>147</v>
      </c>
      <c r="R26" t="s">
        <v>169</v>
      </c>
    </row>
    <row r="27" spans="1:18" x14ac:dyDescent="0.25">
      <c r="A27" t="s">
        <v>14</v>
      </c>
      <c r="B27" t="s">
        <v>15</v>
      </c>
      <c r="C27">
        <v>16001952</v>
      </c>
      <c r="E27" s="13">
        <v>901618</v>
      </c>
      <c r="F27" t="s">
        <v>65</v>
      </c>
      <c r="G27" t="s">
        <v>66</v>
      </c>
      <c r="I27" t="s">
        <v>18</v>
      </c>
      <c r="J27" t="s">
        <v>20</v>
      </c>
      <c r="K27">
        <v>2016</v>
      </c>
      <c r="L27">
        <v>3</v>
      </c>
      <c r="M27" t="s">
        <v>51</v>
      </c>
      <c r="N27" t="s">
        <v>67</v>
      </c>
      <c r="O27">
        <v>2430.33</v>
      </c>
      <c r="P27" s="13">
        <f t="shared" si="0"/>
        <v>-2430.33</v>
      </c>
      <c r="Q27" s="2" t="s">
        <v>147</v>
      </c>
      <c r="R27" t="s">
        <v>169</v>
      </c>
    </row>
    <row r="28" spans="1:18" x14ac:dyDescent="0.25">
      <c r="A28" t="s">
        <v>14</v>
      </c>
      <c r="B28" t="s">
        <v>15</v>
      </c>
      <c r="C28">
        <v>16001999</v>
      </c>
      <c r="E28" s="13">
        <v>901618</v>
      </c>
      <c r="F28" t="s">
        <v>109</v>
      </c>
      <c r="G28" t="s">
        <v>110</v>
      </c>
      <c r="I28" t="s">
        <v>18</v>
      </c>
      <c r="J28" t="s">
        <v>20</v>
      </c>
      <c r="K28">
        <v>2016</v>
      </c>
      <c r="L28">
        <v>3</v>
      </c>
      <c r="M28" t="s">
        <v>112</v>
      </c>
      <c r="N28" t="s">
        <v>113</v>
      </c>
      <c r="O28">
        <v>128.87</v>
      </c>
      <c r="P28" s="13">
        <f t="shared" si="0"/>
        <v>-128.87</v>
      </c>
      <c r="Q28" s="2" t="s">
        <v>166</v>
      </c>
      <c r="R28" t="s">
        <v>169</v>
      </c>
    </row>
    <row r="29" spans="1:18" x14ac:dyDescent="0.25">
      <c r="A29" t="s">
        <v>14</v>
      </c>
      <c r="B29" t="s">
        <v>15</v>
      </c>
      <c r="C29">
        <v>16001888</v>
      </c>
      <c r="E29" s="13">
        <v>901618</v>
      </c>
      <c r="F29" t="s">
        <v>68</v>
      </c>
      <c r="G29" t="s">
        <v>69</v>
      </c>
      <c r="I29" t="s">
        <v>100</v>
      </c>
      <c r="J29" t="s">
        <v>101</v>
      </c>
      <c r="K29">
        <v>2016</v>
      </c>
      <c r="L29">
        <v>3</v>
      </c>
      <c r="M29" t="s">
        <v>102</v>
      </c>
      <c r="N29">
        <v>64566</v>
      </c>
      <c r="O29">
        <v>950</v>
      </c>
      <c r="P29" s="13">
        <f t="shared" si="0"/>
        <v>-950</v>
      </c>
      <c r="Q29" s="2" t="s">
        <v>147</v>
      </c>
      <c r="R29" t="s">
        <v>169</v>
      </c>
    </row>
    <row r="30" spans="1:18" x14ac:dyDescent="0.25">
      <c r="A30" t="s">
        <v>14</v>
      </c>
      <c r="B30" t="s">
        <v>15</v>
      </c>
      <c r="C30">
        <v>16001694</v>
      </c>
      <c r="E30" s="13">
        <v>901618</v>
      </c>
      <c r="F30" t="s">
        <v>68</v>
      </c>
      <c r="G30" t="s">
        <v>69</v>
      </c>
      <c r="I30" t="s">
        <v>91</v>
      </c>
      <c r="J30" t="s">
        <v>92</v>
      </c>
      <c r="K30">
        <v>2016</v>
      </c>
      <c r="L30">
        <v>3</v>
      </c>
      <c r="M30" t="s">
        <v>64</v>
      </c>
      <c r="N30">
        <v>75026861</v>
      </c>
      <c r="O30">
        <v>13.92</v>
      </c>
      <c r="P30" s="13">
        <f t="shared" si="0"/>
        <v>-13.92</v>
      </c>
      <c r="Q30" s="2" t="s">
        <v>146</v>
      </c>
      <c r="R30" t="s">
        <v>169</v>
      </c>
    </row>
    <row r="31" spans="1:18" x14ac:dyDescent="0.25">
      <c r="A31" t="s">
        <v>14</v>
      </c>
      <c r="B31" t="s">
        <v>15</v>
      </c>
      <c r="C31">
        <v>16001443</v>
      </c>
      <c r="E31" s="13">
        <v>901618</v>
      </c>
      <c r="F31" t="s">
        <v>68</v>
      </c>
      <c r="G31" t="s">
        <v>69</v>
      </c>
      <c r="I31" t="s">
        <v>94</v>
      </c>
      <c r="J31" t="s">
        <v>95</v>
      </c>
      <c r="K31">
        <v>2016</v>
      </c>
      <c r="L31">
        <v>3</v>
      </c>
      <c r="M31" t="s">
        <v>64</v>
      </c>
      <c r="N31">
        <v>50989211</v>
      </c>
      <c r="O31">
        <v>7.55</v>
      </c>
      <c r="P31" s="13">
        <f t="shared" si="0"/>
        <v>-7.55</v>
      </c>
      <c r="Q31" s="2" t="s">
        <v>146</v>
      </c>
      <c r="R31" t="s">
        <v>169</v>
      </c>
    </row>
    <row r="32" spans="1:18" x14ac:dyDescent="0.25">
      <c r="A32" t="s">
        <v>14</v>
      </c>
      <c r="B32" t="s">
        <v>15</v>
      </c>
      <c r="C32">
        <v>16001767</v>
      </c>
      <c r="E32" s="13">
        <v>901618</v>
      </c>
      <c r="F32" t="s">
        <v>68</v>
      </c>
      <c r="G32" t="s">
        <v>69</v>
      </c>
      <c r="I32" t="s">
        <v>97</v>
      </c>
      <c r="J32" t="s">
        <v>60</v>
      </c>
      <c r="K32">
        <v>2016</v>
      </c>
      <c r="L32">
        <v>3</v>
      </c>
      <c r="M32" t="s">
        <v>64</v>
      </c>
      <c r="N32" t="s">
        <v>99</v>
      </c>
      <c r="O32">
        <v>4.2</v>
      </c>
      <c r="P32" s="13">
        <f t="shared" si="0"/>
        <v>-4.2</v>
      </c>
      <c r="Q32" s="2" t="s">
        <v>146</v>
      </c>
      <c r="R32" t="s">
        <v>169</v>
      </c>
    </row>
    <row r="33" spans="1:18" x14ac:dyDescent="0.25">
      <c r="A33" t="s">
        <v>14</v>
      </c>
      <c r="B33" t="s">
        <v>15</v>
      </c>
      <c r="C33">
        <v>16001888</v>
      </c>
      <c r="E33" s="13">
        <v>901618</v>
      </c>
      <c r="F33" t="s">
        <v>68</v>
      </c>
      <c r="G33" t="s">
        <v>69</v>
      </c>
      <c r="I33" t="s">
        <v>100</v>
      </c>
      <c r="J33" t="s">
        <v>101</v>
      </c>
      <c r="K33">
        <v>2016</v>
      </c>
      <c r="L33">
        <v>3</v>
      </c>
      <c r="M33" t="s">
        <v>64</v>
      </c>
      <c r="N33">
        <v>64566</v>
      </c>
      <c r="O33">
        <v>37.729999999999997</v>
      </c>
      <c r="P33" s="13">
        <f t="shared" si="0"/>
        <v>-37.729999999999997</v>
      </c>
      <c r="Q33" s="2" t="s">
        <v>146</v>
      </c>
      <c r="R33" t="s">
        <v>169</v>
      </c>
    </row>
    <row r="34" spans="1:18" x14ac:dyDescent="0.25">
      <c r="A34" t="s">
        <v>14</v>
      </c>
      <c r="B34" t="s">
        <v>15</v>
      </c>
      <c r="C34">
        <v>16001806</v>
      </c>
      <c r="E34" s="13">
        <v>901618</v>
      </c>
      <c r="F34" t="s">
        <v>109</v>
      </c>
      <c r="G34" t="s">
        <v>110</v>
      </c>
      <c r="I34" t="s">
        <v>115</v>
      </c>
      <c r="J34" t="s">
        <v>116</v>
      </c>
      <c r="K34">
        <v>2016</v>
      </c>
      <c r="L34">
        <v>3</v>
      </c>
      <c r="M34" t="s">
        <v>64</v>
      </c>
      <c r="N34">
        <v>9889123</v>
      </c>
      <c r="O34">
        <v>45</v>
      </c>
      <c r="P34" s="13">
        <f t="shared" si="0"/>
        <v>-45</v>
      </c>
      <c r="Q34" s="2" t="s">
        <v>146</v>
      </c>
      <c r="R34" t="s">
        <v>169</v>
      </c>
    </row>
    <row r="35" spans="1:18" x14ac:dyDescent="0.25">
      <c r="A35" t="s">
        <v>14</v>
      </c>
      <c r="B35" t="s">
        <v>15</v>
      </c>
      <c r="C35">
        <v>16001698</v>
      </c>
      <c r="E35" s="13">
        <v>901618</v>
      </c>
      <c r="F35" t="s">
        <v>109</v>
      </c>
      <c r="G35" t="s">
        <v>110</v>
      </c>
      <c r="I35" t="s">
        <v>115</v>
      </c>
      <c r="J35" t="s">
        <v>116</v>
      </c>
      <c r="K35">
        <v>2016</v>
      </c>
      <c r="L35">
        <v>3</v>
      </c>
      <c r="M35" t="s">
        <v>122</v>
      </c>
      <c r="N35">
        <v>9728184</v>
      </c>
      <c r="O35">
        <v>2.2000000000000002</v>
      </c>
      <c r="P35" s="13">
        <f t="shared" si="0"/>
        <v>-2.2000000000000002</v>
      </c>
      <c r="Q35" s="2" t="s">
        <v>146</v>
      </c>
      <c r="R35" t="s">
        <v>169</v>
      </c>
    </row>
    <row r="36" spans="1:18" x14ac:dyDescent="0.25">
      <c r="A36" t="s">
        <v>14</v>
      </c>
      <c r="B36" t="s">
        <v>15</v>
      </c>
      <c r="C36">
        <v>16001698</v>
      </c>
      <c r="E36" s="13">
        <v>901618</v>
      </c>
      <c r="F36" t="s">
        <v>109</v>
      </c>
      <c r="G36" t="s">
        <v>110</v>
      </c>
      <c r="I36" t="s">
        <v>115</v>
      </c>
      <c r="J36" t="s">
        <v>116</v>
      </c>
      <c r="K36">
        <v>2016</v>
      </c>
      <c r="L36">
        <v>3</v>
      </c>
      <c r="M36" t="s">
        <v>123</v>
      </c>
      <c r="N36">
        <v>9728184</v>
      </c>
      <c r="O36">
        <v>24.48</v>
      </c>
      <c r="P36" s="13">
        <f t="shared" si="0"/>
        <v>-24.48</v>
      </c>
      <c r="Q36" s="2" t="s">
        <v>142</v>
      </c>
      <c r="R36" t="s">
        <v>169</v>
      </c>
    </row>
    <row r="37" spans="1:18" x14ac:dyDescent="0.25">
      <c r="A37" t="s">
        <v>14</v>
      </c>
      <c r="B37" t="s">
        <v>15</v>
      </c>
      <c r="C37">
        <v>16001563</v>
      </c>
      <c r="E37" s="13">
        <v>901618</v>
      </c>
      <c r="F37" t="s">
        <v>23</v>
      </c>
      <c r="G37" t="s">
        <v>24</v>
      </c>
      <c r="I37" t="s">
        <v>25</v>
      </c>
      <c r="J37" t="s">
        <v>26</v>
      </c>
      <c r="K37">
        <v>2016</v>
      </c>
      <c r="L37">
        <v>3</v>
      </c>
      <c r="M37" t="s">
        <v>27</v>
      </c>
      <c r="N37">
        <v>92303</v>
      </c>
      <c r="O37">
        <v>49</v>
      </c>
      <c r="P37" s="13">
        <f t="shared" si="0"/>
        <v>-49</v>
      </c>
      <c r="Q37" s="2" t="s">
        <v>157</v>
      </c>
      <c r="R37" t="s">
        <v>169</v>
      </c>
    </row>
    <row r="38" spans="1:18" x14ac:dyDescent="0.25">
      <c r="A38" t="s">
        <v>14</v>
      </c>
      <c r="B38" t="s">
        <v>15</v>
      </c>
      <c r="C38">
        <v>16001767</v>
      </c>
      <c r="E38" s="13">
        <v>901618</v>
      </c>
      <c r="F38" t="s">
        <v>68</v>
      </c>
      <c r="G38" t="s">
        <v>69</v>
      </c>
      <c r="I38" t="s">
        <v>97</v>
      </c>
      <c r="J38" t="s">
        <v>60</v>
      </c>
      <c r="K38">
        <v>2016</v>
      </c>
      <c r="L38">
        <v>3</v>
      </c>
      <c r="M38" t="s">
        <v>98</v>
      </c>
      <c r="N38" t="s">
        <v>99</v>
      </c>
      <c r="O38">
        <v>60.87</v>
      </c>
      <c r="P38" s="13">
        <f t="shared" si="0"/>
        <v>-60.87</v>
      </c>
      <c r="Q38" s="2" t="s">
        <v>147</v>
      </c>
      <c r="R38" t="s">
        <v>169</v>
      </c>
    </row>
    <row r="39" spans="1:18" x14ac:dyDescent="0.25">
      <c r="A39" t="s">
        <v>14</v>
      </c>
      <c r="B39" t="s">
        <v>15</v>
      </c>
      <c r="C39">
        <v>16001999</v>
      </c>
      <c r="E39" s="13">
        <v>901618</v>
      </c>
      <c r="F39" t="s">
        <v>109</v>
      </c>
      <c r="G39" t="s">
        <v>110</v>
      </c>
      <c r="I39" t="s">
        <v>18</v>
      </c>
      <c r="J39" t="s">
        <v>20</v>
      </c>
      <c r="K39">
        <v>2016</v>
      </c>
      <c r="L39">
        <v>3</v>
      </c>
      <c r="M39" t="s">
        <v>114</v>
      </c>
      <c r="N39" t="s">
        <v>113</v>
      </c>
      <c r="O39">
        <v>79.97</v>
      </c>
      <c r="P39" s="13">
        <f t="shared" si="0"/>
        <v>-79.97</v>
      </c>
      <c r="Q39" s="2" t="s">
        <v>166</v>
      </c>
      <c r="R39" t="s">
        <v>169</v>
      </c>
    </row>
    <row r="40" spans="1:18" x14ac:dyDescent="0.25">
      <c r="A40" t="s">
        <v>14</v>
      </c>
      <c r="B40" t="s">
        <v>15</v>
      </c>
      <c r="C40">
        <v>16002002</v>
      </c>
      <c r="E40" s="13">
        <v>901618</v>
      </c>
      <c r="F40" t="s">
        <v>68</v>
      </c>
      <c r="G40" t="s">
        <v>69</v>
      </c>
      <c r="I40" t="s">
        <v>18</v>
      </c>
      <c r="J40" t="s">
        <v>20</v>
      </c>
      <c r="K40">
        <v>2016</v>
      </c>
      <c r="L40">
        <v>3</v>
      </c>
      <c r="M40" t="s">
        <v>80</v>
      </c>
      <c r="N40" t="s">
        <v>81</v>
      </c>
      <c r="O40">
        <v>5.55</v>
      </c>
      <c r="P40" s="13">
        <f t="shared" si="0"/>
        <v>-5.55</v>
      </c>
      <c r="Q40" s="2" t="s">
        <v>147</v>
      </c>
      <c r="R40" t="s">
        <v>169</v>
      </c>
    </row>
    <row r="41" spans="1:18" x14ac:dyDescent="0.25">
      <c r="A41" t="s">
        <v>14</v>
      </c>
      <c r="B41" t="s">
        <v>15</v>
      </c>
      <c r="C41">
        <v>16001672</v>
      </c>
      <c r="E41" s="13">
        <v>901618</v>
      </c>
      <c r="F41" t="s">
        <v>23</v>
      </c>
      <c r="G41" t="s">
        <v>24</v>
      </c>
      <c r="I41" t="s">
        <v>28</v>
      </c>
      <c r="J41" t="s">
        <v>29</v>
      </c>
      <c r="K41">
        <v>2016</v>
      </c>
      <c r="L41">
        <v>3</v>
      </c>
      <c r="M41" t="s">
        <v>30</v>
      </c>
      <c r="N41">
        <v>48900</v>
      </c>
      <c r="O41">
        <v>3995.04</v>
      </c>
      <c r="P41" s="13">
        <f t="shared" si="0"/>
        <v>-3995.04</v>
      </c>
      <c r="Q41" s="2" t="s">
        <v>145</v>
      </c>
      <c r="R41" t="s">
        <v>169</v>
      </c>
    </row>
    <row r="42" spans="1:18" x14ac:dyDescent="0.25">
      <c r="A42" t="s">
        <v>14</v>
      </c>
      <c r="B42" t="s">
        <v>15</v>
      </c>
      <c r="C42">
        <v>16001698</v>
      </c>
      <c r="E42" s="13">
        <v>901618</v>
      </c>
      <c r="F42" t="s">
        <v>109</v>
      </c>
      <c r="G42" t="s">
        <v>110</v>
      </c>
      <c r="I42" t="s">
        <v>115</v>
      </c>
      <c r="J42" t="s">
        <v>116</v>
      </c>
      <c r="K42">
        <v>2016</v>
      </c>
      <c r="L42">
        <v>3</v>
      </c>
      <c r="M42" t="s">
        <v>120</v>
      </c>
      <c r="N42">
        <v>9728184</v>
      </c>
      <c r="O42">
        <v>157.43</v>
      </c>
      <c r="P42" s="13">
        <f t="shared" si="0"/>
        <v>-157.43</v>
      </c>
      <c r="Q42" s="2" t="s">
        <v>147</v>
      </c>
      <c r="R42" t="s">
        <v>169</v>
      </c>
    </row>
    <row r="43" spans="1:18" x14ac:dyDescent="0.25">
      <c r="A43" t="s">
        <v>14</v>
      </c>
      <c r="B43" t="s">
        <v>15</v>
      </c>
      <c r="C43">
        <v>16001952</v>
      </c>
      <c r="E43" s="13">
        <v>901618</v>
      </c>
      <c r="F43" t="s">
        <v>65</v>
      </c>
      <c r="G43" t="s">
        <v>66</v>
      </c>
      <c r="I43" t="s">
        <v>18</v>
      </c>
      <c r="J43" t="s">
        <v>20</v>
      </c>
      <c r="K43">
        <v>2016</v>
      </c>
      <c r="L43">
        <v>3</v>
      </c>
      <c r="M43" t="s">
        <v>53</v>
      </c>
      <c r="N43" t="s">
        <v>67</v>
      </c>
      <c r="O43">
        <v>8.44</v>
      </c>
      <c r="P43" s="13">
        <f t="shared" si="0"/>
        <v>-8.44</v>
      </c>
      <c r="Q43" s="2" t="s">
        <v>166</v>
      </c>
      <c r="R43" t="s">
        <v>169</v>
      </c>
    </row>
    <row r="44" spans="1:18" x14ac:dyDescent="0.25">
      <c r="A44" t="s">
        <v>14</v>
      </c>
      <c r="B44" t="s">
        <v>15</v>
      </c>
      <c r="C44">
        <v>16001952</v>
      </c>
      <c r="E44" s="13">
        <v>901618</v>
      </c>
      <c r="F44" t="s">
        <v>65</v>
      </c>
      <c r="G44" t="s">
        <v>66</v>
      </c>
      <c r="I44" t="s">
        <v>18</v>
      </c>
      <c r="J44" t="s">
        <v>20</v>
      </c>
      <c r="K44">
        <v>2016</v>
      </c>
      <c r="L44">
        <v>3</v>
      </c>
      <c r="M44" t="s">
        <v>53</v>
      </c>
      <c r="N44" t="s">
        <v>67</v>
      </c>
      <c r="O44">
        <v>185.31</v>
      </c>
      <c r="P44" s="13">
        <f t="shared" si="0"/>
        <v>-185.31</v>
      </c>
      <c r="Q44" s="2" t="s">
        <v>166</v>
      </c>
      <c r="R44" t="s">
        <v>169</v>
      </c>
    </row>
    <row r="45" spans="1:18" x14ac:dyDescent="0.25">
      <c r="A45" t="s">
        <v>14</v>
      </c>
      <c r="B45" t="s">
        <v>15</v>
      </c>
      <c r="C45">
        <v>16001694</v>
      </c>
      <c r="E45" s="13">
        <v>901618</v>
      </c>
      <c r="F45" t="s">
        <v>68</v>
      </c>
      <c r="G45" t="s">
        <v>69</v>
      </c>
      <c r="I45" t="s">
        <v>91</v>
      </c>
      <c r="J45" t="s">
        <v>92</v>
      </c>
      <c r="K45">
        <v>2016</v>
      </c>
      <c r="L45">
        <v>3</v>
      </c>
      <c r="M45" t="s">
        <v>53</v>
      </c>
      <c r="N45">
        <v>75026861</v>
      </c>
      <c r="O45">
        <v>9.5299999999999994</v>
      </c>
      <c r="P45" s="13">
        <f t="shared" si="0"/>
        <v>-9.5299999999999994</v>
      </c>
      <c r="Q45" s="2" t="s">
        <v>166</v>
      </c>
      <c r="R45" t="s">
        <v>169</v>
      </c>
    </row>
    <row r="46" spans="1:18" x14ac:dyDescent="0.25">
      <c r="A46" t="s">
        <v>14</v>
      </c>
      <c r="B46" t="s">
        <v>15</v>
      </c>
      <c r="C46">
        <v>16001694</v>
      </c>
      <c r="E46" s="13">
        <v>901618</v>
      </c>
      <c r="F46" t="s">
        <v>68</v>
      </c>
      <c r="G46" t="s">
        <v>69</v>
      </c>
      <c r="I46" t="s">
        <v>91</v>
      </c>
      <c r="J46" t="s">
        <v>92</v>
      </c>
      <c r="K46">
        <v>2016</v>
      </c>
      <c r="L46">
        <v>3</v>
      </c>
      <c r="M46" t="s">
        <v>53</v>
      </c>
      <c r="N46">
        <v>75026861</v>
      </c>
      <c r="O46">
        <v>17.16</v>
      </c>
      <c r="P46" s="13">
        <f t="shared" si="0"/>
        <v>-17.16</v>
      </c>
      <c r="Q46" s="2" t="s">
        <v>166</v>
      </c>
      <c r="R46" t="s">
        <v>169</v>
      </c>
    </row>
    <row r="47" spans="1:18" x14ac:dyDescent="0.25">
      <c r="A47" t="s">
        <v>14</v>
      </c>
      <c r="B47" t="s">
        <v>15</v>
      </c>
      <c r="C47">
        <v>16001888</v>
      </c>
      <c r="E47" s="13">
        <v>901618</v>
      </c>
      <c r="F47" t="s">
        <v>68</v>
      </c>
      <c r="G47" t="s">
        <v>69</v>
      </c>
      <c r="I47" t="s">
        <v>100</v>
      </c>
      <c r="J47" t="s">
        <v>101</v>
      </c>
      <c r="K47">
        <v>2016</v>
      </c>
      <c r="L47">
        <v>3</v>
      </c>
      <c r="M47" t="s">
        <v>53</v>
      </c>
      <c r="N47">
        <v>64566</v>
      </c>
      <c r="O47">
        <v>72.44</v>
      </c>
      <c r="P47" s="13">
        <f t="shared" si="0"/>
        <v>-72.44</v>
      </c>
      <c r="Q47" s="2" t="s">
        <v>166</v>
      </c>
      <c r="R47" t="s">
        <v>169</v>
      </c>
    </row>
    <row r="48" spans="1:18" x14ac:dyDescent="0.25">
      <c r="A48" t="s">
        <v>14</v>
      </c>
      <c r="B48" t="s">
        <v>15</v>
      </c>
      <c r="C48">
        <v>16001888</v>
      </c>
      <c r="E48" s="13">
        <v>901618</v>
      </c>
      <c r="F48" t="s">
        <v>68</v>
      </c>
      <c r="G48" t="s">
        <v>69</v>
      </c>
      <c r="I48" t="s">
        <v>100</v>
      </c>
      <c r="J48" t="s">
        <v>101</v>
      </c>
      <c r="K48">
        <v>2016</v>
      </c>
      <c r="L48">
        <v>3</v>
      </c>
      <c r="M48" t="s">
        <v>53</v>
      </c>
      <c r="N48">
        <v>64566</v>
      </c>
      <c r="O48">
        <v>2.88</v>
      </c>
      <c r="P48" s="13">
        <f t="shared" si="0"/>
        <v>-2.88</v>
      </c>
      <c r="Q48" s="2" t="s">
        <v>166</v>
      </c>
      <c r="R48" t="s">
        <v>169</v>
      </c>
    </row>
    <row r="49" spans="1:18" x14ac:dyDescent="0.25">
      <c r="A49" t="s">
        <v>14</v>
      </c>
      <c r="B49" t="s">
        <v>15</v>
      </c>
      <c r="C49">
        <v>16001698</v>
      </c>
      <c r="E49" s="13">
        <v>901618</v>
      </c>
      <c r="F49" t="s">
        <v>109</v>
      </c>
      <c r="G49" t="s">
        <v>110</v>
      </c>
      <c r="I49" t="s">
        <v>115</v>
      </c>
      <c r="J49" t="s">
        <v>116</v>
      </c>
      <c r="K49">
        <v>2016</v>
      </c>
      <c r="L49">
        <v>3</v>
      </c>
      <c r="M49" t="s">
        <v>119</v>
      </c>
      <c r="N49">
        <v>9728184</v>
      </c>
      <c r="O49">
        <v>59.67</v>
      </c>
      <c r="P49" s="13">
        <f t="shared" si="0"/>
        <v>-59.67</v>
      </c>
      <c r="Q49" s="2" t="s">
        <v>166</v>
      </c>
      <c r="R49" t="s">
        <v>169</v>
      </c>
    </row>
    <row r="50" spans="1:18" x14ac:dyDescent="0.25">
      <c r="A50" t="s">
        <v>14</v>
      </c>
      <c r="B50" t="s">
        <v>15</v>
      </c>
      <c r="C50">
        <v>16002597</v>
      </c>
      <c r="E50" s="13">
        <v>901618</v>
      </c>
      <c r="F50" t="s">
        <v>68</v>
      </c>
      <c r="G50" t="s">
        <v>69</v>
      </c>
      <c r="I50" t="s">
        <v>18</v>
      </c>
      <c r="J50" t="s">
        <v>20</v>
      </c>
      <c r="K50">
        <v>2016</v>
      </c>
      <c r="L50">
        <v>4</v>
      </c>
      <c r="M50" t="s">
        <v>88</v>
      </c>
      <c r="N50" t="s">
        <v>87</v>
      </c>
      <c r="O50">
        <v>392.48</v>
      </c>
      <c r="P50" s="13">
        <f t="shared" si="0"/>
        <v>-392.48</v>
      </c>
      <c r="Q50" s="2" t="s">
        <v>147</v>
      </c>
      <c r="R50" t="s">
        <v>169</v>
      </c>
    </row>
    <row r="51" spans="1:18" x14ac:dyDescent="0.25">
      <c r="A51" t="s">
        <v>14</v>
      </c>
      <c r="B51" t="s">
        <v>15</v>
      </c>
      <c r="C51">
        <v>16002596</v>
      </c>
      <c r="E51" s="13">
        <v>901618</v>
      </c>
      <c r="F51" t="s">
        <v>47</v>
      </c>
      <c r="G51" t="s">
        <v>48</v>
      </c>
      <c r="I51" t="s">
        <v>18</v>
      </c>
      <c r="J51" t="s">
        <v>20</v>
      </c>
      <c r="K51">
        <v>2016</v>
      </c>
      <c r="L51">
        <v>4</v>
      </c>
      <c r="M51" t="s">
        <v>51</v>
      </c>
      <c r="N51" t="s">
        <v>52</v>
      </c>
      <c r="O51">
        <v>229.9</v>
      </c>
      <c r="P51" s="13">
        <f t="shared" si="0"/>
        <v>-229.9</v>
      </c>
      <c r="Q51" s="2" t="s">
        <v>140</v>
      </c>
      <c r="R51" t="s">
        <v>169</v>
      </c>
    </row>
    <row r="52" spans="1:18" x14ac:dyDescent="0.25">
      <c r="A52" t="s">
        <v>14</v>
      </c>
      <c r="B52" t="s">
        <v>15</v>
      </c>
      <c r="C52">
        <v>16002541</v>
      </c>
      <c r="E52" s="13">
        <v>901618</v>
      </c>
      <c r="F52" t="s">
        <v>68</v>
      </c>
      <c r="G52" t="s">
        <v>69</v>
      </c>
      <c r="I52" t="s">
        <v>18</v>
      </c>
      <c r="J52" t="s">
        <v>20</v>
      </c>
      <c r="K52">
        <v>2016</v>
      </c>
      <c r="L52">
        <v>4</v>
      </c>
      <c r="M52" t="s">
        <v>51</v>
      </c>
      <c r="N52" t="s">
        <v>83</v>
      </c>
      <c r="O52">
        <v>190.18</v>
      </c>
      <c r="P52" s="13">
        <f t="shared" si="0"/>
        <v>-190.18</v>
      </c>
      <c r="Q52" s="2" t="s">
        <v>147</v>
      </c>
      <c r="R52" t="s">
        <v>169</v>
      </c>
    </row>
    <row r="53" spans="1:18" x14ac:dyDescent="0.25">
      <c r="A53" t="s">
        <v>14</v>
      </c>
      <c r="B53" t="s">
        <v>15</v>
      </c>
      <c r="C53">
        <v>16002596</v>
      </c>
      <c r="E53" s="13">
        <v>901618</v>
      </c>
      <c r="F53" t="s">
        <v>54</v>
      </c>
      <c r="G53" t="s">
        <v>55</v>
      </c>
      <c r="I53" t="s">
        <v>18</v>
      </c>
      <c r="J53" t="s">
        <v>20</v>
      </c>
      <c r="K53">
        <v>2016</v>
      </c>
      <c r="L53">
        <v>4</v>
      </c>
      <c r="M53" t="s">
        <v>56</v>
      </c>
      <c r="N53" t="s">
        <v>52</v>
      </c>
      <c r="O53">
        <v>1395</v>
      </c>
      <c r="P53" s="13">
        <f t="shared" si="0"/>
        <v>-1395</v>
      </c>
      <c r="Q53" s="2" t="s">
        <v>166</v>
      </c>
      <c r="R53" t="s">
        <v>169</v>
      </c>
    </row>
    <row r="54" spans="1:18" x14ac:dyDescent="0.25">
      <c r="A54" t="s">
        <v>14</v>
      </c>
      <c r="B54" t="s">
        <v>15</v>
      </c>
      <c r="C54">
        <v>16002541</v>
      </c>
      <c r="E54" s="13">
        <v>901618</v>
      </c>
      <c r="F54" t="s">
        <v>68</v>
      </c>
      <c r="G54" t="s">
        <v>69</v>
      </c>
      <c r="I54" t="s">
        <v>18</v>
      </c>
      <c r="J54" t="s">
        <v>20</v>
      </c>
      <c r="K54">
        <v>2016</v>
      </c>
      <c r="L54">
        <v>4</v>
      </c>
      <c r="M54" t="s">
        <v>82</v>
      </c>
      <c r="N54" t="s">
        <v>83</v>
      </c>
      <c r="O54">
        <v>653.35</v>
      </c>
      <c r="P54" s="13">
        <f t="shared" si="0"/>
        <v>-653.35</v>
      </c>
      <c r="Q54" s="2" t="s">
        <v>147</v>
      </c>
      <c r="R54" t="s">
        <v>169</v>
      </c>
    </row>
    <row r="55" spans="1:18" x14ac:dyDescent="0.25">
      <c r="A55" t="s">
        <v>14</v>
      </c>
      <c r="B55" t="s">
        <v>15</v>
      </c>
      <c r="C55">
        <v>16002597</v>
      </c>
      <c r="E55" s="13">
        <v>901618</v>
      </c>
      <c r="F55" t="s">
        <v>68</v>
      </c>
      <c r="G55" t="s">
        <v>69</v>
      </c>
      <c r="I55" t="s">
        <v>18</v>
      </c>
      <c r="J55" t="s">
        <v>20</v>
      </c>
      <c r="K55">
        <v>2016</v>
      </c>
      <c r="L55">
        <v>4</v>
      </c>
      <c r="M55" t="s">
        <v>86</v>
      </c>
      <c r="N55" t="s">
        <v>87</v>
      </c>
      <c r="O55">
        <v>113.64</v>
      </c>
      <c r="P55" s="13">
        <f t="shared" si="0"/>
        <v>-113.64</v>
      </c>
      <c r="Q55" s="2" t="s">
        <v>147</v>
      </c>
      <c r="R55" t="s">
        <v>169</v>
      </c>
    </row>
    <row r="56" spans="1:18" x14ac:dyDescent="0.25">
      <c r="A56" t="s">
        <v>14</v>
      </c>
      <c r="B56" t="s">
        <v>15</v>
      </c>
      <c r="C56">
        <v>16002590</v>
      </c>
      <c r="E56" s="13">
        <v>901618</v>
      </c>
      <c r="F56" t="s">
        <v>16</v>
      </c>
      <c r="G56" t="s">
        <v>17</v>
      </c>
      <c r="I56" t="s">
        <v>18</v>
      </c>
      <c r="J56" t="s">
        <v>20</v>
      </c>
      <c r="K56">
        <v>2016</v>
      </c>
      <c r="L56">
        <v>4</v>
      </c>
      <c r="M56" t="s">
        <v>21</v>
      </c>
      <c r="N56" t="s">
        <v>22</v>
      </c>
      <c r="O56">
        <v>71.8</v>
      </c>
      <c r="P56" s="13">
        <f t="shared" si="0"/>
        <v>-71.8</v>
      </c>
      <c r="Q56" s="2" t="s">
        <v>147</v>
      </c>
      <c r="R56" t="s">
        <v>169</v>
      </c>
    </row>
    <row r="57" spans="1:18" x14ac:dyDescent="0.25">
      <c r="A57" t="s">
        <v>14</v>
      </c>
      <c r="B57" t="s">
        <v>15</v>
      </c>
      <c r="C57">
        <v>16002313</v>
      </c>
      <c r="E57" s="13">
        <v>901618</v>
      </c>
      <c r="F57" t="s">
        <v>57</v>
      </c>
      <c r="G57" t="s">
        <v>58</v>
      </c>
      <c r="I57" t="s">
        <v>59</v>
      </c>
      <c r="J57" t="s">
        <v>60</v>
      </c>
      <c r="K57">
        <v>2016</v>
      </c>
      <c r="L57">
        <v>4</v>
      </c>
      <c r="M57" t="s">
        <v>64</v>
      </c>
      <c r="N57" t="s">
        <v>62</v>
      </c>
      <c r="O57">
        <v>9.4</v>
      </c>
      <c r="P57" s="13">
        <f t="shared" si="0"/>
        <v>-9.4</v>
      </c>
      <c r="Q57" s="2" t="s">
        <v>146</v>
      </c>
      <c r="R57" t="s">
        <v>169</v>
      </c>
    </row>
    <row r="58" spans="1:18" x14ac:dyDescent="0.25">
      <c r="A58" t="s">
        <v>14</v>
      </c>
      <c r="B58" t="s">
        <v>15</v>
      </c>
      <c r="C58">
        <v>16002267</v>
      </c>
      <c r="E58" s="13">
        <v>901618</v>
      </c>
      <c r="F58" t="s">
        <v>23</v>
      </c>
      <c r="G58" t="s">
        <v>24</v>
      </c>
      <c r="I58" t="s">
        <v>25</v>
      </c>
      <c r="J58" t="s">
        <v>26</v>
      </c>
      <c r="K58">
        <v>2016</v>
      </c>
      <c r="L58">
        <v>4</v>
      </c>
      <c r="M58" t="s">
        <v>27</v>
      </c>
      <c r="N58">
        <v>93614</v>
      </c>
      <c r="O58">
        <v>49</v>
      </c>
      <c r="P58" s="13">
        <f t="shared" si="0"/>
        <v>-49</v>
      </c>
      <c r="Q58" s="2" t="s">
        <v>157</v>
      </c>
      <c r="R58" t="s">
        <v>169</v>
      </c>
    </row>
    <row r="59" spans="1:18" x14ac:dyDescent="0.25">
      <c r="A59" t="s">
        <v>14</v>
      </c>
      <c r="B59" t="s">
        <v>15</v>
      </c>
      <c r="C59">
        <v>16002313</v>
      </c>
      <c r="E59" s="13">
        <v>901618</v>
      </c>
      <c r="F59" t="s">
        <v>57</v>
      </c>
      <c r="G59" t="s">
        <v>58</v>
      </c>
      <c r="I59" t="s">
        <v>59</v>
      </c>
      <c r="J59" t="s">
        <v>60</v>
      </c>
      <c r="K59">
        <v>2016</v>
      </c>
      <c r="L59">
        <v>4</v>
      </c>
      <c r="M59" t="s">
        <v>63</v>
      </c>
      <c r="N59" t="s">
        <v>62</v>
      </c>
      <c r="O59">
        <v>195.34</v>
      </c>
      <c r="P59" s="13">
        <f t="shared" si="0"/>
        <v>-195.34</v>
      </c>
      <c r="Q59" s="2" t="s">
        <v>147</v>
      </c>
      <c r="R59" t="s">
        <v>169</v>
      </c>
    </row>
    <row r="60" spans="1:18" x14ac:dyDescent="0.25">
      <c r="A60" t="s">
        <v>14</v>
      </c>
      <c r="B60" t="s">
        <v>15</v>
      </c>
      <c r="C60">
        <v>16002313</v>
      </c>
      <c r="E60" s="13">
        <v>901618</v>
      </c>
      <c r="F60" t="s">
        <v>57</v>
      </c>
      <c r="G60" t="s">
        <v>58</v>
      </c>
      <c r="I60" t="s">
        <v>59</v>
      </c>
      <c r="J60" t="s">
        <v>60</v>
      </c>
      <c r="K60">
        <v>2016</v>
      </c>
      <c r="L60">
        <v>4</v>
      </c>
      <c r="M60" t="s">
        <v>61</v>
      </c>
      <c r="N60" t="s">
        <v>62</v>
      </c>
      <c r="O60">
        <v>269.12</v>
      </c>
      <c r="P60" s="13">
        <f t="shared" si="0"/>
        <v>-269.12</v>
      </c>
      <c r="Q60" s="2" t="s">
        <v>147</v>
      </c>
      <c r="R60" t="s">
        <v>169</v>
      </c>
    </row>
    <row r="61" spans="1:18" x14ac:dyDescent="0.25">
      <c r="A61" t="s">
        <v>14</v>
      </c>
      <c r="B61" t="s">
        <v>15</v>
      </c>
      <c r="C61">
        <v>16002596</v>
      </c>
      <c r="E61" s="13">
        <v>901618</v>
      </c>
      <c r="F61" t="s">
        <v>47</v>
      </c>
      <c r="G61" t="s">
        <v>48</v>
      </c>
      <c r="I61" t="s">
        <v>18</v>
      </c>
      <c r="J61" t="s">
        <v>20</v>
      </c>
      <c r="K61">
        <v>2016</v>
      </c>
      <c r="L61">
        <v>4</v>
      </c>
      <c r="M61" t="s">
        <v>49</v>
      </c>
      <c r="N61" t="s">
        <v>52</v>
      </c>
      <c r="O61">
        <v>195.73</v>
      </c>
      <c r="P61" s="13">
        <f t="shared" si="0"/>
        <v>-195.73</v>
      </c>
      <c r="Q61" s="2" t="s">
        <v>140</v>
      </c>
      <c r="R61" t="s">
        <v>169</v>
      </c>
    </row>
    <row r="62" spans="1:18" x14ac:dyDescent="0.25">
      <c r="A62" t="s">
        <v>14</v>
      </c>
      <c r="B62" t="s">
        <v>15</v>
      </c>
      <c r="C62">
        <v>16002569</v>
      </c>
      <c r="E62" s="13">
        <v>901618</v>
      </c>
      <c r="F62" t="s">
        <v>68</v>
      </c>
      <c r="G62" t="s">
        <v>69</v>
      </c>
      <c r="I62" t="s">
        <v>18</v>
      </c>
      <c r="J62" t="s">
        <v>20</v>
      </c>
      <c r="K62">
        <v>2016</v>
      </c>
      <c r="L62">
        <v>4</v>
      </c>
      <c r="M62" t="s">
        <v>84</v>
      </c>
      <c r="N62" t="s">
        <v>85</v>
      </c>
      <c r="O62">
        <v>1136.8699999999999</v>
      </c>
      <c r="P62" s="13">
        <f t="shared" si="0"/>
        <v>-1136.8699999999999</v>
      </c>
      <c r="Q62" s="2" t="s">
        <v>147</v>
      </c>
      <c r="R62" t="s">
        <v>169</v>
      </c>
    </row>
    <row r="63" spans="1:18" x14ac:dyDescent="0.25">
      <c r="A63" t="s">
        <v>14</v>
      </c>
      <c r="B63" t="s">
        <v>15</v>
      </c>
      <c r="C63">
        <v>16002697</v>
      </c>
      <c r="E63" s="13">
        <v>901618</v>
      </c>
      <c r="F63" t="s">
        <v>109</v>
      </c>
      <c r="G63" t="s">
        <v>110</v>
      </c>
      <c r="I63" t="s">
        <v>115</v>
      </c>
      <c r="J63" t="s">
        <v>116</v>
      </c>
      <c r="K63">
        <v>2016</v>
      </c>
      <c r="L63">
        <v>4</v>
      </c>
      <c r="M63" t="s">
        <v>124</v>
      </c>
      <c r="N63">
        <v>2241244</v>
      </c>
      <c r="O63">
        <v>62.19</v>
      </c>
      <c r="P63" s="13">
        <f t="shared" si="0"/>
        <v>-62.19</v>
      </c>
      <c r="Q63" s="2" t="s">
        <v>142</v>
      </c>
      <c r="R63" t="s">
        <v>169</v>
      </c>
    </row>
    <row r="64" spans="1:18" x14ac:dyDescent="0.25">
      <c r="A64" t="s">
        <v>14</v>
      </c>
      <c r="B64" t="s">
        <v>15</v>
      </c>
      <c r="C64">
        <v>16002596</v>
      </c>
      <c r="E64" s="13">
        <v>901618</v>
      </c>
      <c r="F64" t="s">
        <v>47</v>
      </c>
      <c r="G64" t="s">
        <v>48</v>
      </c>
      <c r="I64" t="s">
        <v>18</v>
      </c>
      <c r="J64" t="s">
        <v>20</v>
      </c>
      <c r="K64">
        <v>2016</v>
      </c>
      <c r="L64">
        <v>4</v>
      </c>
      <c r="M64" t="s">
        <v>53</v>
      </c>
      <c r="N64" t="s">
        <v>52</v>
      </c>
      <c r="O64">
        <v>17.53</v>
      </c>
      <c r="P64" s="13">
        <f t="shared" si="0"/>
        <v>-17.53</v>
      </c>
      <c r="Q64" s="2" t="s">
        <v>166</v>
      </c>
      <c r="R64" t="s">
        <v>169</v>
      </c>
    </row>
    <row r="65" spans="1:18" x14ac:dyDescent="0.25">
      <c r="A65" t="s">
        <v>14</v>
      </c>
      <c r="B65" t="s">
        <v>15</v>
      </c>
      <c r="C65">
        <v>16002596</v>
      </c>
      <c r="E65" s="13">
        <v>901618</v>
      </c>
      <c r="F65" t="s">
        <v>54</v>
      </c>
      <c r="G65" t="s">
        <v>55</v>
      </c>
      <c r="I65" t="s">
        <v>18</v>
      </c>
      <c r="J65" t="s">
        <v>20</v>
      </c>
      <c r="K65">
        <v>2016</v>
      </c>
      <c r="L65">
        <v>4</v>
      </c>
      <c r="M65" t="s">
        <v>53</v>
      </c>
      <c r="N65" t="s">
        <v>52</v>
      </c>
      <c r="O65">
        <v>106.37</v>
      </c>
      <c r="P65" s="13">
        <f t="shared" si="0"/>
        <v>-106.37</v>
      </c>
      <c r="Q65" s="2" t="s">
        <v>166</v>
      </c>
      <c r="R65" t="s">
        <v>169</v>
      </c>
    </row>
    <row r="66" spans="1:18" x14ac:dyDescent="0.25">
      <c r="A66" t="s">
        <v>14</v>
      </c>
      <c r="B66" t="s">
        <v>15</v>
      </c>
      <c r="C66">
        <v>16002541</v>
      </c>
      <c r="E66" s="13">
        <v>901618</v>
      </c>
      <c r="F66" t="s">
        <v>68</v>
      </c>
      <c r="G66" t="s">
        <v>69</v>
      </c>
      <c r="I66" t="s">
        <v>18</v>
      </c>
      <c r="J66" t="s">
        <v>20</v>
      </c>
      <c r="K66">
        <v>2016</v>
      </c>
      <c r="L66">
        <v>4</v>
      </c>
      <c r="M66" t="s">
        <v>53</v>
      </c>
      <c r="N66" t="s">
        <v>83</v>
      </c>
      <c r="O66">
        <v>14.5</v>
      </c>
      <c r="P66" s="13">
        <f t="shared" si="0"/>
        <v>-14.5</v>
      </c>
      <c r="Q66" s="2" t="s">
        <v>166</v>
      </c>
      <c r="R66" t="s">
        <v>169</v>
      </c>
    </row>
    <row r="67" spans="1:18" x14ac:dyDescent="0.25">
      <c r="A67" t="s">
        <v>14</v>
      </c>
      <c r="B67" t="s">
        <v>15</v>
      </c>
      <c r="C67">
        <v>16002569</v>
      </c>
      <c r="E67" s="13">
        <v>901618</v>
      </c>
      <c r="F67" t="s">
        <v>68</v>
      </c>
      <c r="G67" t="s">
        <v>69</v>
      </c>
      <c r="I67" t="s">
        <v>18</v>
      </c>
      <c r="J67" t="s">
        <v>20</v>
      </c>
      <c r="K67">
        <v>2016</v>
      </c>
      <c r="L67">
        <v>4</v>
      </c>
      <c r="M67" t="s">
        <v>53</v>
      </c>
      <c r="N67" t="s">
        <v>85</v>
      </c>
      <c r="O67">
        <v>86.69</v>
      </c>
      <c r="P67" s="13">
        <f t="shared" ref="P67:P130" si="1">-O67</f>
        <v>-86.69</v>
      </c>
      <c r="Q67" s="2" t="s">
        <v>166</v>
      </c>
      <c r="R67" t="s">
        <v>169</v>
      </c>
    </row>
    <row r="68" spans="1:18" x14ac:dyDescent="0.25">
      <c r="A68" t="s">
        <v>14</v>
      </c>
      <c r="B68" t="s">
        <v>15</v>
      </c>
      <c r="C68">
        <v>16002793</v>
      </c>
      <c r="E68" s="13">
        <v>901618</v>
      </c>
      <c r="F68" t="s">
        <v>68</v>
      </c>
      <c r="G68" t="s">
        <v>69</v>
      </c>
      <c r="I68" t="s">
        <v>107</v>
      </c>
      <c r="J68" t="s">
        <v>95</v>
      </c>
      <c r="K68">
        <v>2016</v>
      </c>
      <c r="L68">
        <v>5</v>
      </c>
      <c r="M68" t="s">
        <v>108</v>
      </c>
      <c r="N68">
        <v>57410195</v>
      </c>
      <c r="O68">
        <v>264.63</v>
      </c>
      <c r="P68" s="13">
        <f t="shared" si="1"/>
        <v>-264.63</v>
      </c>
      <c r="Q68" s="2" t="s">
        <v>142</v>
      </c>
      <c r="R68" t="s">
        <v>169</v>
      </c>
    </row>
    <row r="69" spans="1:18" x14ac:dyDescent="0.25">
      <c r="A69" t="s">
        <v>14</v>
      </c>
      <c r="B69" t="s">
        <v>15</v>
      </c>
      <c r="C69">
        <v>16002993</v>
      </c>
      <c r="E69" s="13">
        <v>901618</v>
      </c>
      <c r="F69" t="s">
        <v>109</v>
      </c>
      <c r="G69" t="s">
        <v>110</v>
      </c>
      <c r="I69" t="s">
        <v>125</v>
      </c>
      <c r="J69" t="s">
        <v>126</v>
      </c>
      <c r="K69">
        <v>2016</v>
      </c>
      <c r="L69">
        <v>5</v>
      </c>
      <c r="M69" t="s">
        <v>128</v>
      </c>
      <c r="N69">
        <v>538858424</v>
      </c>
      <c r="O69">
        <v>99.66</v>
      </c>
      <c r="P69" s="13">
        <f t="shared" si="1"/>
        <v>-99.66</v>
      </c>
      <c r="Q69" s="2" t="s">
        <v>142</v>
      </c>
      <c r="R69" t="s">
        <v>169</v>
      </c>
    </row>
    <row r="70" spans="1:18" x14ac:dyDescent="0.25">
      <c r="A70" t="s">
        <v>14</v>
      </c>
      <c r="B70" t="s">
        <v>15</v>
      </c>
      <c r="C70">
        <v>16002819</v>
      </c>
      <c r="E70" s="13">
        <v>901618</v>
      </c>
      <c r="F70" t="s">
        <v>38</v>
      </c>
      <c r="G70" t="s">
        <v>39</v>
      </c>
      <c r="I70" t="s">
        <v>40</v>
      </c>
      <c r="J70" t="s">
        <v>41</v>
      </c>
      <c r="K70">
        <v>2016</v>
      </c>
      <c r="L70">
        <v>5</v>
      </c>
      <c r="M70" t="s">
        <v>42</v>
      </c>
      <c r="N70" t="s">
        <v>46</v>
      </c>
      <c r="O70">
        <v>15.62</v>
      </c>
      <c r="P70" s="13">
        <f t="shared" si="1"/>
        <v>-15.62</v>
      </c>
      <c r="Q70" s="2" t="s">
        <v>157</v>
      </c>
      <c r="R70" t="s">
        <v>169</v>
      </c>
    </row>
    <row r="71" spans="1:18" x14ac:dyDescent="0.25">
      <c r="A71" t="s">
        <v>14</v>
      </c>
      <c r="B71" t="s">
        <v>15</v>
      </c>
      <c r="C71">
        <v>16002733</v>
      </c>
      <c r="E71" s="13">
        <v>901618</v>
      </c>
      <c r="F71" t="s">
        <v>23</v>
      </c>
      <c r="G71" t="s">
        <v>24</v>
      </c>
      <c r="I71" t="s">
        <v>31</v>
      </c>
      <c r="J71" t="s">
        <v>32</v>
      </c>
      <c r="K71">
        <v>2016</v>
      </c>
      <c r="L71">
        <v>5</v>
      </c>
      <c r="M71" t="s">
        <v>33</v>
      </c>
      <c r="N71" t="s">
        <v>34</v>
      </c>
      <c r="O71">
        <v>825.99</v>
      </c>
      <c r="P71" s="13">
        <f t="shared" si="1"/>
        <v>-825.99</v>
      </c>
      <c r="Q71" s="2" t="s">
        <v>138</v>
      </c>
      <c r="R71" t="s">
        <v>169</v>
      </c>
    </row>
    <row r="72" spans="1:18" x14ac:dyDescent="0.25">
      <c r="A72" t="s">
        <v>14</v>
      </c>
      <c r="B72" t="s">
        <v>15</v>
      </c>
      <c r="C72">
        <v>16002993</v>
      </c>
      <c r="E72" s="13">
        <v>901618</v>
      </c>
      <c r="F72" t="s">
        <v>109</v>
      </c>
      <c r="G72" t="s">
        <v>110</v>
      </c>
      <c r="I72" t="s">
        <v>125</v>
      </c>
      <c r="J72" t="s">
        <v>126</v>
      </c>
      <c r="K72">
        <v>2016</v>
      </c>
      <c r="L72">
        <v>5</v>
      </c>
      <c r="M72" t="s">
        <v>127</v>
      </c>
      <c r="N72">
        <v>538858424</v>
      </c>
      <c r="O72">
        <v>56.61</v>
      </c>
      <c r="P72" s="13">
        <f t="shared" si="1"/>
        <v>-56.61</v>
      </c>
      <c r="Q72" s="2" t="s">
        <v>142</v>
      </c>
      <c r="R72" t="s">
        <v>169</v>
      </c>
    </row>
    <row r="73" spans="1:18" x14ac:dyDescent="0.25">
      <c r="A73" t="s">
        <v>14</v>
      </c>
      <c r="B73" t="s">
        <v>15</v>
      </c>
      <c r="C73">
        <v>16003175</v>
      </c>
      <c r="E73" s="13">
        <v>901618</v>
      </c>
      <c r="F73" t="s">
        <v>68</v>
      </c>
      <c r="G73" t="s">
        <v>69</v>
      </c>
      <c r="I73" t="s">
        <v>103</v>
      </c>
      <c r="J73" t="s">
        <v>60</v>
      </c>
      <c r="K73">
        <v>2016</v>
      </c>
      <c r="L73">
        <v>5</v>
      </c>
      <c r="M73" t="s">
        <v>64</v>
      </c>
      <c r="N73" t="s">
        <v>105</v>
      </c>
      <c r="O73">
        <v>9</v>
      </c>
      <c r="P73" s="13">
        <f t="shared" si="1"/>
        <v>-9</v>
      </c>
      <c r="Q73" s="2" t="s">
        <v>146</v>
      </c>
      <c r="R73" t="s">
        <v>169</v>
      </c>
    </row>
    <row r="74" spans="1:18" x14ac:dyDescent="0.25">
      <c r="A74" t="s">
        <v>14</v>
      </c>
      <c r="B74" t="s">
        <v>15</v>
      </c>
      <c r="C74">
        <v>16002793</v>
      </c>
      <c r="E74" s="13">
        <v>901618</v>
      </c>
      <c r="F74" t="s">
        <v>68</v>
      </c>
      <c r="G74" t="s">
        <v>69</v>
      </c>
      <c r="I74" t="s">
        <v>107</v>
      </c>
      <c r="J74" t="s">
        <v>95</v>
      </c>
      <c r="K74">
        <v>2016</v>
      </c>
      <c r="L74">
        <v>5</v>
      </c>
      <c r="M74" t="s">
        <v>64</v>
      </c>
      <c r="N74">
        <v>57410195</v>
      </c>
      <c r="O74">
        <v>9.08</v>
      </c>
      <c r="P74" s="13">
        <f t="shared" si="1"/>
        <v>-9.08</v>
      </c>
      <c r="Q74" s="2" t="s">
        <v>146</v>
      </c>
      <c r="R74" t="s">
        <v>169</v>
      </c>
    </row>
    <row r="75" spans="1:18" x14ac:dyDescent="0.25">
      <c r="A75" t="s">
        <v>14</v>
      </c>
      <c r="B75" t="s">
        <v>15</v>
      </c>
      <c r="C75">
        <v>16002993</v>
      </c>
      <c r="E75" s="13">
        <v>901618</v>
      </c>
      <c r="F75" t="s">
        <v>109</v>
      </c>
      <c r="G75" t="s">
        <v>110</v>
      </c>
      <c r="I75" t="s">
        <v>125</v>
      </c>
      <c r="J75" t="s">
        <v>126</v>
      </c>
      <c r="K75">
        <v>2016</v>
      </c>
      <c r="L75">
        <v>5</v>
      </c>
      <c r="M75" t="s">
        <v>64</v>
      </c>
      <c r="N75">
        <v>538858424</v>
      </c>
      <c r="O75">
        <v>38.89</v>
      </c>
      <c r="P75" s="13">
        <f t="shared" si="1"/>
        <v>-38.89</v>
      </c>
      <c r="Q75" s="2" t="s">
        <v>146</v>
      </c>
      <c r="R75" t="s">
        <v>169</v>
      </c>
    </row>
    <row r="76" spans="1:18" x14ac:dyDescent="0.25">
      <c r="A76" t="s">
        <v>14</v>
      </c>
      <c r="B76" t="s">
        <v>15</v>
      </c>
      <c r="C76">
        <v>16002961</v>
      </c>
      <c r="E76" s="13">
        <v>901618</v>
      </c>
      <c r="F76" t="s">
        <v>23</v>
      </c>
      <c r="G76" t="s">
        <v>24</v>
      </c>
      <c r="I76" t="s">
        <v>25</v>
      </c>
      <c r="J76" t="s">
        <v>26</v>
      </c>
      <c r="K76">
        <v>2016</v>
      </c>
      <c r="L76">
        <v>5</v>
      </c>
      <c r="M76" t="s">
        <v>27</v>
      </c>
      <c r="N76">
        <v>95216</v>
      </c>
      <c r="O76">
        <v>49</v>
      </c>
      <c r="P76" s="13">
        <f t="shared" si="1"/>
        <v>-49</v>
      </c>
      <c r="Q76" s="2" t="s">
        <v>157</v>
      </c>
      <c r="R76" t="s">
        <v>169</v>
      </c>
    </row>
    <row r="77" spans="1:18" x14ac:dyDescent="0.25">
      <c r="A77" t="s">
        <v>14</v>
      </c>
      <c r="B77" t="s">
        <v>15</v>
      </c>
      <c r="C77">
        <v>16003175</v>
      </c>
      <c r="E77" s="13">
        <v>901618</v>
      </c>
      <c r="F77" t="s">
        <v>68</v>
      </c>
      <c r="G77" t="s">
        <v>69</v>
      </c>
      <c r="I77" t="s">
        <v>103</v>
      </c>
      <c r="J77" t="s">
        <v>60</v>
      </c>
      <c r="K77">
        <v>2016</v>
      </c>
      <c r="L77">
        <v>5</v>
      </c>
      <c r="M77" t="s">
        <v>106</v>
      </c>
      <c r="N77" t="s">
        <v>105</v>
      </c>
      <c r="O77">
        <v>34.880000000000003</v>
      </c>
      <c r="P77" s="13">
        <f t="shared" si="1"/>
        <v>-34.880000000000003</v>
      </c>
      <c r="Q77" s="2" t="s">
        <v>147</v>
      </c>
      <c r="R77" t="s">
        <v>169</v>
      </c>
    </row>
    <row r="78" spans="1:18" x14ac:dyDescent="0.25">
      <c r="A78" t="s">
        <v>14</v>
      </c>
      <c r="B78" t="s">
        <v>15</v>
      </c>
      <c r="C78">
        <v>16003175</v>
      </c>
      <c r="E78" s="13">
        <v>901618</v>
      </c>
      <c r="F78" t="s">
        <v>68</v>
      </c>
      <c r="G78" t="s">
        <v>69</v>
      </c>
      <c r="I78" t="s">
        <v>103</v>
      </c>
      <c r="J78" t="s">
        <v>60</v>
      </c>
      <c r="K78">
        <v>2016</v>
      </c>
      <c r="L78">
        <v>5</v>
      </c>
      <c r="M78" t="s">
        <v>104</v>
      </c>
      <c r="N78" t="s">
        <v>105</v>
      </c>
      <c r="O78">
        <v>133.66999999999999</v>
      </c>
      <c r="P78" s="13">
        <f t="shared" si="1"/>
        <v>-133.66999999999999</v>
      </c>
      <c r="Q78" s="2" t="s">
        <v>147</v>
      </c>
      <c r="R78" t="s">
        <v>169</v>
      </c>
    </row>
    <row r="79" spans="1:18" x14ac:dyDescent="0.25">
      <c r="A79" t="s">
        <v>14</v>
      </c>
      <c r="B79" t="s">
        <v>15</v>
      </c>
      <c r="C79">
        <v>16003412</v>
      </c>
      <c r="E79" s="13">
        <v>901618</v>
      </c>
      <c r="F79" t="s">
        <v>68</v>
      </c>
      <c r="G79" t="s">
        <v>69</v>
      </c>
      <c r="I79" t="s">
        <v>18</v>
      </c>
      <c r="J79" t="s">
        <v>20</v>
      </c>
      <c r="K79">
        <v>2016</v>
      </c>
      <c r="L79">
        <v>5</v>
      </c>
      <c r="M79" t="s">
        <v>89</v>
      </c>
      <c r="N79" t="s">
        <v>90</v>
      </c>
      <c r="O79">
        <v>14.32</v>
      </c>
      <c r="P79" s="13">
        <f t="shared" si="1"/>
        <v>-14.32</v>
      </c>
      <c r="Q79" s="2" t="s">
        <v>166</v>
      </c>
      <c r="R79" t="s">
        <v>169</v>
      </c>
    </row>
    <row r="80" spans="1:18" x14ac:dyDescent="0.25">
      <c r="A80" t="s">
        <v>14</v>
      </c>
      <c r="B80" t="s">
        <v>15</v>
      </c>
      <c r="C80">
        <v>16003163</v>
      </c>
      <c r="E80" s="13">
        <v>901618</v>
      </c>
      <c r="F80" t="s">
        <v>130</v>
      </c>
      <c r="G80" t="s">
        <v>131</v>
      </c>
      <c r="I80" t="s">
        <v>18</v>
      </c>
      <c r="J80" t="s">
        <v>132</v>
      </c>
      <c r="K80">
        <v>2016</v>
      </c>
      <c r="L80">
        <v>5</v>
      </c>
      <c r="M80" t="s">
        <v>133</v>
      </c>
      <c r="N80" t="s">
        <v>135</v>
      </c>
      <c r="O80">
        <v>77.22</v>
      </c>
      <c r="P80" s="13">
        <f t="shared" si="1"/>
        <v>-77.22</v>
      </c>
      <c r="Q80" s="2" t="s">
        <v>145</v>
      </c>
      <c r="R80" t="s">
        <v>169</v>
      </c>
    </row>
    <row r="81" spans="1:18" x14ac:dyDescent="0.25">
      <c r="A81" t="s">
        <v>14</v>
      </c>
      <c r="B81" t="s">
        <v>15</v>
      </c>
      <c r="C81">
        <v>16003164</v>
      </c>
      <c r="E81" s="13">
        <v>901618</v>
      </c>
      <c r="F81" t="s">
        <v>130</v>
      </c>
      <c r="G81" t="s">
        <v>131</v>
      </c>
      <c r="I81" t="s">
        <v>18</v>
      </c>
      <c r="J81" t="s">
        <v>132</v>
      </c>
      <c r="K81">
        <v>2016</v>
      </c>
      <c r="L81">
        <v>5</v>
      </c>
      <c r="M81" t="s">
        <v>133</v>
      </c>
      <c r="N81" t="s">
        <v>136</v>
      </c>
      <c r="O81">
        <v>77.22</v>
      </c>
      <c r="P81" s="13">
        <f t="shared" si="1"/>
        <v>-77.22</v>
      </c>
      <c r="Q81" s="2" t="s">
        <v>145</v>
      </c>
      <c r="R81" t="s">
        <v>169</v>
      </c>
    </row>
    <row r="82" spans="1:18" x14ac:dyDescent="0.25">
      <c r="A82" t="s">
        <v>14</v>
      </c>
      <c r="B82" t="s">
        <v>15</v>
      </c>
      <c r="C82">
        <v>16003191</v>
      </c>
      <c r="E82" s="13" t="s">
        <v>205</v>
      </c>
      <c r="F82" t="s">
        <v>23</v>
      </c>
      <c r="G82" t="s">
        <v>24</v>
      </c>
      <c r="I82" s="4" t="s">
        <v>35</v>
      </c>
      <c r="J82" t="s">
        <v>36</v>
      </c>
      <c r="K82">
        <v>2016</v>
      </c>
      <c r="L82">
        <v>5</v>
      </c>
      <c r="M82" t="s">
        <v>37</v>
      </c>
      <c r="N82">
        <v>117918</v>
      </c>
      <c r="O82">
        <v>776.68</v>
      </c>
      <c r="P82" s="13">
        <f t="shared" si="1"/>
        <v>-776.68</v>
      </c>
      <c r="Q82" s="5" t="s">
        <v>171</v>
      </c>
      <c r="R82" t="s">
        <v>169</v>
      </c>
    </row>
    <row r="83" spans="1:18" x14ac:dyDescent="0.25">
      <c r="A83" t="s">
        <v>14</v>
      </c>
      <c r="B83" t="s">
        <v>15</v>
      </c>
      <c r="C83">
        <v>16003191</v>
      </c>
      <c r="E83" s="13" t="s">
        <v>205</v>
      </c>
      <c r="F83" t="s">
        <v>23</v>
      </c>
      <c r="G83" t="s">
        <v>24</v>
      </c>
      <c r="I83" s="4" t="s">
        <v>35</v>
      </c>
      <c r="J83" t="s">
        <v>36</v>
      </c>
      <c r="K83">
        <v>2016</v>
      </c>
      <c r="L83">
        <v>5</v>
      </c>
      <c r="M83" t="s">
        <v>37</v>
      </c>
      <c r="N83">
        <v>117918</v>
      </c>
      <c r="O83">
        <v>2723.34</v>
      </c>
      <c r="P83" s="13">
        <f t="shared" si="1"/>
        <v>-2723.34</v>
      </c>
      <c r="Q83" s="5" t="s">
        <v>171</v>
      </c>
      <c r="R83" t="s">
        <v>169</v>
      </c>
    </row>
    <row r="84" spans="1:18" s="6" customFormat="1" x14ac:dyDescent="0.25">
      <c r="A84" t="s">
        <v>14</v>
      </c>
      <c r="B84" t="s">
        <v>15</v>
      </c>
      <c r="C84">
        <v>16002842</v>
      </c>
      <c r="D84"/>
      <c r="E84" s="13">
        <v>901618</v>
      </c>
      <c r="F84" t="s">
        <v>23</v>
      </c>
      <c r="G84" t="s">
        <v>24</v>
      </c>
      <c r="H84"/>
      <c r="I84" t="s">
        <v>28</v>
      </c>
      <c r="J84" t="s">
        <v>29</v>
      </c>
      <c r="K84">
        <v>2016</v>
      </c>
      <c r="L84">
        <v>5</v>
      </c>
      <c r="M84" t="s">
        <v>30</v>
      </c>
      <c r="N84">
        <v>49311</v>
      </c>
      <c r="O84">
        <v>4380.96</v>
      </c>
      <c r="P84" s="13">
        <f t="shared" si="1"/>
        <v>-4380.96</v>
      </c>
      <c r="Q84" s="2" t="s">
        <v>145</v>
      </c>
      <c r="R84" t="s">
        <v>169</v>
      </c>
    </row>
    <row r="85" spans="1:18" x14ac:dyDescent="0.25">
      <c r="A85" s="9" t="s">
        <v>14</v>
      </c>
      <c r="B85" s="9" t="s">
        <v>15</v>
      </c>
      <c r="C85" s="9">
        <v>16002993</v>
      </c>
      <c r="D85" s="9"/>
      <c r="E85" s="13">
        <v>901618</v>
      </c>
      <c r="F85" s="9" t="s">
        <v>109</v>
      </c>
      <c r="G85" s="9" t="s">
        <v>110</v>
      </c>
      <c r="H85" s="9"/>
      <c r="I85" s="9" t="s">
        <v>125</v>
      </c>
      <c r="J85" s="9" t="s">
        <v>126</v>
      </c>
      <c r="K85" s="9">
        <v>2016</v>
      </c>
      <c r="L85" s="9">
        <v>5</v>
      </c>
      <c r="M85" s="9" t="s">
        <v>53</v>
      </c>
      <c r="N85" s="9">
        <v>538858424</v>
      </c>
      <c r="O85" s="9">
        <v>2.97</v>
      </c>
      <c r="P85" s="13">
        <f t="shared" si="1"/>
        <v>-2.97</v>
      </c>
      <c r="Q85" s="2" t="s">
        <v>166</v>
      </c>
      <c r="R85" s="9" t="s">
        <v>169</v>
      </c>
    </row>
    <row r="86" spans="1:18" x14ac:dyDescent="0.25">
      <c r="A86" t="s">
        <v>14</v>
      </c>
      <c r="B86" t="s">
        <v>15</v>
      </c>
      <c r="C86">
        <v>16002993</v>
      </c>
      <c r="E86" s="13">
        <v>901618</v>
      </c>
      <c r="F86" t="s">
        <v>109</v>
      </c>
      <c r="G86" t="s">
        <v>110</v>
      </c>
      <c r="I86" t="s">
        <v>125</v>
      </c>
      <c r="J86" t="s">
        <v>126</v>
      </c>
      <c r="K86">
        <v>2016</v>
      </c>
      <c r="L86">
        <v>5</v>
      </c>
      <c r="M86" t="s">
        <v>129</v>
      </c>
      <c r="N86">
        <v>538858424</v>
      </c>
      <c r="O86">
        <v>278.75</v>
      </c>
      <c r="P86" s="13">
        <f t="shared" si="1"/>
        <v>-278.75</v>
      </c>
      <c r="Q86" s="2" t="s">
        <v>142</v>
      </c>
      <c r="R86" t="s">
        <v>169</v>
      </c>
    </row>
    <row r="87" spans="1:18" x14ac:dyDescent="0.25">
      <c r="A87" t="s">
        <v>14</v>
      </c>
      <c r="B87" t="s">
        <v>15</v>
      </c>
      <c r="D87">
        <v>1</v>
      </c>
      <c r="E87" s="13">
        <v>901618</v>
      </c>
      <c r="F87" t="s">
        <v>16</v>
      </c>
      <c r="G87" t="s">
        <v>17</v>
      </c>
      <c r="J87" t="s">
        <v>18</v>
      </c>
      <c r="K87">
        <v>2016</v>
      </c>
      <c r="L87">
        <v>5</v>
      </c>
      <c r="M87" t="s">
        <v>19</v>
      </c>
      <c r="O87">
        <v>-71.8</v>
      </c>
      <c r="P87" s="13">
        <f t="shared" si="1"/>
        <v>71.8</v>
      </c>
      <c r="Q87" s="2" t="s">
        <v>166</v>
      </c>
      <c r="R87" t="s">
        <v>169</v>
      </c>
    </row>
    <row r="88" spans="1:18" x14ac:dyDescent="0.25">
      <c r="A88" t="s">
        <v>14</v>
      </c>
      <c r="B88" t="s">
        <v>15</v>
      </c>
      <c r="D88">
        <v>1</v>
      </c>
      <c r="E88" s="13">
        <v>901618</v>
      </c>
      <c r="F88" t="s">
        <v>68</v>
      </c>
      <c r="G88" t="s">
        <v>69</v>
      </c>
      <c r="J88" t="s">
        <v>18</v>
      </c>
      <c r="K88">
        <v>2016</v>
      </c>
      <c r="L88">
        <v>5</v>
      </c>
      <c r="M88" t="s">
        <v>19</v>
      </c>
      <c r="O88">
        <v>71.8</v>
      </c>
      <c r="P88" s="13">
        <f t="shared" si="1"/>
        <v>-71.8</v>
      </c>
      <c r="Q88" s="2" t="s">
        <v>166</v>
      </c>
      <c r="R88" t="s">
        <v>169</v>
      </c>
    </row>
    <row r="89" spans="1:18" s="12" customFormat="1" x14ac:dyDescent="0.25">
      <c r="A89" s="13" t="s">
        <v>14</v>
      </c>
      <c r="B89" s="13" t="s">
        <v>15</v>
      </c>
      <c r="C89" s="13">
        <v>16003624</v>
      </c>
      <c r="D89" s="13"/>
      <c r="E89" s="13">
        <v>901618</v>
      </c>
      <c r="F89" s="13" t="s">
        <v>23</v>
      </c>
      <c r="G89" s="13" t="s">
        <v>24</v>
      </c>
      <c r="H89" s="13"/>
      <c r="I89" s="13" t="s">
        <v>25</v>
      </c>
      <c r="J89" s="13" t="s">
        <v>26</v>
      </c>
      <c r="K89" s="13">
        <v>2016</v>
      </c>
      <c r="L89" s="13">
        <v>6</v>
      </c>
      <c r="M89" s="13" t="s">
        <v>27</v>
      </c>
      <c r="N89" s="13">
        <v>97122</v>
      </c>
      <c r="O89" s="13">
        <v>49</v>
      </c>
      <c r="P89" s="13">
        <f t="shared" si="1"/>
        <v>-49</v>
      </c>
      <c r="Q89" s="2" t="s">
        <v>157</v>
      </c>
      <c r="R89" s="13" t="s">
        <v>169</v>
      </c>
    </row>
    <row r="90" spans="1:18" s="12" customFormat="1" x14ac:dyDescent="0.25">
      <c r="A90" s="13" t="s">
        <v>14</v>
      </c>
      <c r="B90" s="13" t="s">
        <v>15</v>
      </c>
      <c r="C90" s="13">
        <v>16003941</v>
      </c>
      <c r="D90" s="13"/>
      <c r="E90" s="13">
        <v>901618</v>
      </c>
      <c r="F90" s="13" t="s">
        <v>23</v>
      </c>
      <c r="G90" s="13" t="s">
        <v>24</v>
      </c>
      <c r="H90" s="13"/>
      <c r="I90" s="13" t="s">
        <v>28</v>
      </c>
      <c r="J90" s="13" t="s">
        <v>29</v>
      </c>
      <c r="K90" s="13">
        <v>2016</v>
      </c>
      <c r="L90" s="13">
        <v>6</v>
      </c>
      <c r="M90" s="13" t="s">
        <v>30</v>
      </c>
      <c r="N90" s="13">
        <v>50722</v>
      </c>
      <c r="O90" s="13">
        <v>9885.6</v>
      </c>
      <c r="P90" s="13">
        <f t="shared" si="1"/>
        <v>-9885.6</v>
      </c>
      <c r="Q90" s="2" t="s">
        <v>145</v>
      </c>
      <c r="R90" s="13" t="s">
        <v>169</v>
      </c>
    </row>
    <row r="91" spans="1:18" s="12" customFormat="1" x14ac:dyDescent="0.25">
      <c r="A91" s="13" t="s">
        <v>14</v>
      </c>
      <c r="B91" s="13" t="s">
        <v>15</v>
      </c>
      <c r="C91" s="13">
        <v>16003654</v>
      </c>
      <c r="D91" s="13"/>
      <c r="E91" s="13" t="s">
        <v>205</v>
      </c>
      <c r="F91" s="13" t="s">
        <v>23</v>
      </c>
      <c r="G91" s="13" t="s">
        <v>24</v>
      </c>
      <c r="H91" s="13"/>
      <c r="I91" s="13" t="s">
        <v>35</v>
      </c>
      <c r="J91" s="13" t="s">
        <v>36</v>
      </c>
      <c r="K91" s="13">
        <v>2016</v>
      </c>
      <c r="L91" s="13">
        <v>6</v>
      </c>
      <c r="M91" s="13" t="s">
        <v>37</v>
      </c>
      <c r="N91" s="13" t="s">
        <v>175</v>
      </c>
      <c r="O91" s="13">
        <v>-776.68</v>
      </c>
      <c r="P91" s="13">
        <f t="shared" si="1"/>
        <v>776.68</v>
      </c>
      <c r="Q91" s="5" t="s">
        <v>171</v>
      </c>
      <c r="R91" s="13" t="s">
        <v>169</v>
      </c>
    </row>
    <row r="92" spans="1:18" s="12" customFormat="1" x14ac:dyDescent="0.25">
      <c r="A92" s="13" t="s">
        <v>14</v>
      </c>
      <c r="B92" s="13" t="s">
        <v>15</v>
      </c>
      <c r="C92" s="13">
        <v>16003654</v>
      </c>
      <c r="D92" s="13"/>
      <c r="E92" s="13" t="s">
        <v>205</v>
      </c>
      <c r="F92" s="13" t="s">
        <v>23</v>
      </c>
      <c r="G92" s="13" t="s">
        <v>24</v>
      </c>
      <c r="H92" s="13"/>
      <c r="I92" s="13" t="s">
        <v>35</v>
      </c>
      <c r="J92" s="13" t="s">
        <v>36</v>
      </c>
      <c r="K92" s="13">
        <v>2016</v>
      </c>
      <c r="L92" s="13">
        <v>6</v>
      </c>
      <c r="M92" s="13" t="s">
        <v>37</v>
      </c>
      <c r="N92" s="13" t="s">
        <v>175</v>
      </c>
      <c r="O92" s="13">
        <v>-2723.34</v>
      </c>
      <c r="P92" s="13">
        <f t="shared" si="1"/>
        <v>2723.34</v>
      </c>
      <c r="Q92" s="5" t="s">
        <v>171</v>
      </c>
      <c r="R92" s="13" t="s">
        <v>169</v>
      </c>
    </row>
    <row r="93" spans="1:18" s="12" customFormat="1" x14ac:dyDescent="0.25">
      <c r="A93" s="13" t="s">
        <v>14</v>
      </c>
      <c r="B93" s="13" t="s">
        <v>15</v>
      </c>
      <c r="C93" s="13">
        <v>16004058</v>
      </c>
      <c r="D93" s="13"/>
      <c r="E93" s="13">
        <v>901618</v>
      </c>
      <c r="F93" s="13" t="s">
        <v>68</v>
      </c>
      <c r="G93" s="13" t="s">
        <v>69</v>
      </c>
      <c r="H93" s="13"/>
      <c r="I93" s="13" t="s">
        <v>18</v>
      </c>
      <c r="J93" s="13" t="s">
        <v>20</v>
      </c>
      <c r="K93" s="13">
        <v>2016</v>
      </c>
      <c r="L93" s="13">
        <v>6</v>
      </c>
      <c r="M93" s="13" t="s">
        <v>176</v>
      </c>
      <c r="N93" s="13" t="s">
        <v>177</v>
      </c>
      <c r="O93" s="13">
        <v>75.540000000000006</v>
      </c>
      <c r="P93" s="13">
        <f t="shared" si="1"/>
        <v>-75.540000000000006</v>
      </c>
      <c r="Q93" s="2" t="s">
        <v>166</v>
      </c>
      <c r="R93" s="13" t="s">
        <v>169</v>
      </c>
    </row>
    <row r="94" spans="1:18" s="12" customFormat="1" x14ac:dyDescent="0.25">
      <c r="A94" s="13" t="s">
        <v>14</v>
      </c>
      <c r="B94" s="13" t="s">
        <v>15</v>
      </c>
      <c r="C94" s="13">
        <v>16004117</v>
      </c>
      <c r="D94" s="13"/>
      <c r="E94" s="13">
        <v>901618</v>
      </c>
      <c r="F94" s="13" t="s">
        <v>68</v>
      </c>
      <c r="G94" s="13" t="s">
        <v>69</v>
      </c>
      <c r="H94" s="13"/>
      <c r="I94" s="13" t="s">
        <v>103</v>
      </c>
      <c r="J94" s="13" t="s">
        <v>60</v>
      </c>
      <c r="K94" s="13">
        <v>2016</v>
      </c>
      <c r="L94" s="13">
        <v>6</v>
      </c>
      <c r="M94" s="13" t="s">
        <v>178</v>
      </c>
      <c r="N94" s="13" t="s">
        <v>179</v>
      </c>
      <c r="O94" s="13">
        <v>423.93</v>
      </c>
      <c r="P94" s="13">
        <f t="shared" si="1"/>
        <v>-423.93</v>
      </c>
      <c r="Q94" s="2" t="s">
        <v>147</v>
      </c>
      <c r="R94" s="13" t="s">
        <v>169</v>
      </c>
    </row>
    <row r="95" spans="1:18" s="12" customFormat="1" x14ac:dyDescent="0.25">
      <c r="A95" s="13" t="s">
        <v>14</v>
      </c>
      <c r="B95" s="13" t="s">
        <v>15</v>
      </c>
      <c r="C95" s="13">
        <v>16004117</v>
      </c>
      <c r="D95" s="13"/>
      <c r="E95" s="13">
        <v>901618</v>
      </c>
      <c r="F95" s="13" t="s">
        <v>68</v>
      </c>
      <c r="G95" s="13" t="s">
        <v>69</v>
      </c>
      <c r="H95" s="13"/>
      <c r="I95" s="13" t="s">
        <v>103</v>
      </c>
      <c r="J95" s="13" t="s">
        <v>60</v>
      </c>
      <c r="K95" s="13">
        <v>2016</v>
      </c>
      <c r="L95" s="13">
        <v>6</v>
      </c>
      <c r="M95" s="13" t="s">
        <v>64</v>
      </c>
      <c r="N95" s="13" t="s">
        <v>179</v>
      </c>
      <c r="O95" s="13">
        <v>9.1999999999999993</v>
      </c>
      <c r="P95" s="13">
        <f t="shared" si="1"/>
        <v>-9.1999999999999993</v>
      </c>
      <c r="Q95" s="2" t="s">
        <v>146</v>
      </c>
      <c r="R95" s="13" t="s">
        <v>169</v>
      </c>
    </row>
    <row r="96" spans="1:18" s="12" customFormat="1" x14ac:dyDescent="0.25">
      <c r="A96" s="13" t="s">
        <v>14</v>
      </c>
      <c r="B96" s="13" t="s">
        <v>15</v>
      </c>
      <c r="C96" s="13">
        <v>16004058</v>
      </c>
      <c r="D96" s="13"/>
      <c r="E96" s="13">
        <v>901618</v>
      </c>
      <c r="F96" s="13" t="s">
        <v>109</v>
      </c>
      <c r="G96" s="13" t="s">
        <v>110</v>
      </c>
      <c r="H96" s="13"/>
      <c r="I96" s="13" t="s">
        <v>18</v>
      </c>
      <c r="J96" s="13" t="s">
        <v>20</v>
      </c>
      <c r="K96" s="13">
        <v>2016</v>
      </c>
      <c r="L96" s="13">
        <v>6</v>
      </c>
      <c r="M96" s="13" t="s">
        <v>180</v>
      </c>
      <c r="N96" s="13" t="s">
        <v>177</v>
      </c>
      <c r="O96" s="13">
        <v>129.07</v>
      </c>
      <c r="P96" s="13">
        <f t="shared" si="1"/>
        <v>-129.07</v>
      </c>
      <c r="Q96" s="2" t="s">
        <v>166</v>
      </c>
      <c r="R96" s="13" t="s">
        <v>169</v>
      </c>
    </row>
    <row r="97" spans="1:18" s="12" customFormat="1" x14ac:dyDescent="0.25">
      <c r="A97" s="13" t="s">
        <v>14</v>
      </c>
      <c r="B97" s="13" t="s">
        <v>15</v>
      </c>
      <c r="C97" s="13">
        <v>16004058</v>
      </c>
      <c r="D97" s="13"/>
      <c r="E97" s="13">
        <v>901618</v>
      </c>
      <c r="F97" s="13" t="s">
        <v>109</v>
      </c>
      <c r="G97" s="13" t="s">
        <v>110</v>
      </c>
      <c r="H97" s="13"/>
      <c r="I97" s="13" t="s">
        <v>18</v>
      </c>
      <c r="J97" s="13" t="s">
        <v>20</v>
      </c>
      <c r="K97" s="13">
        <v>2016</v>
      </c>
      <c r="L97" s="13">
        <v>6</v>
      </c>
      <c r="M97" s="13" t="s">
        <v>181</v>
      </c>
      <c r="N97" s="13" t="s">
        <v>177</v>
      </c>
      <c r="O97" s="13">
        <v>205.78</v>
      </c>
      <c r="P97" s="13">
        <f t="shared" si="1"/>
        <v>-205.78</v>
      </c>
      <c r="Q97" s="2" t="s">
        <v>166</v>
      </c>
      <c r="R97" s="13" t="s">
        <v>169</v>
      </c>
    </row>
    <row r="98" spans="1:18" s="13" customFormat="1" x14ac:dyDescent="0.25">
      <c r="A98" s="13" t="s">
        <v>14</v>
      </c>
      <c r="B98" s="13" t="s">
        <v>15</v>
      </c>
      <c r="C98" s="13" t="s">
        <v>202</v>
      </c>
      <c r="E98" s="13" t="s">
        <v>205</v>
      </c>
      <c r="F98" s="13" t="s">
        <v>109</v>
      </c>
      <c r="G98" s="13" t="s">
        <v>110</v>
      </c>
      <c r="K98" s="13">
        <v>2013</v>
      </c>
      <c r="L98" s="13">
        <v>6</v>
      </c>
      <c r="M98" s="13" t="s">
        <v>203</v>
      </c>
      <c r="O98" s="13">
        <v>8200</v>
      </c>
      <c r="P98" s="13">
        <f t="shared" si="1"/>
        <v>-8200</v>
      </c>
      <c r="Q98" s="2" t="s">
        <v>154</v>
      </c>
      <c r="R98" s="13" t="s">
        <v>169</v>
      </c>
    </row>
    <row r="99" spans="1:18" s="12" customFormat="1" x14ac:dyDescent="0.25">
      <c r="A99" s="13" t="s">
        <v>14</v>
      </c>
      <c r="B99" s="13" t="s">
        <v>15</v>
      </c>
      <c r="C99" s="13"/>
      <c r="D99" s="13">
        <v>18</v>
      </c>
      <c r="E99" s="13">
        <v>901618</v>
      </c>
      <c r="F99" s="13" t="s">
        <v>182</v>
      </c>
      <c r="G99" s="13" t="s">
        <v>183</v>
      </c>
      <c r="H99" s="13"/>
      <c r="I99" s="13"/>
      <c r="J99" s="13" t="s">
        <v>18</v>
      </c>
      <c r="K99" s="13">
        <v>2016</v>
      </c>
      <c r="L99" s="13">
        <v>6</v>
      </c>
      <c r="M99" s="13" t="s">
        <v>184</v>
      </c>
      <c r="N99" s="13"/>
      <c r="O99" s="13">
        <v>22200</v>
      </c>
      <c r="P99" s="13">
        <f t="shared" si="1"/>
        <v>-22200</v>
      </c>
      <c r="R99" s="13" t="s">
        <v>169</v>
      </c>
    </row>
    <row r="100" spans="1:18" s="12" customFormat="1" x14ac:dyDescent="0.25">
      <c r="A100" s="13" t="s">
        <v>14</v>
      </c>
      <c r="B100" s="13" t="s">
        <v>15</v>
      </c>
      <c r="C100" s="13"/>
      <c r="D100" s="13">
        <v>18</v>
      </c>
      <c r="E100" s="13">
        <v>901618</v>
      </c>
      <c r="F100" s="13" t="s">
        <v>185</v>
      </c>
      <c r="G100" s="13" t="s">
        <v>186</v>
      </c>
      <c r="H100" s="13"/>
      <c r="I100" s="13"/>
      <c r="J100" s="13" t="s">
        <v>18</v>
      </c>
      <c r="K100" s="13">
        <v>2016</v>
      </c>
      <c r="L100" s="13">
        <v>6</v>
      </c>
      <c r="M100" s="13" t="s">
        <v>184</v>
      </c>
      <c r="N100" s="13"/>
      <c r="O100" s="13">
        <v>9600</v>
      </c>
      <c r="P100" s="13">
        <f t="shared" si="1"/>
        <v>-9600</v>
      </c>
      <c r="R100" s="13" t="s">
        <v>169</v>
      </c>
    </row>
    <row r="101" spans="1:18" s="12" customFormat="1" x14ac:dyDescent="0.25">
      <c r="A101" s="13" t="s">
        <v>14</v>
      </c>
      <c r="B101" s="13" t="s">
        <v>15</v>
      </c>
      <c r="C101" s="13">
        <v>16004350</v>
      </c>
      <c r="D101" s="13"/>
      <c r="E101" s="13">
        <v>901618</v>
      </c>
      <c r="F101" s="13" t="s">
        <v>23</v>
      </c>
      <c r="G101" s="13" t="s">
        <v>24</v>
      </c>
      <c r="H101" s="13"/>
      <c r="I101" s="13" t="s">
        <v>25</v>
      </c>
      <c r="J101" s="13" t="s">
        <v>26</v>
      </c>
      <c r="K101" s="13">
        <v>2016</v>
      </c>
      <c r="L101" s="13">
        <v>7</v>
      </c>
      <c r="M101" s="13" t="s">
        <v>27</v>
      </c>
      <c r="N101" s="13">
        <v>99097</v>
      </c>
      <c r="O101" s="13">
        <v>49</v>
      </c>
      <c r="P101" s="13">
        <f t="shared" si="1"/>
        <v>-49</v>
      </c>
      <c r="Q101" s="2" t="s">
        <v>157</v>
      </c>
      <c r="R101" s="13" t="s">
        <v>169</v>
      </c>
    </row>
    <row r="102" spans="1:18" s="12" customFormat="1" x14ac:dyDescent="0.25">
      <c r="A102" s="13" t="s">
        <v>14</v>
      </c>
      <c r="B102" s="13" t="s">
        <v>15</v>
      </c>
      <c r="C102" s="13">
        <v>16004625</v>
      </c>
      <c r="D102" s="13"/>
      <c r="E102" s="13">
        <v>901618</v>
      </c>
      <c r="F102" s="13" t="s">
        <v>57</v>
      </c>
      <c r="G102" s="13" t="s">
        <v>58</v>
      </c>
      <c r="H102" s="13"/>
      <c r="I102" s="13" t="s">
        <v>18</v>
      </c>
      <c r="J102" s="13" t="s">
        <v>20</v>
      </c>
      <c r="K102" s="13">
        <v>2016</v>
      </c>
      <c r="L102" s="13">
        <v>7</v>
      </c>
      <c r="M102" s="13" t="s">
        <v>187</v>
      </c>
      <c r="N102" s="13" t="s">
        <v>188</v>
      </c>
      <c r="O102" s="13">
        <v>12.27</v>
      </c>
      <c r="P102" s="13">
        <f t="shared" si="1"/>
        <v>-12.27</v>
      </c>
      <c r="Q102" s="2" t="s">
        <v>147</v>
      </c>
      <c r="R102" s="13" t="s">
        <v>169</v>
      </c>
    </row>
    <row r="103" spans="1:18" s="12" customFormat="1" x14ac:dyDescent="0.25">
      <c r="A103" s="13" t="s">
        <v>14</v>
      </c>
      <c r="B103" s="13" t="s">
        <v>15</v>
      </c>
      <c r="C103" s="13">
        <v>16004663</v>
      </c>
      <c r="D103" s="13"/>
      <c r="E103" s="13">
        <v>901618</v>
      </c>
      <c r="F103" s="13" t="s">
        <v>109</v>
      </c>
      <c r="G103" s="13" t="s">
        <v>110</v>
      </c>
      <c r="H103" s="13"/>
      <c r="I103" s="13" t="s">
        <v>18</v>
      </c>
      <c r="J103" s="13" t="s">
        <v>20</v>
      </c>
      <c r="K103" s="13">
        <v>2016</v>
      </c>
      <c r="L103" s="13">
        <v>7</v>
      </c>
      <c r="M103" s="13" t="s">
        <v>189</v>
      </c>
      <c r="N103" s="13" t="s">
        <v>190</v>
      </c>
      <c r="O103" s="13">
        <v>23.21</v>
      </c>
      <c r="P103" s="13">
        <f t="shared" si="1"/>
        <v>-23.21</v>
      </c>
      <c r="Q103" s="2" t="s">
        <v>166</v>
      </c>
      <c r="R103" s="13" t="s">
        <v>169</v>
      </c>
    </row>
    <row r="104" spans="1:18" s="12" customFormat="1" x14ac:dyDescent="0.25">
      <c r="A104" s="13" t="s">
        <v>14</v>
      </c>
      <c r="B104" s="13" t="s">
        <v>15</v>
      </c>
      <c r="C104" s="13">
        <v>16004663</v>
      </c>
      <c r="D104" s="13"/>
      <c r="E104" s="13">
        <v>901618</v>
      </c>
      <c r="F104" s="13" t="s">
        <v>109</v>
      </c>
      <c r="G104" s="13" t="s">
        <v>110</v>
      </c>
      <c r="H104" s="13"/>
      <c r="I104" s="13" t="s">
        <v>18</v>
      </c>
      <c r="J104" s="13" t="s">
        <v>20</v>
      </c>
      <c r="K104" s="13">
        <v>2016</v>
      </c>
      <c r="L104" s="13">
        <v>7</v>
      </c>
      <c r="M104" s="13" t="s">
        <v>53</v>
      </c>
      <c r="N104" s="13" t="s">
        <v>190</v>
      </c>
      <c r="O104" s="13">
        <v>1.77</v>
      </c>
      <c r="P104" s="13">
        <f t="shared" si="1"/>
        <v>-1.77</v>
      </c>
      <c r="Q104" s="2" t="s">
        <v>166</v>
      </c>
      <c r="R104" s="13" t="s">
        <v>169</v>
      </c>
    </row>
    <row r="105" spans="1:18" s="12" customFormat="1" x14ac:dyDescent="0.25">
      <c r="A105" s="13" t="s">
        <v>14</v>
      </c>
      <c r="B105" s="13" t="s">
        <v>15</v>
      </c>
      <c r="C105" s="13">
        <v>16004683</v>
      </c>
      <c r="D105" s="13"/>
      <c r="E105" s="13">
        <v>901618</v>
      </c>
      <c r="F105" s="13" t="s">
        <v>109</v>
      </c>
      <c r="G105" s="13" t="s">
        <v>110</v>
      </c>
      <c r="H105" s="13"/>
      <c r="I105" s="13" t="s">
        <v>18</v>
      </c>
      <c r="J105" s="13" t="s">
        <v>20</v>
      </c>
      <c r="K105" s="13">
        <v>2016</v>
      </c>
      <c r="L105" s="13">
        <v>7</v>
      </c>
      <c r="M105" s="13" t="s">
        <v>191</v>
      </c>
      <c r="N105" s="13" t="s">
        <v>192</v>
      </c>
      <c r="O105" s="13">
        <v>423.07</v>
      </c>
      <c r="P105" s="13">
        <f t="shared" si="1"/>
        <v>-423.07</v>
      </c>
      <c r="Q105" s="2" t="s">
        <v>142</v>
      </c>
      <c r="R105" s="13" t="s">
        <v>169</v>
      </c>
    </row>
    <row r="106" spans="1:18" s="13" customFormat="1" x14ac:dyDescent="0.25">
      <c r="A106" s="13" t="s">
        <v>14</v>
      </c>
      <c r="B106" s="13" t="s">
        <v>193</v>
      </c>
      <c r="C106" s="11"/>
      <c r="E106" s="13">
        <v>901618</v>
      </c>
      <c r="F106" s="13" t="s">
        <v>38</v>
      </c>
      <c r="G106" s="13" t="s">
        <v>39</v>
      </c>
      <c r="I106" s="13">
        <v>1610114</v>
      </c>
      <c r="J106" s="13" t="s">
        <v>41</v>
      </c>
      <c r="K106" s="13">
        <v>2016</v>
      </c>
      <c r="O106" s="13">
        <v>491.31</v>
      </c>
      <c r="P106" s="13">
        <f t="shared" si="1"/>
        <v>-491.31</v>
      </c>
      <c r="Q106" s="2" t="s">
        <v>157</v>
      </c>
      <c r="R106" s="13" t="s">
        <v>169</v>
      </c>
    </row>
    <row r="107" spans="1:18" s="13" customFormat="1" x14ac:dyDescent="0.25">
      <c r="A107" s="13" t="s">
        <v>14</v>
      </c>
      <c r="B107" s="13" t="s">
        <v>193</v>
      </c>
      <c r="C107" s="11"/>
      <c r="E107" s="13">
        <v>901618</v>
      </c>
      <c r="F107" s="13" t="s">
        <v>23</v>
      </c>
      <c r="G107" s="13" t="s">
        <v>24</v>
      </c>
      <c r="I107" s="13">
        <v>1610248</v>
      </c>
      <c r="J107" s="13" t="s">
        <v>26</v>
      </c>
      <c r="K107" s="13">
        <v>2016</v>
      </c>
      <c r="O107" s="13">
        <v>425.99</v>
      </c>
      <c r="P107" s="13">
        <f t="shared" si="1"/>
        <v>-425.99</v>
      </c>
      <c r="Q107" s="2" t="s">
        <v>157</v>
      </c>
      <c r="R107" s="13" t="s">
        <v>169</v>
      </c>
    </row>
    <row r="108" spans="1:18" s="13" customFormat="1" x14ac:dyDescent="0.25">
      <c r="A108" s="13" t="s">
        <v>14</v>
      </c>
      <c r="B108" s="13" t="s">
        <v>132</v>
      </c>
      <c r="C108" s="11">
        <v>42459</v>
      </c>
      <c r="E108" s="13">
        <v>901618</v>
      </c>
      <c r="F108" s="13" t="s">
        <v>109</v>
      </c>
      <c r="G108" s="13" t="s">
        <v>110</v>
      </c>
      <c r="I108" s="13">
        <v>1610381</v>
      </c>
      <c r="J108" s="13" t="s">
        <v>116</v>
      </c>
      <c r="K108" s="13">
        <v>2016</v>
      </c>
      <c r="L108" s="13">
        <v>3</v>
      </c>
      <c r="O108" s="13">
        <v>32.049999999999997</v>
      </c>
      <c r="P108" s="13">
        <f t="shared" si="1"/>
        <v>-32.049999999999997</v>
      </c>
      <c r="Q108" s="2" t="s">
        <v>166</v>
      </c>
      <c r="R108" s="13" t="s">
        <v>169</v>
      </c>
    </row>
    <row r="109" spans="1:18" s="13" customFormat="1" x14ac:dyDescent="0.25">
      <c r="A109" s="13" t="s">
        <v>14</v>
      </c>
      <c r="B109" s="13" t="s">
        <v>194</v>
      </c>
      <c r="C109" s="11">
        <v>42452</v>
      </c>
      <c r="E109" s="13">
        <v>901618</v>
      </c>
      <c r="F109" s="13" t="s">
        <v>68</v>
      </c>
      <c r="G109" s="13" t="s">
        <v>69</v>
      </c>
      <c r="I109" s="13">
        <v>1610429</v>
      </c>
      <c r="J109" s="13" t="s">
        <v>101</v>
      </c>
      <c r="K109" s="13">
        <v>2016</v>
      </c>
      <c r="L109" s="13">
        <v>3</v>
      </c>
      <c r="O109" s="13">
        <v>16.440000000000001</v>
      </c>
      <c r="P109" s="13">
        <f t="shared" si="1"/>
        <v>-16.440000000000001</v>
      </c>
      <c r="Q109" s="2" t="s">
        <v>166</v>
      </c>
      <c r="R109" s="13" t="s">
        <v>169</v>
      </c>
    </row>
    <row r="110" spans="1:18" s="13" customFormat="1" x14ac:dyDescent="0.25">
      <c r="A110" s="13" t="s">
        <v>14</v>
      </c>
      <c r="B110" s="13" t="s">
        <v>132</v>
      </c>
      <c r="C110" s="11">
        <v>42461</v>
      </c>
      <c r="E110" s="13">
        <v>901618</v>
      </c>
      <c r="F110" s="13" t="s">
        <v>23</v>
      </c>
      <c r="G110" s="13" t="s">
        <v>24</v>
      </c>
      <c r="I110" s="13">
        <v>1610458</v>
      </c>
      <c r="J110" s="13" t="s">
        <v>32</v>
      </c>
      <c r="K110" s="13">
        <v>2016</v>
      </c>
      <c r="L110" s="13">
        <v>4</v>
      </c>
      <c r="O110" s="13">
        <v>111.95</v>
      </c>
      <c r="P110" s="13">
        <f t="shared" si="1"/>
        <v>-111.95</v>
      </c>
      <c r="Q110" s="2" t="s">
        <v>138</v>
      </c>
      <c r="R110" s="13" t="s">
        <v>169</v>
      </c>
    </row>
    <row r="111" spans="1:18" s="13" customFormat="1" x14ac:dyDescent="0.25">
      <c r="A111" s="13" t="s">
        <v>14</v>
      </c>
      <c r="B111" s="13" t="s">
        <v>132</v>
      </c>
      <c r="C111" s="11">
        <v>42599</v>
      </c>
      <c r="E111" s="13">
        <v>901618</v>
      </c>
      <c r="F111" s="13" t="s">
        <v>68</v>
      </c>
      <c r="G111" s="13" t="s">
        <v>69</v>
      </c>
      <c r="I111" s="13">
        <v>1610815</v>
      </c>
      <c r="J111" s="13" t="s">
        <v>195</v>
      </c>
      <c r="K111" s="13">
        <v>2016</v>
      </c>
      <c r="L111" s="13">
        <v>8</v>
      </c>
      <c r="O111" s="13">
        <v>1291.22</v>
      </c>
      <c r="P111" s="13">
        <f t="shared" si="1"/>
        <v>-1291.22</v>
      </c>
      <c r="Q111" s="2" t="s">
        <v>166</v>
      </c>
      <c r="R111" s="13" t="s">
        <v>169</v>
      </c>
    </row>
    <row r="112" spans="1:18" s="13" customFormat="1" x14ac:dyDescent="0.25">
      <c r="A112" s="13" t="s">
        <v>14</v>
      </c>
      <c r="B112" s="13" t="s">
        <v>132</v>
      </c>
      <c r="C112" s="11">
        <v>42641</v>
      </c>
      <c r="E112" s="13">
        <v>901618</v>
      </c>
      <c r="F112" s="13" t="s">
        <v>68</v>
      </c>
      <c r="G112" s="13" t="s">
        <v>69</v>
      </c>
      <c r="I112" s="13">
        <v>1610865</v>
      </c>
      <c r="J112" s="13" t="s">
        <v>196</v>
      </c>
      <c r="K112" s="13">
        <v>2016</v>
      </c>
      <c r="L112" s="13">
        <v>9</v>
      </c>
      <c r="O112" s="13">
        <v>30128.39</v>
      </c>
      <c r="P112" s="13">
        <f t="shared" si="1"/>
        <v>-30128.39</v>
      </c>
      <c r="Q112" s="2" t="s">
        <v>200</v>
      </c>
      <c r="R112" s="13" t="s">
        <v>169</v>
      </c>
    </row>
    <row r="113" spans="1:18" x14ac:dyDescent="0.25">
      <c r="A113" t="s">
        <v>14</v>
      </c>
      <c r="B113" t="s">
        <v>15</v>
      </c>
      <c r="C113">
        <v>16003165</v>
      </c>
      <c r="E113" s="13" t="s">
        <v>205</v>
      </c>
      <c r="J113" t="s">
        <v>132</v>
      </c>
      <c r="O113">
        <v>-13250</v>
      </c>
      <c r="P113" s="13">
        <f t="shared" si="1"/>
        <v>13250</v>
      </c>
      <c r="Q113" s="5" t="s">
        <v>171</v>
      </c>
      <c r="R113" t="s">
        <v>170</v>
      </c>
    </row>
    <row r="114" spans="1:18" x14ac:dyDescent="0.25">
      <c r="A114" t="s">
        <v>14</v>
      </c>
      <c r="B114" t="s">
        <v>15</v>
      </c>
      <c r="C114">
        <v>16003166</v>
      </c>
      <c r="E114" s="13">
        <v>901618</v>
      </c>
      <c r="J114" t="s">
        <v>132</v>
      </c>
      <c r="O114">
        <v>-4892</v>
      </c>
      <c r="P114" s="13">
        <f t="shared" si="1"/>
        <v>4892</v>
      </c>
      <c r="Q114" s="2" t="s">
        <v>153</v>
      </c>
      <c r="R114" t="s">
        <v>170</v>
      </c>
    </row>
    <row r="115" spans="1:18" x14ac:dyDescent="0.25">
      <c r="A115" t="s">
        <v>14</v>
      </c>
      <c r="B115" t="s">
        <v>15</v>
      </c>
      <c r="C115">
        <v>16003167</v>
      </c>
      <c r="E115" s="13">
        <v>901618</v>
      </c>
      <c r="J115" t="s">
        <v>132</v>
      </c>
      <c r="O115">
        <v>-5000</v>
      </c>
      <c r="P115" s="13">
        <f t="shared" si="1"/>
        <v>5000</v>
      </c>
      <c r="Q115" s="2" t="s">
        <v>147</v>
      </c>
      <c r="R115" t="s">
        <v>170</v>
      </c>
    </row>
    <row r="116" spans="1:18" x14ac:dyDescent="0.25">
      <c r="A116" t="s">
        <v>14</v>
      </c>
      <c r="B116" t="s">
        <v>15</v>
      </c>
      <c r="C116">
        <v>16003168</v>
      </c>
      <c r="E116" s="13" t="s">
        <v>205</v>
      </c>
      <c r="J116" t="s">
        <v>132</v>
      </c>
      <c r="O116">
        <v>-3755</v>
      </c>
      <c r="P116" s="13">
        <f t="shared" si="1"/>
        <v>3755</v>
      </c>
      <c r="Q116" s="2" t="s">
        <v>154</v>
      </c>
      <c r="R116" t="s">
        <v>170</v>
      </c>
    </row>
    <row r="117" spans="1:18" x14ac:dyDescent="0.25">
      <c r="A117" t="s">
        <v>14</v>
      </c>
      <c r="B117" t="s">
        <v>15</v>
      </c>
      <c r="C117">
        <v>16003169</v>
      </c>
      <c r="E117" s="13">
        <v>901618</v>
      </c>
      <c r="J117" t="s">
        <v>132</v>
      </c>
      <c r="O117">
        <v>-2000</v>
      </c>
      <c r="P117" s="13">
        <f t="shared" si="1"/>
        <v>2000</v>
      </c>
      <c r="Q117" s="2" t="s">
        <v>141</v>
      </c>
      <c r="R117" t="s">
        <v>170</v>
      </c>
    </row>
    <row r="118" spans="1:18" x14ac:dyDescent="0.25">
      <c r="A118" t="s">
        <v>14</v>
      </c>
      <c r="B118" t="s">
        <v>15</v>
      </c>
      <c r="C118">
        <v>16003170</v>
      </c>
      <c r="E118" s="13">
        <v>901618</v>
      </c>
      <c r="J118" t="s">
        <v>132</v>
      </c>
      <c r="O118">
        <v>-12000</v>
      </c>
      <c r="P118" s="13">
        <f t="shared" si="1"/>
        <v>12000</v>
      </c>
      <c r="Q118" s="2" t="s">
        <v>155</v>
      </c>
      <c r="R118" t="s">
        <v>170</v>
      </c>
    </row>
    <row r="119" spans="1:18" x14ac:dyDescent="0.25">
      <c r="A119" t="s">
        <v>14</v>
      </c>
      <c r="B119" t="s">
        <v>15</v>
      </c>
      <c r="C119">
        <v>16003171</v>
      </c>
      <c r="E119" s="13">
        <v>901618</v>
      </c>
      <c r="J119" t="s">
        <v>132</v>
      </c>
      <c r="O119">
        <v>-7000</v>
      </c>
      <c r="P119" s="13">
        <f t="shared" si="1"/>
        <v>7000</v>
      </c>
      <c r="Q119" s="2" t="s">
        <v>156</v>
      </c>
      <c r="R119" t="s">
        <v>170</v>
      </c>
    </row>
    <row r="120" spans="1:18" x14ac:dyDescent="0.25">
      <c r="A120" t="s">
        <v>14</v>
      </c>
      <c r="B120" t="s">
        <v>15</v>
      </c>
      <c r="C120">
        <v>16003172</v>
      </c>
      <c r="E120" s="13">
        <v>901618</v>
      </c>
      <c r="J120" t="s">
        <v>132</v>
      </c>
      <c r="O120">
        <v>-2000</v>
      </c>
      <c r="P120" s="13">
        <f t="shared" si="1"/>
        <v>2000</v>
      </c>
      <c r="Q120" s="2" t="s">
        <v>157</v>
      </c>
      <c r="R120" t="s">
        <v>170</v>
      </c>
    </row>
    <row r="121" spans="1:18" x14ac:dyDescent="0.25">
      <c r="A121" t="s">
        <v>14</v>
      </c>
      <c r="B121" t="s">
        <v>15</v>
      </c>
      <c r="C121">
        <v>16003173</v>
      </c>
      <c r="E121" s="13">
        <v>901618</v>
      </c>
      <c r="J121" t="s">
        <v>132</v>
      </c>
      <c r="O121">
        <v>-3500</v>
      </c>
      <c r="P121" s="13">
        <f t="shared" si="1"/>
        <v>3500</v>
      </c>
      <c r="Q121" s="2" t="s">
        <v>138</v>
      </c>
      <c r="R121" t="s">
        <v>170</v>
      </c>
    </row>
    <row r="122" spans="1:18" x14ac:dyDescent="0.25">
      <c r="A122" t="s">
        <v>14</v>
      </c>
      <c r="B122" t="s">
        <v>15</v>
      </c>
      <c r="C122">
        <v>16003174</v>
      </c>
      <c r="E122" s="13">
        <v>901618</v>
      </c>
      <c r="J122" t="s">
        <v>132</v>
      </c>
      <c r="O122">
        <v>-25000</v>
      </c>
      <c r="P122" s="13">
        <f t="shared" si="1"/>
        <v>25000</v>
      </c>
      <c r="Q122" s="2" t="s">
        <v>145</v>
      </c>
      <c r="R122" t="s">
        <v>170</v>
      </c>
    </row>
    <row r="123" spans="1:18" x14ac:dyDescent="0.25">
      <c r="A123" t="s">
        <v>14</v>
      </c>
      <c r="B123" t="s">
        <v>15</v>
      </c>
      <c r="C123">
        <v>16003175</v>
      </c>
      <c r="E123" s="13">
        <v>901618</v>
      </c>
      <c r="J123" t="s">
        <v>132</v>
      </c>
      <c r="O123">
        <v>-2000</v>
      </c>
      <c r="P123" s="13">
        <f t="shared" si="1"/>
        <v>2000</v>
      </c>
      <c r="Q123" s="2" t="s">
        <v>146</v>
      </c>
      <c r="R123" t="s">
        <v>170</v>
      </c>
    </row>
    <row r="124" spans="1:18" x14ac:dyDescent="0.25">
      <c r="A124" t="s">
        <v>14</v>
      </c>
      <c r="B124" t="s">
        <v>15</v>
      </c>
      <c r="C124">
        <v>16003176</v>
      </c>
      <c r="E124" s="13">
        <v>901618</v>
      </c>
      <c r="J124" t="s">
        <v>132</v>
      </c>
      <c r="O124">
        <v>-1000</v>
      </c>
      <c r="P124" s="13">
        <f t="shared" si="1"/>
        <v>1000</v>
      </c>
      <c r="Q124" s="2" t="s">
        <v>140</v>
      </c>
      <c r="R124" t="s">
        <v>170</v>
      </c>
    </row>
    <row r="125" spans="1:18" x14ac:dyDescent="0.25">
      <c r="A125" t="s">
        <v>14</v>
      </c>
      <c r="B125" t="s">
        <v>15</v>
      </c>
      <c r="C125">
        <v>16003177</v>
      </c>
      <c r="E125" s="13">
        <v>901618</v>
      </c>
      <c r="J125" t="s">
        <v>132</v>
      </c>
      <c r="O125">
        <v>-5000</v>
      </c>
      <c r="P125" s="13">
        <f t="shared" si="1"/>
        <v>5000</v>
      </c>
      <c r="Q125" s="2" t="s">
        <v>158</v>
      </c>
      <c r="R125" t="s">
        <v>170</v>
      </c>
    </row>
    <row r="126" spans="1:18" x14ac:dyDescent="0.25">
      <c r="A126" t="s">
        <v>14</v>
      </c>
      <c r="B126" t="s">
        <v>15</v>
      </c>
      <c r="C126">
        <v>16003178</v>
      </c>
      <c r="E126" s="13">
        <v>901618</v>
      </c>
      <c r="J126" t="s">
        <v>132</v>
      </c>
      <c r="O126">
        <v>-2810</v>
      </c>
      <c r="P126" s="13">
        <f t="shared" si="1"/>
        <v>2810</v>
      </c>
      <c r="Q126" s="3" t="s">
        <v>159</v>
      </c>
      <c r="R126" t="s">
        <v>170</v>
      </c>
    </row>
    <row r="127" spans="1:18" x14ac:dyDescent="0.25">
      <c r="A127" t="s">
        <v>14</v>
      </c>
      <c r="B127" t="s">
        <v>15</v>
      </c>
      <c r="C127">
        <v>16003179</v>
      </c>
      <c r="E127" s="13">
        <v>901618</v>
      </c>
      <c r="J127" t="s">
        <v>132</v>
      </c>
      <c r="O127">
        <v>-3000</v>
      </c>
      <c r="P127" s="13">
        <f t="shared" si="1"/>
        <v>3000</v>
      </c>
      <c r="Q127" s="2" t="s">
        <v>144</v>
      </c>
      <c r="R127" t="s">
        <v>170</v>
      </c>
    </row>
    <row r="128" spans="1:18" x14ac:dyDescent="0.25">
      <c r="A128" t="s">
        <v>14</v>
      </c>
      <c r="B128" t="s">
        <v>15</v>
      </c>
      <c r="C128">
        <v>16003180</v>
      </c>
      <c r="E128" s="13">
        <v>901618</v>
      </c>
      <c r="J128" t="s">
        <v>132</v>
      </c>
      <c r="O128">
        <v>-800</v>
      </c>
      <c r="P128" s="13">
        <f t="shared" si="1"/>
        <v>800</v>
      </c>
      <c r="Q128" s="2" t="s">
        <v>160</v>
      </c>
      <c r="R128" t="s">
        <v>170</v>
      </c>
    </row>
    <row r="129" spans="1:18" x14ac:dyDescent="0.25">
      <c r="A129" t="s">
        <v>14</v>
      </c>
      <c r="B129" t="s">
        <v>15</v>
      </c>
      <c r="C129">
        <v>16003181</v>
      </c>
      <c r="E129" s="13">
        <v>901618</v>
      </c>
      <c r="J129" t="s">
        <v>132</v>
      </c>
      <c r="O129">
        <v>-1000</v>
      </c>
      <c r="P129" s="13">
        <f t="shared" si="1"/>
        <v>1000</v>
      </c>
      <c r="Q129" s="2" t="s">
        <v>137</v>
      </c>
      <c r="R129" t="s">
        <v>170</v>
      </c>
    </row>
    <row r="130" spans="1:18" x14ac:dyDescent="0.25">
      <c r="A130" t="s">
        <v>14</v>
      </c>
      <c r="B130" t="s">
        <v>15</v>
      </c>
      <c r="C130">
        <v>16003182</v>
      </c>
      <c r="E130" s="13">
        <v>901618</v>
      </c>
      <c r="J130" t="s">
        <v>132</v>
      </c>
      <c r="O130">
        <v>-700</v>
      </c>
      <c r="P130" s="13">
        <f t="shared" si="1"/>
        <v>700</v>
      </c>
      <c r="Q130" s="2" t="s">
        <v>143</v>
      </c>
      <c r="R130" t="s">
        <v>170</v>
      </c>
    </row>
    <row r="131" spans="1:18" x14ac:dyDescent="0.25">
      <c r="A131" t="s">
        <v>14</v>
      </c>
      <c r="B131" t="s">
        <v>15</v>
      </c>
      <c r="C131">
        <v>16003183</v>
      </c>
      <c r="E131" s="13">
        <v>901618</v>
      </c>
      <c r="J131" t="s">
        <v>132</v>
      </c>
      <c r="O131">
        <v>-3500</v>
      </c>
      <c r="P131" s="13">
        <f t="shared" ref="P131:P170" si="2">-O131</f>
        <v>3500</v>
      </c>
      <c r="Q131" s="2" t="s">
        <v>139</v>
      </c>
      <c r="R131" t="s">
        <v>170</v>
      </c>
    </row>
    <row r="132" spans="1:18" x14ac:dyDescent="0.25">
      <c r="A132" t="s">
        <v>14</v>
      </c>
      <c r="B132" t="s">
        <v>15</v>
      </c>
      <c r="C132">
        <v>16003184</v>
      </c>
      <c r="E132" s="13">
        <v>901618</v>
      </c>
      <c r="J132" t="s">
        <v>132</v>
      </c>
      <c r="O132">
        <v>-300</v>
      </c>
      <c r="P132" s="13">
        <f t="shared" si="2"/>
        <v>300</v>
      </c>
      <c r="Q132" s="3" t="s">
        <v>161</v>
      </c>
      <c r="R132" t="s">
        <v>170</v>
      </c>
    </row>
    <row r="133" spans="1:18" x14ac:dyDescent="0.25">
      <c r="A133" t="s">
        <v>14</v>
      </c>
      <c r="B133" t="s">
        <v>15</v>
      </c>
      <c r="C133">
        <v>16003185</v>
      </c>
      <c r="E133" s="13">
        <v>901618</v>
      </c>
      <c r="J133" t="s">
        <v>132</v>
      </c>
      <c r="O133">
        <v>-10000</v>
      </c>
      <c r="P133" s="13">
        <f t="shared" si="2"/>
        <v>10000</v>
      </c>
      <c r="Q133" s="2" t="s">
        <v>200</v>
      </c>
      <c r="R133" t="s">
        <v>170</v>
      </c>
    </row>
    <row r="134" spans="1:18" x14ac:dyDescent="0.25">
      <c r="A134" t="s">
        <v>14</v>
      </c>
      <c r="B134" t="s">
        <v>15</v>
      </c>
      <c r="C134">
        <v>16003186</v>
      </c>
      <c r="E134" s="13">
        <v>901618</v>
      </c>
      <c r="J134" t="s">
        <v>132</v>
      </c>
      <c r="O134">
        <v>-24228</v>
      </c>
      <c r="P134" s="13">
        <f t="shared" si="2"/>
        <v>24228</v>
      </c>
      <c r="Q134" s="2" t="s">
        <v>200</v>
      </c>
      <c r="R134" t="s">
        <v>170</v>
      </c>
    </row>
    <row r="135" spans="1:18" x14ac:dyDescent="0.25">
      <c r="A135" t="s">
        <v>14</v>
      </c>
      <c r="B135" t="s">
        <v>15</v>
      </c>
      <c r="C135">
        <v>16003187</v>
      </c>
      <c r="E135" s="13">
        <v>901618</v>
      </c>
      <c r="J135" t="s">
        <v>132</v>
      </c>
      <c r="O135">
        <v>-14737</v>
      </c>
      <c r="P135" s="13">
        <f t="shared" si="2"/>
        <v>14737</v>
      </c>
      <c r="Q135" s="2" t="s">
        <v>200</v>
      </c>
      <c r="R135" t="s">
        <v>170</v>
      </c>
    </row>
    <row r="136" spans="1:18" x14ac:dyDescent="0.25">
      <c r="A136" t="s">
        <v>14</v>
      </c>
      <c r="B136" t="s">
        <v>15</v>
      </c>
      <c r="C136">
        <v>16003188</v>
      </c>
      <c r="E136" s="13">
        <v>901618</v>
      </c>
      <c r="J136" t="s">
        <v>132</v>
      </c>
      <c r="O136">
        <v>-500</v>
      </c>
      <c r="P136" s="13">
        <f t="shared" si="2"/>
        <v>500</v>
      </c>
      <c r="Q136" s="2" t="s">
        <v>165</v>
      </c>
      <c r="R136" t="s">
        <v>170</v>
      </c>
    </row>
    <row r="137" spans="1:18" x14ac:dyDescent="0.25">
      <c r="A137" t="s">
        <v>14</v>
      </c>
      <c r="B137" t="s">
        <v>15</v>
      </c>
      <c r="C137">
        <v>16003189</v>
      </c>
      <c r="E137" s="13">
        <v>901618</v>
      </c>
      <c r="J137" t="s">
        <v>132</v>
      </c>
      <c r="O137">
        <v>-175</v>
      </c>
      <c r="P137" s="13">
        <f t="shared" si="2"/>
        <v>175</v>
      </c>
      <c r="Q137" s="2" t="s">
        <v>148</v>
      </c>
      <c r="R137" t="s">
        <v>170</v>
      </c>
    </row>
    <row r="138" spans="1:18" x14ac:dyDescent="0.25">
      <c r="A138" t="s">
        <v>14</v>
      </c>
      <c r="B138" t="s">
        <v>15</v>
      </c>
      <c r="C138">
        <v>16003190</v>
      </c>
      <c r="E138" s="13">
        <v>901618</v>
      </c>
      <c r="J138" t="s">
        <v>132</v>
      </c>
      <c r="O138">
        <v>-4500</v>
      </c>
      <c r="P138" s="13">
        <f t="shared" si="2"/>
        <v>4500</v>
      </c>
      <c r="Q138" s="2" t="s">
        <v>166</v>
      </c>
      <c r="R138" t="s">
        <v>170</v>
      </c>
    </row>
    <row r="139" spans="1:18" x14ac:dyDescent="0.25">
      <c r="A139" t="s">
        <v>14</v>
      </c>
      <c r="B139" t="s">
        <v>15</v>
      </c>
      <c r="C139">
        <v>16003191</v>
      </c>
      <c r="E139" s="13">
        <v>901618</v>
      </c>
      <c r="J139" t="s">
        <v>132</v>
      </c>
      <c r="O139">
        <v>-2900</v>
      </c>
      <c r="P139" s="13">
        <f t="shared" si="2"/>
        <v>2900</v>
      </c>
      <c r="Q139" s="2" t="s">
        <v>142</v>
      </c>
      <c r="R139" t="s">
        <v>170</v>
      </c>
    </row>
    <row r="140" spans="1:18" x14ac:dyDescent="0.25">
      <c r="A140" t="s">
        <v>14</v>
      </c>
      <c r="B140" t="s">
        <v>15</v>
      </c>
      <c r="C140">
        <v>16003192</v>
      </c>
      <c r="E140" s="13">
        <v>901618</v>
      </c>
      <c r="J140" t="s">
        <v>132</v>
      </c>
      <c r="O140">
        <v>-750</v>
      </c>
      <c r="P140" s="13">
        <f t="shared" si="2"/>
        <v>750</v>
      </c>
      <c r="Q140" s="2" t="s">
        <v>167</v>
      </c>
      <c r="R140" t="s">
        <v>170</v>
      </c>
    </row>
    <row r="141" spans="1:18" x14ac:dyDescent="0.25">
      <c r="A141">
        <v>901618.1</v>
      </c>
      <c r="B141" t="s">
        <v>15</v>
      </c>
      <c r="C141" s="7">
        <v>1610359</v>
      </c>
      <c r="E141" s="13" t="s">
        <v>205</v>
      </c>
      <c r="J141" t="s">
        <v>132</v>
      </c>
      <c r="O141">
        <v>1600</v>
      </c>
      <c r="P141" s="13">
        <f t="shared" si="2"/>
        <v>-1600</v>
      </c>
      <c r="Q141" s="5" t="s">
        <v>171</v>
      </c>
      <c r="R141" t="s">
        <v>169</v>
      </c>
    </row>
    <row r="142" spans="1:18" x14ac:dyDescent="0.25">
      <c r="A142">
        <v>901618.1</v>
      </c>
      <c r="B142" t="s">
        <v>172</v>
      </c>
      <c r="E142" s="13" t="s">
        <v>205</v>
      </c>
      <c r="J142" t="s">
        <v>172</v>
      </c>
      <c r="O142">
        <v>3628.71</v>
      </c>
      <c r="P142" s="13">
        <f t="shared" si="2"/>
        <v>-3628.71</v>
      </c>
      <c r="Q142" s="5" t="s">
        <v>171</v>
      </c>
      <c r="R142" t="s">
        <v>169</v>
      </c>
    </row>
    <row r="143" spans="1:18" x14ac:dyDescent="0.25">
      <c r="A143" t="s">
        <v>14</v>
      </c>
      <c r="B143" t="s">
        <v>15</v>
      </c>
      <c r="C143">
        <v>16003165</v>
      </c>
      <c r="E143" s="13" t="s">
        <v>205</v>
      </c>
      <c r="J143" t="s">
        <v>132</v>
      </c>
      <c r="O143">
        <v>0</v>
      </c>
      <c r="P143" s="13">
        <f t="shared" si="2"/>
        <v>0</v>
      </c>
      <c r="Q143" s="5" t="s">
        <v>171</v>
      </c>
      <c r="R143" t="s">
        <v>169</v>
      </c>
    </row>
    <row r="144" spans="1:18" x14ac:dyDescent="0.25">
      <c r="A144" t="s">
        <v>14</v>
      </c>
      <c r="B144" t="s">
        <v>15</v>
      </c>
      <c r="C144">
        <v>16003166</v>
      </c>
      <c r="E144" s="13">
        <v>901618</v>
      </c>
      <c r="J144" t="s">
        <v>132</v>
      </c>
      <c r="O144">
        <v>0</v>
      </c>
      <c r="P144" s="13">
        <f t="shared" si="2"/>
        <v>0</v>
      </c>
      <c r="Q144" s="2" t="s">
        <v>153</v>
      </c>
      <c r="R144" t="s">
        <v>169</v>
      </c>
    </row>
    <row r="145" spans="1:18" x14ac:dyDescent="0.25">
      <c r="A145" t="s">
        <v>14</v>
      </c>
      <c r="B145" t="s">
        <v>15</v>
      </c>
      <c r="C145">
        <v>16003167</v>
      </c>
      <c r="E145" s="13">
        <v>901618</v>
      </c>
      <c r="J145" t="s">
        <v>132</v>
      </c>
      <c r="O145">
        <v>0</v>
      </c>
      <c r="P145" s="13">
        <f t="shared" si="2"/>
        <v>0</v>
      </c>
      <c r="Q145" s="2" t="s">
        <v>147</v>
      </c>
      <c r="R145" t="s">
        <v>169</v>
      </c>
    </row>
    <row r="146" spans="1:18" x14ac:dyDescent="0.25">
      <c r="A146" t="s">
        <v>14</v>
      </c>
      <c r="B146" t="s">
        <v>15</v>
      </c>
      <c r="C146">
        <v>16003168</v>
      </c>
      <c r="E146" s="13" t="s">
        <v>205</v>
      </c>
      <c r="J146" t="s">
        <v>132</v>
      </c>
      <c r="O146">
        <v>0</v>
      </c>
      <c r="P146" s="13">
        <f t="shared" si="2"/>
        <v>0</v>
      </c>
      <c r="Q146" s="2" t="s">
        <v>154</v>
      </c>
      <c r="R146" t="s">
        <v>169</v>
      </c>
    </row>
    <row r="147" spans="1:18" x14ac:dyDescent="0.25">
      <c r="A147" t="s">
        <v>14</v>
      </c>
      <c r="B147" t="s">
        <v>15</v>
      </c>
      <c r="C147">
        <v>16003169</v>
      </c>
      <c r="E147" s="13">
        <v>901618</v>
      </c>
      <c r="J147" t="s">
        <v>132</v>
      </c>
      <c r="O147">
        <v>0</v>
      </c>
      <c r="P147" s="13">
        <f t="shared" si="2"/>
        <v>0</v>
      </c>
      <c r="Q147" s="2" t="s">
        <v>141</v>
      </c>
      <c r="R147" t="s">
        <v>169</v>
      </c>
    </row>
    <row r="148" spans="1:18" x14ac:dyDescent="0.25">
      <c r="A148" t="s">
        <v>14</v>
      </c>
      <c r="B148" t="s">
        <v>15</v>
      </c>
      <c r="C148">
        <v>16003170</v>
      </c>
      <c r="E148" s="13">
        <v>901618</v>
      </c>
      <c r="J148" t="s">
        <v>132</v>
      </c>
      <c r="O148">
        <v>0</v>
      </c>
      <c r="P148" s="13">
        <f t="shared" si="2"/>
        <v>0</v>
      </c>
      <c r="Q148" s="2" t="s">
        <v>155</v>
      </c>
      <c r="R148" t="s">
        <v>169</v>
      </c>
    </row>
    <row r="149" spans="1:18" x14ac:dyDescent="0.25">
      <c r="A149" t="s">
        <v>14</v>
      </c>
      <c r="B149" t="s">
        <v>15</v>
      </c>
      <c r="C149">
        <v>16003171</v>
      </c>
      <c r="E149" s="13">
        <v>901618</v>
      </c>
      <c r="J149" t="s">
        <v>132</v>
      </c>
      <c r="O149">
        <v>0</v>
      </c>
      <c r="P149" s="13">
        <f t="shared" si="2"/>
        <v>0</v>
      </c>
      <c r="Q149" s="2" t="s">
        <v>156</v>
      </c>
      <c r="R149" t="s">
        <v>169</v>
      </c>
    </row>
    <row r="150" spans="1:18" x14ac:dyDescent="0.25">
      <c r="A150" t="s">
        <v>14</v>
      </c>
      <c r="B150" t="s">
        <v>15</v>
      </c>
      <c r="C150">
        <v>16003172</v>
      </c>
      <c r="E150" s="13">
        <v>901618</v>
      </c>
      <c r="J150" t="s">
        <v>132</v>
      </c>
      <c r="O150">
        <v>0</v>
      </c>
      <c r="P150" s="13">
        <f t="shared" si="2"/>
        <v>0</v>
      </c>
      <c r="Q150" s="2" t="s">
        <v>157</v>
      </c>
      <c r="R150" t="s">
        <v>169</v>
      </c>
    </row>
    <row r="151" spans="1:18" x14ac:dyDescent="0.25">
      <c r="A151" t="s">
        <v>14</v>
      </c>
      <c r="B151" t="s">
        <v>15</v>
      </c>
      <c r="C151">
        <v>16003173</v>
      </c>
      <c r="E151" s="13">
        <v>901618</v>
      </c>
      <c r="J151" t="s">
        <v>132</v>
      </c>
      <c r="O151">
        <v>0</v>
      </c>
      <c r="P151" s="13">
        <f t="shared" si="2"/>
        <v>0</v>
      </c>
      <c r="Q151" s="2" t="s">
        <v>138</v>
      </c>
      <c r="R151" t="s">
        <v>169</v>
      </c>
    </row>
    <row r="152" spans="1:18" x14ac:dyDescent="0.25">
      <c r="A152" t="s">
        <v>14</v>
      </c>
      <c r="B152" t="s">
        <v>15</v>
      </c>
      <c r="C152">
        <v>16003174</v>
      </c>
      <c r="E152" s="13">
        <v>901618</v>
      </c>
      <c r="J152" t="s">
        <v>132</v>
      </c>
      <c r="O152">
        <v>0</v>
      </c>
      <c r="P152" s="13">
        <f t="shared" si="2"/>
        <v>0</v>
      </c>
      <c r="Q152" s="2" t="s">
        <v>145</v>
      </c>
      <c r="R152" t="s">
        <v>169</v>
      </c>
    </row>
    <row r="153" spans="1:18" x14ac:dyDescent="0.25">
      <c r="A153" t="s">
        <v>14</v>
      </c>
      <c r="B153" t="s">
        <v>15</v>
      </c>
      <c r="C153">
        <v>16003175</v>
      </c>
      <c r="E153" s="13">
        <v>901618</v>
      </c>
      <c r="J153" t="s">
        <v>132</v>
      </c>
      <c r="O153">
        <v>0</v>
      </c>
      <c r="P153" s="13">
        <f t="shared" si="2"/>
        <v>0</v>
      </c>
      <c r="Q153" s="2" t="s">
        <v>146</v>
      </c>
      <c r="R153" t="s">
        <v>169</v>
      </c>
    </row>
    <row r="154" spans="1:18" x14ac:dyDescent="0.25">
      <c r="A154" t="s">
        <v>14</v>
      </c>
      <c r="B154" t="s">
        <v>15</v>
      </c>
      <c r="C154">
        <v>16003176</v>
      </c>
      <c r="E154" s="13">
        <v>901618</v>
      </c>
      <c r="J154" t="s">
        <v>132</v>
      </c>
      <c r="O154">
        <v>0</v>
      </c>
      <c r="P154" s="13">
        <f t="shared" si="2"/>
        <v>0</v>
      </c>
      <c r="Q154" s="2" t="s">
        <v>140</v>
      </c>
      <c r="R154" t="s">
        <v>169</v>
      </c>
    </row>
    <row r="155" spans="1:18" x14ac:dyDescent="0.25">
      <c r="A155" t="s">
        <v>14</v>
      </c>
      <c r="B155" t="s">
        <v>15</v>
      </c>
      <c r="C155">
        <v>16003177</v>
      </c>
      <c r="E155" s="13">
        <v>901618</v>
      </c>
      <c r="J155" t="s">
        <v>132</v>
      </c>
      <c r="O155">
        <v>0</v>
      </c>
      <c r="P155" s="13">
        <f t="shared" si="2"/>
        <v>0</v>
      </c>
      <c r="Q155" s="2" t="s">
        <v>158</v>
      </c>
      <c r="R155" t="s">
        <v>169</v>
      </c>
    </row>
    <row r="156" spans="1:18" x14ac:dyDescent="0.25">
      <c r="A156" t="s">
        <v>14</v>
      </c>
      <c r="B156" t="s">
        <v>15</v>
      </c>
      <c r="C156">
        <v>16003178</v>
      </c>
      <c r="E156" s="13">
        <v>901618</v>
      </c>
      <c r="J156" t="s">
        <v>132</v>
      </c>
      <c r="O156">
        <v>0</v>
      </c>
      <c r="P156" s="13">
        <f t="shared" si="2"/>
        <v>0</v>
      </c>
      <c r="Q156" s="3" t="s">
        <v>159</v>
      </c>
      <c r="R156" t="s">
        <v>169</v>
      </c>
    </row>
    <row r="157" spans="1:18" x14ac:dyDescent="0.25">
      <c r="A157" t="s">
        <v>14</v>
      </c>
      <c r="B157" t="s">
        <v>15</v>
      </c>
      <c r="C157">
        <v>16003179</v>
      </c>
      <c r="E157" s="13">
        <v>901618</v>
      </c>
      <c r="J157" t="s">
        <v>132</v>
      </c>
      <c r="O157">
        <v>0</v>
      </c>
      <c r="P157" s="13">
        <f t="shared" si="2"/>
        <v>0</v>
      </c>
      <c r="Q157" s="2" t="s">
        <v>144</v>
      </c>
      <c r="R157" t="s">
        <v>169</v>
      </c>
    </row>
    <row r="158" spans="1:18" x14ac:dyDescent="0.25">
      <c r="A158" t="s">
        <v>14</v>
      </c>
      <c r="B158" t="s">
        <v>15</v>
      </c>
      <c r="C158">
        <v>16003180</v>
      </c>
      <c r="E158" s="13">
        <v>901618</v>
      </c>
      <c r="J158" t="s">
        <v>132</v>
      </c>
      <c r="O158">
        <v>0</v>
      </c>
      <c r="P158" s="13">
        <f t="shared" si="2"/>
        <v>0</v>
      </c>
      <c r="Q158" s="2" t="s">
        <v>160</v>
      </c>
      <c r="R158" t="s">
        <v>169</v>
      </c>
    </row>
    <row r="159" spans="1:18" x14ac:dyDescent="0.25">
      <c r="A159" t="s">
        <v>14</v>
      </c>
      <c r="B159" t="s">
        <v>15</v>
      </c>
      <c r="C159">
        <v>16003181</v>
      </c>
      <c r="E159" s="13">
        <v>901618</v>
      </c>
      <c r="J159" t="s">
        <v>132</v>
      </c>
      <c r="O159">
        <v>0</v>
      </c>
      <c r="P159" s="13">
        <f t="shared" si="2"/>
        <v>0</v>
      </c>
      <c r="Q159" s="2" t="s">
        <v>137</v>
      </c>
      <c r="R159" t="s">
        <v>169</v>
      </c>
    </row>
    <row r="160" spans="1:18" x14ac:dyDescent="0.25">
      <c r="A160" t="s">
        <v>14</v>
      </c>
      <c r="B160" t="s">
        <v>15</v>
      </c>
      <c r="C160">
        <v>16003182</v>
      </c>
      <c r="E160" s="13">
        <v>901618</v>
      </c>
      <c r="J160" t="s">
        <v>132</v>
      </c>
      <c r="O160">
        <v>0</v>
      </c>
      <c r="P160" s="13">
        <f t="shared" si="2"/>
        <v>0</v>
      </c>
      <c r="Q160" s="2" t="s">
        <v>143</v>
      </c>
      <c r="R160" t="s">
        <v>169</v>
      </c>
    </row>
    <row r="161" spans="1:18" x14ac:dyDescent="0.25">
      <c r="A161" t="s">
        <v>14</v>
      </c>
      <c r="B161" t="s">
        <v>15</v>
      </c>
      <c r="C161">
        <v>16003183</v>
      </c>
      <c r="E161" s="13">
        <v>901618</v>
      </c>
      <c r="J161" t="s">
        <v>132</v>
      </c>
      <c r="O161">
        <v>0</v>
      </c>
      <c r="P161" s="13">
        <f t="shared" si="2"/>
        <v>0</v>
      </c>
      <c r="Q161" s="2" t="s">
        <v>139</v>
      </c>
      <c r="R161" t="s">
        <v>169</v>
      </c>
    </row>
    <row r="162" spans="1:18" x14ac:dyDescent="0.25">
      <c r="A162" t="s">
        <v>14</v>
      </c>
      <c r="B162" t="s">
        <v>15</v>
      </c>
      <c r="C162">
        <v>16003184</v>
      </c>
      <c r="E162" s="13">
        <v>901618</v>
      </c>
      <c r="J162" t="s">
        <v>132</v>
      </c>
      <c r="O162">
        <v>0</v>
      </c>
      <c r="P162" s="13">
        <f t="shared" si="2"/>
        <v>0</v>
      </c>
      <c r="Q162" s="3" t="s">
        <v>161</v>
      </c>
      <c r="R162" t="s">
        <v>169</v>
      </c>
    </row>
    <row r="163" spans="1:18" x14ac:dyDescent="0.25">
      <c r="A163" t="s">
        <v>14</v>
      </c>
      <c r="B163" t="s">
        <v>15</v>
      </c>
      <c r="C163">
        <v>16003185</v>
      </c>
      <c r="E163" s="13">
        <v>901618</v>
      </c>
      <c r="J163" t="s">
        <v>132</v>
      </c>
      <c r="O163">
        <v>0</v>
      </c>
      <c r="P163" s="13">
        <f t="shared" si="2"/>
        <v>0</v>
      </c>
      <c r="Q163" s="2" t="s">
        <v>162</v>
      </c>
      <c r="R163" t="s">
        <v>169</v>
      </c>
    </row>
    <row r="164" spans="1:18" x14ac:dyDescent="0.25">
      <c r="A164" t="s">
        <v>14</v>
      </c>
      <c r="B164" t="s">
        <v>15</v>
      </c>
      <c r="C164">
        <v>16003186</v>
      </c>
      <c r="E164" s="13">
        <v>901618</v>
      </c>
      <c r="J164" t="s">
        <v>132</v>
      </c>
      <c r="O164">
        <v>0</v>
      </c>
      <c r="P164" s="13">
        <f t="shared" si="2"/>
        <v>0</v>
      </c>
      <c r="Q164" s="2" t="s">
        <v>200</v>
      </c>
      <c r="R164" t="s">
        <v>169</v>
      </c>
    </row>
    <row r="165" spans="1:18" x14ac:dyDescent="0.25">
      <c r="A165" t="s">
        <v>14</v>
      </c>
      <c r="B165" t="s">
        <v>15</v>
      </c>
      <c r="C165">
        <v>16003187</v>
      </c>
      <c r="E165" s="13">
        <v>901618</v>
      </c>
      <c r="J165" t="s">
        <v>132</v>
      </c>
      <c r="O165">
        <v>0</v>
      </c>
      <c r="P165" s="13">
        <f t="shared" si="2"/>
        <v>0</v>
      </c>
      <c r="Q165" s="2" t="s">
        <v>200</v>
      </c>
      <c r="R165" t="s">
        <v>169</v>
      </c>
    </row>
    <row r="166" spans="1:18" x14ac:dyDescent="0.25">
      <c r="A166" t="s">
        <v>14</v>
      </c>
      <c r="B166" t="s">
        <v>15</v>
      </c>
      <c r="C166">
        <v>16003188</v>
      </c>
      <c r="E166" s="13">
        <v>901618</v>
      </c>
      <c r="J166" t="s">
        <v>132</v>
      </c>
      <c r="O166">
        <v>0</v>
      </c>
      <c r="P166" s="13">
        <f t="shared" si="2"/>
        <v>0</v>
      </c>
      <c r="Q166" s="2" t="s">
        <v>165</v>
      </c>
      <c r="R166" t="s">
        <v>169</v>
      </c>
    </row>
    <row r="167" spans="1:18" x14ac:dyDescent="0.25">
      <c r="A167" t="s">
        <v>14</v>
      </c>
      <c r="B167" t="s">
        <v>15</v>
      </c>
      <c r="C167">
        <v>16003189</v>
      </c>
      <c r="E167" s="13">
        <v>901618</v>
      </c>
      <c r="J167" t="s">
        <v>132</v>
      </c>
      <c r="O167">
        <v>0</v>
      </c>
      <c r="P167" s="13">
        <f t="shared" si="2"/>
        <v>0</v>
      </c>
      <c r="Q167" s="2" t="s">
        <v>148</v>
      </c>
      <c r="R167" t="s">
        <v>169</v>
      </c>
    </row>
    <row r="168" spans="1:18" x14ac:dyDescent="0.25">
      <c r="A168" t="s">
        <v>14</v>
      </c>
      <c r="B168" t="s">
        <v>15</v>
      </c>
      <c r="C168">
        <v>16003190</v>
      </c>
      <c r="E168" s="13">
        <v>901618</v>
      </c>
      <c r="J168" t="s">
        <v>132</v>
      </c>
      <c r="O168">
        <v>0</v>
      </c>
      <c r="P168" s="13">
        <f t="shared" si="2"/>
        <v>0</v>
      </c>
      <c r="Q168" s="2" t="s">
        <v>166</v>
      </c>
      <c r="R168" t="s">
        <v>169</v>
      </c>
    </row>
    <row r="169" spans="1:18" x14ac:dyDescent="0.25">
      <c r="A169" t="s">
        <v>14</v>
      </c>
      <c r="B169" t="s">
        <v>15</v>
      </c>
      <c r="C169">
        <v>16003191</v>
      </c>
      <c r="E169" s="13">
        <v>901618</v>
      </c>
      <c r="J169" t="s">
        <v>132</v>
      </c>
      <c r="O169">
        <v>0</v>
      </c>
      <c r="P169" s="13">
        <f t="shared" si="2"/>
        <v>0</v>
      </c>
      <c r="Q169" s="2" t="s">
        <v>142</v>
      </c>
      <c r="R169" t="s">
        <v>169</v>
      </c>
    </row>
    <row r="170" spans="1:18" x14ac:dyDescent="0.25">
      <c r="A170" t="s">
        <v>14</v>
      </c>
      <c r="B170" t="s">
        <v>15</v>
      </c>
      <c r="C170">
        <v>16003192</v>
      </c>
      <c r="E170" s="13">
        <v>901618</v>
      </c>
      <c r="J170" t="s">
        <v>132</v>
      </c>
      <c r="O170">
        <v>0</v>
      </c>
      <c r="P170" s="13">
        <f t="shared" si="2"/>
        <v>0</v>
      </c>
      <c r="Q170" s="2" t="s">
        <v>167</v>
      </c>
      <c r="R170" t="s">
        <v>169</v>
      </c>
    </row>
  </sheetData>
  <autoFilter ref="A1:R170"/>
  <sortState ref="A2:R146">
    <sortCondition ref="L2:L146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I20" sqref="I20"/>
    </sheetView>
  </sheetViews>
  <sheetFormatPr defaultRowHeight="15" x14ac:dyDescent="0.25"/>
  <cols>
    <col min="1" max="2" width="26.42578125" customWidth="1"/>
    <col min="3" max="5" width="9" style="13" customWidth="1"/>
    <col min="6" max="7" width="11.28515625" style="13" customWidth="1"/>
    <col min="8" max="8" width="15.5703125" style="13" customWidth="1"/>
    <col min="9" max="9" width="11.28515625" bestFit="1" customWidth="1"/>
  </cols>
  <sheetData>
    <row r="1" spans="1:8" x14ac:dyDescent="0.25">
      <c r="A1" s="1" t="s">
        <v>199</v>
      </c>
      <c r="C1"/>
      <c r="F1"/>
      <c r="G1"/>
    </row>
    <row r="2" spans="1:8" x14ac:dyDescent="0.25">
      <c r="A2" s="1" t="s">
        <v>204</v>
      </c>
      <c r="B2" s="1" t="s">
        <v>151</v>
      </c>
      <c r="C2" t="s">
        <v>197</v>
      </c>
      <c r="F2"/>
      <c r="G2" t="s">
        <v>206</v>
      </c>
      <c r="H2" s="13" t="s">
        <v>207</v>
      </c>
    </row>
    <row r="3" spans="1:8" x14ac:dyDescent="0.25">
      <c r="A3" s="13">
        <v>901618</v>
      </c>
      <c r="B3" s="13" t="s">
        <v>160</v>
      </c>
      <c r="C3" s="8">
        <v>800</v>
      </c>
      <c r="D3" s="8"/>
      <c r="E3" s="8">
        <v>800</v>
      </c>
      <c r="F3" t="s">
        <v>173</v>
      </c>
      <c r="G3" t="str">
        <f>IF(F3="use",E3,"0")</f>
        <v>0</v>
      </c>
    </row>
    <row r="4" spans="1:8" x14ac:dyDescent="0.25">
      <c r="B4" s="13" t="s">
        <v>157</v>
      </c>
      <c r="C4" s="8">
        <v>580.02</v>
      </c>
      <c r="D4" s="8"/>
      <c r="E4" s="8">
        <v>580.02</v>
      </c>
      <c r="F4" t="s">
        <v>173</v>
      </c>
      <c r="G4" s="13" t="str">
        <f t="shared" ref="G4:G28" si="0">IF(F4="use",E4,"0")</f>
        <v>0</v>
      </c>
    </row>
    <row r="5" spans="1:8" x14ac:dyDescent="0.25">
      <c r="B5" s="13" t="s">
        <v>158</v>
      </c>
      <c r="C5" s="8">
        <v>5000</v>
      </c>
      <c r="D5" s="8"/>
      <c r="E5" s="8">
        <v>5000</v>
      </c>
      <c r="F5" t="s">
        <v>201</v>
      </c>
      <c r="G5" s="13">
        <f t="shared" si="0"/>
        <v>5000</v>
      </c>
      <c r="H5" s="13" t="s">
        <v>210</v>
      </c>
    </row>
    <row r="6" spans="1:8" x14ac:dyDescent="0.25">
      <c r="B6" s="13" t="s">
        <v>137</v>
      </c>
      <c r="C6" s="8">
        <v>1000</v>
      </c>
      <c r="D6" s="8"/>
      <c r="E6" s="8">
        <v>1000</v>
      </c>
      <c r="F6" t="s">
        <v>201</v>
      </c>
      <c r="G6" s="13">
        <f t="shared" si="0"/>
        <v>1000</v>
      </c>
    </row>
    <row r="7" spans="1:8" x14ac:dyDescent="0.25">
      <c r="B7" s="13" t="s">
        <v>138</v>
      </c>
      <c r="C7" s="8">
        <v>2562.06</v>
      </c>
      <c r="D7" s="8"/>
      <c r="E7" s="8">
        <v>2562.06</v>
      </c>
      <c r="F7" t="s">
        <v>173</v>
      </c>
      <c r="G7" s="13" t="str">
        <f t="shared" si="0"/>
        <v>0</v>
      </c>
    </row>
    <row r="8" spans="1:8" x14ac:dyDescent="0.25">
      <c r="B8" s="13" t="s">
        <v>153</v>
      </c>
      <c r="C8" s="8">
        <v>4892</v>
      </c>
      <c r="D8" s="8"/>
      <c r="E8" s="8">
        <v>4892</v>
      </c>
      <c r="F8" t="s">
        <v>201</v>
      </c>
      <c r="G8" s="13">
        <f t="shared" si="0"/>
        <v>4892</v>
      </c>
      <c r="H8" s="13" t="s">
        <v>211</v>
      </c>
    </row>
    <row r="9" spans="1:8" x14ac:dyDescent="0.25">
      <c r="B9" s="13" t="s">
        <v>139</v>
      </c>
      <c r="C9" s="8">
        <v>3150</v>
      </c>
      <c r="D9" s="8"/>
      <c r="E9" s="8">
        <v>3150</v>
      </c>
      <c r="F9" t="s">
        <v>201</v>
      </c>
      <c r="G9" s="13">
        <f t="shared" si="0"/>
        <v>3150</v>
      </c>
      <c r="H9" s="13" t="s">
        <v>208</v>
      </c>
    </row>
    <row r="10" spans="1:8" x14ac:dyDescent="0.25">
      <c r="B10" s="13" t="s">
        <v>161</v>
      </c>
      <c r="C10" s="8">
        <v>300</v>
      </c>
      <c r="D10" s="8"/>
      <c r="E10" s="8">
        <v>300</v>
      </c>
      <c r="F10" t="s">
        <v>201</v>
      </c>
      <c r="G10" s="13">
        <f t="shared" si="0"/>
        <v>300</v>
      </c>
      <c r="H10" s="13" t="s">
        <v>209</v>
      </c>
    </row>
    <row r="11" spans="1:8" x14ac:dyDescent="0.25">
      <c r="B11" s="13" t="s">
        <v>140</v>
      </c>
      <c r="C11" s="8">
        <v>378.64</v>
      </c>
      <c r="D11" s="8"/>
      <c r="E11" s="8">
        <v>378.64</v>
      </c>
      <c r="F11" t="s">
        <v>201</v>
      </c>
      <c r="G11" s="13">
        <f t="shared" si="0"/>
        <v>378.64</v>
      </c>
      <c r="H11" s="13" t="s">
        <v>209</v>
      </c>
    </row>
    <row r="12" spans="1:8" x14ac:dyDescent="0.25">
      <c r="B12" s="13" t="s">
        <v>141</v>
      </c>
      <c r="C12" s="8">
        <v>2000</v>
      </c>
      <c r="D12" s="8"/>
      <c r="E12" s="8">
        <v>2000</v>
      </c>
      <c r="F12" t="s">
        <v>201</v>
      </c>
      <c r="G12" s="13">
        <f t="shared" si="0"/>
        <v>2000</v>
      </c>
      <c r="H12" s="13" t="s">
        <v>138</v>
      </c>
    </row>
    <row r="13" spans="1:8" x14ac:dyDescent="0.25">
      <c r="B13" s="13" t="s">
        <v>162</v>
      </c>
      <c r="C13" s="8">
        <v>0</v>
      </c>
      <c r="D13" s="8"/>
      <c r="E13" s="8">
        <v>0</v>
      </c>
      <c r="F13"/>
      <c r="G13" s="13" t="str">
        <f t="shared" si="0"/>
        <v>0</v>
      </c>
    </row>
    <row r="14" spans="1:8" x14ac:dyDescent="0.25">
      <c r="B14" s="13" t="s">
        <v>142</v>
      </c>
      <c r="C14" s="8">
        <v>1472.76</v>
      </c>
      <c r="D14" s="8"/>
      <c r="E14" s="8">
        <v>1472.76</v>
      </c>
      <c r="F14" t="s">
        <v>173</v>
      </c>
      <c r="G14" s="13" t="str">
        <f t="shared" si="0"/>
        <v>0</v>
      </c>
    </row>
    <row r="15" spans="1:8" x14ac:dyDescent="0.25">
      <c r="B15" s="13" t="s">
        <v>143</v>
      </c>
      <c r="C15" s="8">
        <v>700</v>
      </c>
      <c r="D15" s="8"/>
      <c r="E15" s="8">
        <v>700</v>
      </c>
      <c r="F15" t="s">
        <v>173</v>
      </c>
      <c r="G15" s="13" t="str">
        <f t="shared" si="0"/>
        <v>0</v>
      </c>
    </row>
    <row r="16" spans="1:8" x14ac:dyDescent="0.25">
      <c r="B16" s="13" t="s">
        <v>165</v>
      </c>
      <c r="C16" s="8">
        <v>500</v>
      </c>
      <c r="D16" s="8"/>
      <c r="E16" s="8">
        <v>500</v>
      </c>
      <c r="F16" t="s">
        <v>173</v>
      </c>
      <c r="G16" s="13" t="str">
        <f t="shared" si="0"/>
        <v>0</v>
      </c>
    </row>
    <row r="17" spans="1:7" x14ac:dyDescent="0.25">
      <c r="B17" s="13" t="s">
        <v>144</v>
      </c>
      <c r="C17" s="8">
        <v>3000</v>
      </c>
      <c r="D17" s="8"/>
      <c r="E17" s="8">
        <v>3000</v>
      </c>
      <c r="F17" t="s">
        <v>174</v>
      </c>
      <c r="G17" s="13" t="str">
        <f t="shared" si="0"/>
        <v>0</v>
      </c>
    </row>
    <row r="18" spans="1:7" x14ac:dyDescent="0.25">
      <c r="B18" s="13" t="s">
        <v>155</v>
      </c>
      <c r="C18" s="8">
        <v>12000</v>
      </c>
      <c r="D18" s="8"/>
      <c r="E18" s="8">
        <v>12000</v>
      </c>
      <c r="F18" t="s">
        <v>173</v>
      </c>
      <c r="G18" s="13" t="str">
        <f t="shared" si="0"/>
        <v>0</v>
      </c>
    </row>
    <row r="19" spans="1:7" x14ac:dyDescent="0.25">
      <c r="B19" s="13" t="s">
        <v>167</v>
      </c>
      <c r="C19" s="8">
        <v>750</v>
      </c>
      <c r="D19" s="8"/>
      <c r="E19" s="8">
        <v>750</v>
      </c>
      <c r="F19" t="s">
        <v>201</v>
      </c>
      <c r="G19" s="13">
        <f t="shared" si="0"/>
        <v>750</v>
      </c>
    </row>
    <row r="20" spans="1:7" x14ac:dyDescent="0.25">
      <c r="B20" s="13" t="s">
        <v>145</v>
      </c>
      <c r="C20" s="8">
        <v>6506.739999999998</v>
      </c>
      <c r="D20" s="8"/>
      <c r="E20" s="8">
        <v>6506.739999999998</v>
      </c>
      <c r="F20" t="s">
        <v>173</v>
      </c>
      <c r="G20" s="13" t="str">
        <f t="shared" si="0"/>
        <v>0</v>
      </c>
    </row>
    <row r="21" spans="1:7" x14ac:dyDescent="0.25">
      <c r="B21" s="13" t="s">
        <v>166</v>
      </c>
      <c r="C21" s="8">
        <v>-10.470000000001164</v>
      </c>
      <c r="D21" s="8"/>
      <c r="E21" s="8">
        <v>-10.470000000001164</v>
      </c>
      <c r="F21"/>
      <c r="G21" s="13" t="str">
        <f t="shared" si="0"/>
        <v>0</v>
      </c>
    </row>
    <row r="22" spans="1:7" x14ac:dyDescent="0.25">
      <c r="B22" s="13" t="s">
        <v>156</v>
      </c>
      <c r="C22" s="8">
        <v>7000</v>
      </c>
      <c r="D22" s="8"/>
      <c r="E22" s="8">
        <v>7000</v>
      </c>
      <c r="F22" t="s">
        <v>213</v>
      </c>
      <c r="G22" s="13" t="str">
        <f t="shared" si="0"/>
        <v>0</v>
      </c>
    </row>
    <row r="23" spans="1:7" x14ac:dyDescent="0.25">
      <c r="B23" s="13" t="s">
        <v>146</v>
      </c>
      <c r="C23" s="8">
        <v>1813.83</v>
      </c>
      <c r="D23" s="8"/>
      <c r="E23" s="8">
        <v>1813.83</v>
      </c>
      <c r="F23"/>
      <c r="G23" s="13" t="str">
        <f t="shared" si="0"/>
        <v>0</v>
      </c>
    </row>
    <row r="24" spans="1:7" x14ac:dyDescent="0.25">
      <c r="B24" s="13" t="s">
        <v>159</v>
      </c>
      <c r="C24" s="8">
        <v>2810</v>
      </c>
      <c r="D24" s="8"/>
      <c r="E24" s="8">
        <v>2810</v>
      </c>
      <c r="F24"/>
      <c r="G24" s="13" t="str">
        <f t="shared" si="0"/>
        <v>0</v>
      </c>
    </row>
    <row r="25" spans="1:7" x14ac:dyDescent="0.25">
      <c r="B25" s="13" t="s">
        <v>147</v>
      </c>
      <c r="C25" s="8">
        <v>-6258.77</v>
      </c>
      <c r="D25" s="8"/>
      <c r="E25" s="8">
        <v>-6258.77</v>
      </c>
      <c r="F25" t="s">
        <v>214</v>
      </c>
      <c r="G25" s="13" t="str">
        <f t="shared" si="0"/>
        <v>0</v>
      </c>
    </row>
    <row r="26" spans="1:7" x14ac:dyDescent="0.25">
      <c r="B26" s="13" t="s">
        <v>148</v>
      </c>
      <c r="C26" s="8">
        <v>175</v>
      </c>
      <c r="D26" s="8"/>
      <c r="E26" s="8">
        <v>175</v>
      </c>
      <c r="F26" t="s">
        <v>174</v>
      </c>
      <c r="G26" s="13" t="str">
        <f t="shared" si="0"/>
        <v>0</v>
      </c>
    </row>
    <row r="27" spans="1:7" x14ac:dyDescent="0.25">
      <c r="B27" s="13" t="s">
        <v>149</v>
      </c>
      <c r="C27" s="8">
        <v>-31800</v>
      </c>
      <c r="D27" s="8"/>
      <c r="E27" s="8">
        <v>-31800</v>
      </c>
      <c r="F27"/>
      <c r="G27" s="13" t="str">
        <f t="shared" si="0"/>
        <v>0</v>
      </c>
    </row>
    <row r="28" spans="1:7" x14ac:dyDescent="0.25">
      <c r="B28" s="13" t="s">
        <v>200</v>
      </c>
      <c r="C28" s="8">
        <v>18836.61</v>
      </c>
      <c r="D28" s="8"/>
      <c r="E28" s="8">
        <v>18836.61</v>
      </c>
      <c r="F28"/>
      <c r="G28" s="13" t="str">
        <f t="shared" si="0"/>
        <v>0</v>
      </c>
    </row>
    <row r="29" spans="1:7" x14ac:dyDescent="0.25">
      <c r="A29" s="13" t="s">
        <v>150</v>
      </c>
      <c r="C29" s="8">
        <v>38158.42</v>
      </c>
      <c r="D29" s="8"/>
      <c r="E29" s="8"/>
      <c r="F29"/>
      <c r="G29"/>
    </row>
    <row r="30" spans="1:7" x14ac:dyDescent="0.25">
      <c r="C30"/>
      <c r="F30"/>
      <c r="G30"/>
    </row>
    <row r="31" spans="1:7" x14ac:dyDescent="0.25">
      <c r="B31" t="s">
        <v>212</v>
      </c>
      <c r="C31"/>
      <c r="F31"/>
      <c r="G31"/>
    </row>
    <row r="32" spans="1:7" x14ac:dyDescent="0.25">
      <c r="C32"/>
      <c r="F32"/>
      <c r="G32"/>
    </row>
    <row r="33" spans="3:7" x14ac:dyDescent="0.25">
      <c r="C33"/>
      <c r="F33"/>
      <c r="G33"/>
    </row>
    <row r="34" spans="3:7" x14ac:dyDescent="0.25">
      <c r="C34"/>
      <c r="F34"/>
      <c r="G34"/>
    </row>
    <row r="35" spans="3:7" x14ac:dyDescent="0.25">
      <c r="C35"/>
      <c r="F35"/>
      <c r="G35"/>
    </row>
    <row r="36" spans="3:7" x14ac:dyDescent="0.25">
      <c r="C36"/>
      <c r="F36"/>
      <c r="G36"/>
    </row>
    <row r="37" spans="3:7" x14ac:dyDescent="0.25">
      <c r="C37"/>
      <c r="F37"/>
      <c r="G37"/>
    </row>
    <row r="38" spans="3:7" x14ac:dyDescent="0.25">
      <c r="C38"/>
      <c r="F38"/>
      <c r="G38"/>
    </row>
    <row r="39" spans="3:7" x14ac:dyDescent="0.25">
      <c r="C39"/>
      <c r="F39"/>
      <c r="G39"/>
    </row>
    <row r="40" spans="3:7" x14ac:dyDescent="0.25">
      <c r="F40"/>
      <c r="G40"/>
    </row>
    <row r="41" spans="3:7" x14ac:dyDescent="0.25">
      <c r="F41"/>
      <c r="G41"/>
    </row>
    <row r="42" spans="3:7" x14ac:dyDescent="0.25">
      <c r="F42"/>
      <c r="G42"/>
    </row>
    <row r="43" spans="3:7" x14ac:dyDescent="0.25">
      <c r="F43"/>
      <c r="G43"/>
    </row>
    <row r="44" spans="3:7" x14ac:dyDescent="0.25">
      <c r="F44"/>
      <c r="G44"/>
    </row>
    <row r="45" spans="3:7" x14ac:dyDescent="0.25">
      <c r="F45"/>
      <c r="G45"/>
    </row>
    <row r="46" spans="3:7" x14ac:dyDescent="0.25">
      <c r="F46"/>
      <c r="G46"/>
    </row>
    <row r="47" spans="3:7" x14ac:dyDescent="0.25">
      <c r="F47"/>
      <c r="G47"/>
    </row>
    <row r="48" spans="3:7" x14ac:dyDescent="0.25">
      <c r="F48"/>
      <c r="G48"/>
    </row>
    <row r="49" spans="6:7" x14ac:dyDescent="0.25">
      <c r="F49"/>
      <c r="G49"/>
    </row>
    <row r="50" spans="6:7" x14ac:dyDescent="0.25">
      <c r="F50"/>
      <c r="G50"/>
    </row>
    <row r="51" spans="6:7" x14ac:dyDescent="0.25">
      <c r="F51"/>
      <c r="G51"/>
    </row>
    <row r="52" spans="6:7" x14ac:dyDescent="0.25">
      <c r="F52"/>
      <c r="G52"/>
    </row>
    <row r="53" spans="6:7" x14ac:dyDescent="0.25">
      <c r="F53"/>
      <c r="G53"/>
    </row>
    <row r="54" spans="6:7" x14ac:dyDescent="0.25">
      <c r="F54"/>
      <c r="G54"/>
    </row>
    <row r="55" spans="6:7" x14ac:dyDescent="0.25">
      <c r="F55"/>
      <c r="G55"/>
    </row>
    <row r="56" spans="6:7" x14ac:dyDescent="0.25">
      <c r="F56"/>
      <c r="G56"/>
    </row>
    <row r="57" spans="6:7" x14ac:dyDescent="0.25">
      <c r="F57"/>
      <c r="G57"/>
    </row>
    <row r="58" spans="6:7" x14ac:dyDescent="0.25">
      <c r="F58"/>
      <c r="G58"/>
    </row>
    <row r="59" spans="6:7" x14ac:dyDescent="0.25">
      <c r="F59"/>
      <c r="G59"/>
    </row>
    <row r="60" spans="6:7" x14ac:dyDescent="0.25">
      <c r="F60"/>
      <c r="G60"/>
    </row>
    <row r="61" spans="6:7" x14ac:dyDescent="0.25">
      <c r="F61"/>
      <c r="G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Project Paid Detail</vt:lpstr>
      <vt:lpstr>Bottom line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2016-06-03T22:12:27Z</dcterms:created>
  <dcterms:modified xsi:type="dcterms:W3CDTF">2016-07-28T21:59:02Z</dcterms:modified>
</cp:coreProperties>
</file>