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t\Google Drive\Proposals\MRI with Stony Brook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8" i="1" l="1"/>
  <c r="F9" i="1" s="1"/>
  <c r="D7" i="1"/>
  <c r="C7" i="1"/>
  <c r="G8" i="1" s="1"/>
  <c r="K16" i="1"/>
  <c r="K17" i="1" s="1"/>
  <c r="K22" i="1" s="1"/>
  <c r="K23" i="1" s="1"/>
  <c r="D13" i="1" s="1"/>
  <c r="C11" i="1"/>
  <c r="I8" i="1"/>
  <c r="D11" i="1"/>
  <c r="H8" i="1" l="1"/>
  <c r="H9" i="1" s="1"/>
  <c r="I9" i="1"/>
  <c r="D14" i="1"/>
  <c r="G15" i="1" s="1"/>
  <c r="I15" i="1"/>
  <c r="G9" i="1"/>
  <c r="H15" i="1" l="1"/>
</calcChain>
</file>

<file path=xl/sharedStrings.xml><?xml version="1.0" encoding="utf-8"?>
<sst xmlns="http://schemas.openxmlformats.org/spreadsheetml/2006/main" count="59" uniqueCount="53">
  <si>
    <t>flow rate</t>
  </si>
  <si>
    <t>m s-1</t>
  </si>
  <si>
    <t>m2</t>
  </si>
  <si>
    <t>tilt meter super cheap - but no realtime-output?</t>
  </si>
  <si>
    <t>flow area</t>
  </si>
  <si>
    <t>discharge</t>
  </si>
  <si>
    <t>m3 s-1</t>
  </si>
  <si>
    <t>volume</t>
  </si>
  <si>
    <t>m3</t>
  </si>
  <si>
    <t>bioufouling - aquarium magnets??</t>
  </si>
  <si>
    <t>L CO2</t>
  </si>
  <si>
    <t>l/h</t>
  </si>
  <si>
    <t>mL/min</t>
  </si>
  <si>
    <t>n=3 cntrls</t>
  </si>
  <si>
    <t>send campbell quote</t>
  </si>
  <si>
    <t>tom wilson - engineer at SBU</t>
  </si>
  <si>
    <t>L/min</t>
  </si>
  <si>
    <t>m3 SW/L CO2</t>
  </si>
  <si>
    <t>chamber size (areal)</t>
  </si>
  <si>
    <t>Chamber length</t>
  </si>
  <si>
    <t>Chamber width</t>
  </si>
  <si>
    <t>Chamber Height</t>
  </si>
  <si>
    <t>n=5 (or 8 with O2)?</t>
  </si>
  <si>
    <t>Chamber 1</t>
  </si>
  <si>
    <t>Chamber 2</t>
  </si>
  <si>
    <t>m</t>
  </si>
  <si>
    <t>Chambers</t>
  </si>
  <si>
    <t>L SW/mL CO2 for a -0.3pH drop</t>
  </si>
  <si>
    <t>m3 SW/L CO2 -0.3pH drop</t>
  </si>
  <si>
    <t>First week december for SBU approval</t>
  </si>
  <si>
    <t>due  january 21</t>
  </si>
  <si>
    <t>pH (assume drop from 8 to 7.7; -0.3pH)</t>
  </si>
  <si>
    <t>CO2 use based on SBU flow-through facility (need to get these numbers for O2/N2)</t>
  </si>
  <si>
    <t>Total Volume (@ -0.3 pH drop)</t>
  </si>
  <si>
    <t>m3 SW</t>
  </si>
  <si>
    <t>vectrino  - cheaper flow solution</t>
  </si>
  <si>
    <t>Units</t>
  </si>
  <si>
    <t>gpm (Thruster rate)</t>
  </si>
  <si>
    <t>CO2 tank duration</t>
  </si>
  <si>
    <t>days (single chamber)</t>
  </si>
  <si>
    <t>T cylinder volume</t>
  </si>
  <si>
    <t>Low  current +  chamber 1</t>
  </si>
  <si>
    <t>Median current +  chamber 1</t>
  </si>
  <si>
    <t>High end current +  chamber 2</t>
  </si>
  <si>
    <t>These are the key parameters for flow-through system, can they be smaller??</t>
  </si>
  <si>
    <t>Are these numbers correct??</t>
  </si>
  <si>
    <t>flow through single chamber</t>
  </si>
  <si>
    <t>from MFC</t>
  </si>
  <si>
    <t>total treated volume</t>
  </si>
  <si>
    <t>Tiny chamber (0.25*0.25) + median current</t>
  </si>
  <si>
    <t>Drop pH by 0.3 units (see data to right)</t>
  </si>
  <si>
    <t>**Above numbers for a 0.3 pH drop AT SBU @ STP</t>
  </si>
  <si>
    <t>0.1 m s-1 ~ 0.2 knots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</si>
</sst>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0.0"/>
    <numFmt numFmtId="166" formatCode="#0.00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5" fontId="0" fillId="0" borderId="0" xfId="0" applyNumberFormat="1" applyAlignment="1" applyProtection="1">
      <alignment horizontal="center"/>
      <protection locked="0"/>
    </xf>
    <xf numFmtId="166" fontId="0" fillId="0" borderId="0" xfId="0" applyNumberFormat="1" applyAlignment="1" applyProtection="1">
      <alignment horizontal="center"/>
      <protection locked="0"/>
    </xf>
    <xf numFmtId="0" fontId="0" fillId="0" borderId="2" xfId="0" applyBorder="1"/>
    <xf numFmtId="1" fontId="0" fillId="0" borderId="2" xfId="0" applyNumberFormat="1" applyBorder="1"/>
    <xf numFmtId="2" fontId="0" fillId="0" borderId="2" xfId="0" applyNumberFormat="1" applyBorder="1"/>
    <xf numFmtId="0" fontId="0" fillId="2" borderId="2" xfId="0" applyFill="1" applyBorder="1"/>
    <xf numFmtId="164" fontId="0" fillId="2" borderId="2" xfId="0" applyNumberFormat="1" applyFill="1" applyBorder="1"/>
    <xf numFmtId="0" fontId="0" fillId="3" borderId="2" xfId="0" applyFill="1" applyBorder="1"/>
    <xf numFmtId="0" fontId="0" fillId="3" borderId="0" xfId="0" applyFill="1"/>
    <xf numFmtId="165" fontId="0" fillId="3" borderId="0" xfId="0" applyNumberFormat="1" applyFill="1" applyAlignment="1" applyProtection="1">
      <alignment horizontal="center"/>
      <protection locked="0"/>
    </xf>
    <xf numFmtId="0" fontId="0" fillId="2" borderId="0" xfId="0" applyFill="1"/>
    <xf numFmtId="0" fontId="0" fillId="2" borderId="1" xfId="0" applyFill="1" applyBorder="1"/>
    <xf numFmtId="2" fontId="0" fillId="2" borderId="0" xfId="0" applyNumberFormat="1" applyFill="1"/>
    <xf numFmtId="0" fontId="0" fillId="0" borderId="4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5"/>
  <sheetViews>
    <sheetView tabSelected="1" topLeftCell="B1" workbookViewId="0">
      <selection activeCell="F16" sqref="F16"/>
    </sheetView>
  </sheetViews>
  <sheetFormatPr defaultRowHeight="15" x14ac:dyDescent="0.25"/>
  <cols>
    <col min="1" max="1" width="1.5703125" customWidth="1"/>
    <col min="2" max="2" width="22.7109375" customWidth="1"/>
    <col min="3" max="3" width="12" bestFit="1" customWidth="1"/>
    <col min="4" max="4" width="13.7109375" bestFit="1" customWidth="1"/>
    <col min="5" max="5" width="20.5703125" bestFit="1" customWidth="1"/>
    <col min="6" max="6" width="39.28515625" bestFit="1" customWidth="1"/>
    <col min="7" max="7" width="30.7109375" bestFit="1" customWidth="1"/>
    <col min="8" max="8" width="30.7109375" customWidth="1"/>
    <col min="9" max="9" width="30.85546875" bestFit="1" customWidth="1"/>
    <col min="10" max="10" width="18.42578125" customWidth="1"/>
    <col min="11" max="11" width="27" customWidth="1"/>
  </cols>
  <sheetData>
    <row r="1" spans="2:13" x14ac:dyDescent="0.25">
      <c r="B1" s="3"/>
      <c r="C1" s="3" t="s">
        <v>23</v>
      </c>
      <c r="D1" s="3" t="s">
        <v>24</v>
      </c>
      <c r="E1" s="3" t="s">
        <v>36</v>
      </c>
      <c r="F1" s="8" t="s">
        <v>49</v>
      </c>
      <c r="G1" s="3" t="s">
        <v>41</v>
      </c>
      <c r="H1" s="3" t="s">
        <v>42</v>
      </c>
      <c r="I1" s="3" t="s">
        <v>43</v>
      </c>
      <c r="K1" t="s">
        <v>15</v>
      </c>
    </row>
    <row r="2" spans="2:13" x14ac:dyDescent="0.25">
      <c r="B2" s="3" t="s">
        <v>0</v>
      </c>
      <c r="C2" s="3"/>
      <c r="D2" s="3"/>
      <c r="E2" s="3" t="s">
        <v>1</v>
      </c>
      <c r="F2" s="3">
        <v>0.05</v>
      </c>
      <c r="G2" s="3">
        <v>0.01</v>
      </c>
      <c r="H2" s="3">
        <v>0.05</v>
      </c>
      <c r="I2" s="3">
        <v>0.1</v>
      </c>
      <c r="J2" t="s">
        <v>52</v>
      </c>
      <c r="K2" t="s">
        <v>29</v>
      </c>
    </row>
    <row r="3" spans="2:13" x14ac:dyDescent="0.25">
      <c r="B3" s="3" t="s">
        <v>19</v>
      </c>
      <c r="C3" s="3">
        <v>2</v>
      </c>
      <c r="D3" s="3">
        <v>3</v>
      </c>
      <c r="E3" s="3" t="s">
        <v>25</v>
      </c>
      <c r="F3" s="3"/>
      <c r="G3" s="3"/>
      <c r="H3" s="3"/>
      <c r="I3" s="3"/>
      <c r="K3" t="s">
        <v>30</v>
      </c>
    </row>
    <row r="4" spans="2:13" x14ac:dyDescent="0.25">
      <c r="B4" s="8" t="s">
        <v>20</v>
      </c>
      <c r="C4" s="8">
        <v>0.5</v>
      </c>
      <c r="D4" s="8">
        <v>1</v>
      </c>
      <c r="E4" s="3" t="s">
        <v>25</v>
      </c>
      <c r="F4" s="3"/>
      <c r="G4" s="3"/>
      <c r="H4" s="3"/>
      <c r="I4" s="3"/>
      <c r="K4" t="s">
        <v>14</v>
      </c>
    </row>
    <row r="5" spans="2:13" x14ac:dyDescent="0.25">
      <c r="B5" s="3" t="s">
        <v>18</v>
      </c>
      <c r="C5" s="3">
        <v>1</v>
      </c>
      <c r="D5" s="3">
        <v>3</v>
      </c>
      <c r="E5" s="3" t="s">
        <v>2</v>
      </c>
      <c r="F5" s="3"/>
      <c r="G5" s="3"/>
      <c r="H5" s="3"/>
      <c r="I5" s="3"/>
      <c r="K5" t="s">
        <v>35</v>
      </c>
    </row>
    <row r="6" spans="2:13" x14ac:dyDescent="0.25">
      <c r="B6" s="8" t="s">
        <v>21</v>
      </c>
      <c r="C6" s="8">
        <v>0.5</v>
      </c>
      <c r="D6" s="8">
        <v>0.5</v>
      </c>
      <c r="E6" s="3" t="s">
        <v>25</v>
      </c>
      <c r="F6" s="3"/>
      <c r="G6" s="3"/>
      <c r="H6" s="3"/>
      <c r="I6" s="3"/>
    </row>
    <row r="7" spans="2:13" x14ac:dyDescent="0.25">
      <c r="B7" s="3" t="s">
        <v>4</v>
      </c>
      <c r="C7" s="3">
        <f>C6*C4</f>
        <v>0.25</v>
      </c>
      <c r="D7" s="3">
        <f>D6*D4</f>
        <v>0.5</v>
      </c>
      <c r="E7" s="3" t="s">
        <v>2</v>
      </c>
      <c r="F7" s="3"/>
      <c r="G7" s="3"/>
      <c r="H7" s="3"/>
      <c r="I7" s="3"/>
      <c r="K7" t="s">
        <v>3</v>
      </c>
    </row>
    <row r="8" spans="2:13" x14ac:dyDescent="0.25">
      <c r="B8" s="3" t="s">
        <v>5</v>
      </c>
      <c r="C8" s="3"/>
      <c r="D8" s="3"/>
      <c r="E8" s="3" t="s">
        <v>6</v>
      </c>
      <c r="F8" s="3">
        <f>0.25*0.25*H2</f>
        <v>3.1250000000000002E-3</v>
      </c>
      <c r="G8" s="3">
        <f>C7*G2</f>
        <v>2.5000000000000001E-3</v>
      </c>
      <c r="H8" s="3">
        <f>C7*H2</f>
        <v>1.2500000000000001E-2</v>
      </c>
      <c r="I8" s="3">
        <f>D7*I2</f>
        <v>0.05</v>
      </c>
    </row>
    <row r="9" spans="2:13" x14ac:dyDescent="0.25">
      <c r="B9" s="3" t="s">
        <v>5</v>
      </c>
      <c r="C9" s="3"/>
      <c r="D9" s="3"/>
      <c r="E9" s="3" t="s">
        <v>37</v>
      </c>
      <c r="F9" s="4">
        <f>F8*15850.372483753</f>
        <v>49.532414011728129</v>
      </c>
      <c r="G9" s="4">
        <f>G8*15850.372483753</f>
        <v>39.6259312093825</v>
      </c>
      <c r="H9" s="4">
        <f>H8*15850.372483753</f>
        <v>198.12965604691252</v>
      </c>
      <c r="I9" s="4">
        <f>I8*15850.372483753</f>
        <v>792.51862418765006</v>
      </c>
      <c r="K9" t="s">
        <v>9</v>
      </c>
    </row>
    <row r="10" spans="2:13" x14ac:dyDescent="0.25">
      <c r="B10" s="3" t="s">
        <v>31</v>
      </c>
      <c r="C10" s="3"/>
      <c r="D10" s="3"/>
      <c r="E10" s="3"/>
      <c r="F10" s="3">
        <v>7.7</v>
      </c>
      <c r="G10" s="3">
        <v>7.7</v>
      </c>
      <c r="H10" s="3">
        <v>7.7</v>
      </c>
      <c r="I10" s="3">
        <v>7.7</v>
      </c>
      <c r="K10" t="s">
        <v>22</v>
      </c>
      <c r="L10" t="s">
        <v>13</v>
      </c>
    </row>
    <row r="11" spans="2:13" ht="15.75" thickBot="1" x14ac:dyDescent="0.3">
      <c r="B11" s="15" t="s">
        <v>7</v>
      </c>
      <c r="C11" s="15">
        <f>C5*0.5</f>
        <v>0.5</v>
      </c>
      <c r="D11" s="15">
        <f>D5*0.5</f>
        <v>1.5</v>
      </c>
      <c r="E11" s="15" t="s">
        <v>8</v>
      </c>
      <c r="F11" s="15"/>
      <c r="G11" s="15"/>
      <c r="H11" s="15"/>
      <c r="I11" s="15"/>
    </row>
    <row r="12" spans="2:13" ht="15.75" thickTop="1" x14ac:dyDescent="0.25">
      <c r="B12" s="14" t="s">
        <v>40</v>
      </c>
      <c r="C12" s="14"/>
      <c r="D12" s="14">
        <v>8500</v>
      </c>
      <c r="E12" s="14" t="s">
        <v>10</v>
      </c>
      <c r="F12" s="14"/>
      <c r="G12" s="14"/>
      <c r="H12" s="14"/>
      <c r="I12" s="14"/>
    </row>
    <row r="13" spans="2:13" x14ac:dyDescent="0.25">
      <c r="B13" s="3" t="s">
        <v>50</v>
      </c>
      <c r="C13" s="3"/>
      <c r="D13" s="5">
        <f>K23</f>
        <v>1.2121212121212122</v>
      </c>
      <c r="E13" s="3" t="s">
        <v>17</v>
      </c>
      <c r="F13" s="3"/>
      <c r="G13" s="3"/>
      <c r="H13" s="3"/>
      <c r="I13" s="3"/>
      <c r="K13" s="12" t="s">
        <v>32</v>
      </c>
    </row>
    <row r="14" spans="2:13" x14ac:dyDescent="0.25">
      <c r="B14" s="3" t="s">
        <v>33</v>
      </c>
      <c r="C14" s="3"/>
      <c r="D14" s="5">
        <f>D13*D12</f>
        <v>10303.030303030304</v>
      </c>
      <c r="E14" s="3" t="s">
        <v>34</v>
      </c>
      <c r="F14" s="3"/>
      <c r="G14" s="3"/>
      <c r="H14" s="3"/>
      <c r="I14" s="3"/>
      <c r="K14" s="11">
        <v>22</v>
      </c>
      <c r="L14" t="s">
        <v>11</v>
      </c>
      <c r="M14" t="s">
        <v>46</v>
      </c>
    </row>
    <row r="15" spans="2:13" x14ac:dyDescent="0.25">
      <c r="B15" s="6" t="s">
        <v>38</v>
      </c>
      <c r="C15" s="6"/>
      <c r="D15" s="6"/>
      <c r="E15" s="6" t="s">
        <v>39</v>
      </c>
      <c r="F15" s="7">
        <f>D14/F8/3600/24</f>
        <v>38.159371492704828</v>
      </c>
      <c r="G15" s="7">
        <f>D14/G8/3600/24</f>
        <v>47.699214365881033</v>
      </c>
      <c r="H15" s="7">
        <f>D14/H8/3600/24</f>
        <v>9.539842873176207</v>
      </c>
      <c r="I15" s="7">
        <f>D14/I8/3600/24</f>
        <v>2.3849607182940518</v>
      </c>
      <c r="K15" s="11">
        <v>9</v>
      </c>
      <c r="L15" t="s">
        <v>26</v>
      </c>
    </row>
    <row r="16" spans="2:13" x14ac:dyDescent="0.25">
      <c r="C16" s="1"/>
      <c r="D16" s="1"/>
      <c r="E16" s="1"/>
      <c r="F16" s="1"/>
      <c r="G16" s="1"/>
      <c r="H16" s="1"/>
      <c r="K16" s="11">
        <f>K14*K15</f>
        <v>198</v>
      </c>
      <c r="L16" t="s">
        <v>11</v>
      </c>
      <c r="M16" t="s">
        <v>48</v>
      </c>
    </row>
    <row r="17" spans="2:13" x14ac:dyDescent="0.25">
      <c r="B17" s="9" t="s">
        <v>44</v>
      </c>
      <c r="C17" s="10"/>
      <c r="D17" s="10"/>
      <c r="E17" s="9"/>
      <c r="F17" s="9"/>
      <c r="G17" s="1"/>
      <c r="H17" s="1"/>
      <c r="K17" s="11">
        <f>K16/60</f>
        <v>3.3</v>
      </c>
      <c r="L17" t="s">
        <v>16</v>
      </c>
      <c r="M17" t="s">
        <v>48</v>
      </c>
    </row>
    <row r="18" spans="2:13" x14ac:dyDescent="0.25">
      <c r="C18" s="2"/>
      <c r="D18" s="2"/>
      <c r="G18" s="1"/>
      <c r="H18" s="1"/>
      <c r="K18" s="11"/>
    </row>
    <row r="19" spans="2:13" x14ac:dyDescent="0.25">
      <c r="K19" s="11">
        <v>4</v>
      </c>
      <c r="L19" t="s">
        <v>12</v>
      </c>
      <c r="M19" t="s">
        <v>47</v>
      </c>
    </row>
    <row r="20" spans="2:13" x14ac:dyDescent="0.25">
      <c r="K20" s="11"/>
      <c r="L20" t="s">
        <v>51</v>
      </c>
    </row>
    <row r="21" spans="2:13" x14ac:dyDescent="0.25">
      <c r="K21" s="11"/>
    </row>
    <row r="22" spans="2:13" x14ac:dyDescent="0.25">
      <c r="K22" s="13">
        <f>K19/K17</f>
        <v>1.2121212121212122</v>
      </c>
      <c r="L22" t="s">
        <v>27</v>
      </c>
    </row>
    <row r="23" spans="2:13" x14ac:dyDescent="0.25">
      <c r="K23" s="13">
        <f>K22</f>
        <v>1.2121212121212122</v>
      </c>
      <c r="L23" t="s">
        <v>28</v>
      </c>
    </row>
    <row r="24" spans="2:13" x14ac:dyDescent="0.25">
      <c r="K24" s="11"/>
    </row>
    <row r="25" spans="2:13" x14ac:dyDescent="0.25">
      <c r="K25" s="11" t="s">
        <v>45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</dc:creator>
  <cp:lastModifiedBy>Matt</cp:lastModifiedBy>
  <dcterms:created xsi:type="dcterms:W3CDTF">2019-11-12T22:40:55Z</dcterms:created>
  <dcterms:modified xsi:type="dcterms:W3CDTF">2019-11-13T22:24:46Z</dcterms:modified>
</cp:coreProperties>
</file>