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7775" windowHeight="19470"/>
  </bookViews>
  <sheets>
    <sheet name="labor" sheetId="1" r:id="rId1"/>
    <sheet name="Supplies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52" i="1"/>
  <c r="E51"/>
  <c r="E50"/>
  <c r="E49"/>
  <c r="E48"/>
  <c r="E43"/>
  <c r="E42"/>
  <c r="E40"/>
  <c r="E39"/>
  <c r="E38"/>
  <c r="E37"/>
  <c r="E36"/>
  <c r="E35"/>
  <c r="E33"/>
  <c r="E32"/>
  <c r="E31"/>
  <c r="E30"/>
  <c r="E29"/>
  <c r="E28"/>
  <c r="D52"/>
  <c r="D51"/>
  <c r="D50"/>
  <c r="D49"/>
  <c r="D48"/>
  <c r="D43"/>
  <c r="D42"/>
  <c r="D40"/>
  <c r="D39"/>
  <c r="D38"/>
  <c r="D37"/>
  <c r="D36"/>
  <c r="D35"/>
  <c r="D33"/>
  <c r="D32"/>
  <c r="D31"/>
  <c r="D30"/>
  <c r="D29"/>
  <c r="D28"/>
  <c r="C52"/>
  <c r="C51"/>
  <c r="C50"/>
  <c r="C49"/>
  <c r="C48"/>
  <c r="C43"/>
  <c r="C42"/>
  <c r="C40"/>
  <c r="C39"/>
  <c r="C38"/>
  <c r="C37"/>
  <c r="C36"/>
  <c r="C35"/>
  <c r="C33"/>
  <c r="C32"/>
  <c r="C31"/>
  <c r="C30"/>
  <c r="C29"/>
  <c r="C28"/>
  <c r="C30" i="2"/>
  <c r="V53" i="1"/>
  <c r="V54" s="1"/>
  <c r="F48"/>
  <c r="F49" s="1"/>
  <c r="H42"/>
  <c r="H43" s="1"/>
  <c r="G42"/>
  <c r="G43" s="1"/>
  <c r="F42"/>
  <c r="F43" s="1"/>
  <c r="G35"/>
  <c r="G36" s="1"/>
  <c r="W32"/>
  <c r="U53"/>
  <c r="U54" s="1"/>
  <c r="T53"/>
  <c r="T54" s="1"/>
  <c r="S53"/>
  <c r="S54" s="1"/>
  <c r="R53"/>
  <c r="R54" s="1"/>
  <c r="Q53"/>
  <c r="Q54" s="1"/>
  <c r="P53"/>
  <c r="P54" s="1"/>
  <c r="O53"/>
  <c r="O54" s="1"/>
  <c r="N53"/>
  <c r="N54" s="1"/>
  <c r="J53"/>
  <c r="J54" s="1"/>
  <c r="X52"/>
  <c r="X51"/>
  <c r="X50"/>
  <c r="X40"/>
  <c r="X37"/>
  <c r="X36"/>
  <c r="X35"/>
  <c r="X33"/>
  <c r="X31"/>
  <c r="X30"/>
  <c r="X29"/>
  <c r="X28"/>
  <c r="E53" l="1"/>
  <c r="D53"/>
  <c r="H35"/>
  <c r="H36" s="1"/>
  <c r="F35"/>
  <c r="F36" s="1"/>
  <c r="H48"/>
  <c r="H49" s="1"/>
  <c r="G48"/>
  <c r="G49" s="1"/>
  <c r="K53"/>
  <c r="K54" s="1"/>
  <c r="M53"/>
  <c r="X32"/>
  <c r="D54"/>
  <c r="E54"/>
  <c r="W39"/>
  <c r="X39" s="1"/>
  <c r="W38"/>
  <c r="X38" s="1"/>
  <c r="L53"/>
  <c r="L54" s="1"/>
  <c r="I53"/>
  <c r="I54" s="1"/>
  <c r="M54" l="1"/>
  <c r="C53"/>
  <c r="C54" s="1"/>
  <c r="X53"/>
  <c r="W53"/>
  <c r="W54" s="1"/>
</calcChain>
</file>

<file path=xl/sharedStrings.xml><?xml version="1.0" encoding="utf-8"?>
<sst xmlns="http://schemas.openxmlformats.org/spreadsheetml/2006/main" count="96" uniqueCount="69">
  <si>
    <t>Task</t>
  </si>
  <si>
    <t>MB systems</t>
  </si>
  <si>
    <t>embed metadata</t>
  </si>
  <si>
    <t>VARS for stills</t>
  </si>
  <si>
    <t>Google Earth</t>
  </si>
  <si>
    <t>AVED</t>
  </si>
  <si>
    <t>box mosaic for MPA</t>
  </si>
  <si>
    <t>Add sensors</t>
  </si>
  <si>
    <t>TRN</t>
  </si>
  <si>
    <t>tune and tweak</t>
  </si>
  <si>
    <t>bowthruster</t>
  </si>
  <si>
    <t>Horner</t>
  </si>
  <si>
    <t>reconfig for midwater</t>
  </si>
  <si>
    <t>zoom/focus, strobe switch</t>
  </si>
  <si>
    <t>field test with EK-60</t>
  </si>
  <si>
    <t>ex</t>
  </si>
  <si>
    <t>ME</t>
  </si>
  <si>
    <t>SE</t>
  </si>
  <si>
    <t>EE</t>
  </si>
  <si>
    <t>task sum</t>
  </si>
  <si>
    <t>ME Tech</t>
  </si>
  <si>
    <t>SE Tech</t>
  </si>
  <si>
    <t>EE Tech</t>
  </si>
  <si>
    <t>Ship time</t>
  </si>
  <si>
    <t>Brett</t>
  </si>
  <si>
    <t>Jon</t>
  </si>
  <si>
    <t xml:space="preserve">Mike McCann </t>
  </si>
  <si>
    <t>Rob</t>
  </si>
  <si>
    <t>Brian</t>
  </si>
  <si>
    <t>subtotal</t>
  </si>
  <si>
    <t>Project Management</t>
  </si>
  <si>
    <t>Days</t>
  </si>
  <si>
    <t>Hours (9 hrs/day)</t>
  </si>
  <si>
    <t>Terrain Following</t>
  </si>
  <si>
    <t>Refine</t>
  </si>
  <si>
    <t>Danelle</t>
  </si>
  <si>
    <t>Alana</t>
  </si>
  <si>
    <t>Dave C.</t>
  </si>
  <si>
    <t>Jim S.</t>
  </si>
  <si>
    <t>2 days for MPA box</t>
  </si>
  <si>
    <t>4 days for Midwater</t>
  </si>
  <si>
    <t>AUV operations:</t>
  </si>
  <si>
    <t>ET</t>
  </si>
  <si>
    <t>Supplies: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</si>
  <si>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Biodiversity initiative needs environmental data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</si>
  <si>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Seabird Seacat 19plus V2 CTD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</si>
  <si>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Seabird SBE 43 DO sensor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</si>
  <si>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Syntactic  foam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</si>
  <si>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Replace 3km rated foam in AUV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</si>
  <si>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AUV supplies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</si>
  <si>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Wet cabling to flip midbody end for end</t>
    </r>
  </si>
  <si>
    <t>Mac laptop to run MB Systems and AVED Classification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</si>
  <si>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 xml:space="preserve">Wetlabs ECO-FLNTU(RT)D Chlorophyll and Turbidity sensor  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</si>
  <si>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Foam to offset instruments,  Ideal Instrument TG-28A</t>
    </r>
  </si>
  <si>
    <t>motors, gears, controller</t>
  </si>
  <si>
    <t>Camera lens upgrade: Nikon 17-35</t>
  </si>
  <si>
    <t>task 3.2</t>
  </si>
  <si>
    <t>task 3.1</t>
  </si>
  <si>
    <t>task 1.7</t>
  </si>
  <si>
    <t>1.5, 1.1</t>
  </si>
  <si>
    <t>task 2.3</t>
  </si>
  <si>
    <t>8" long midbody hull section with clamps and rings</t>
  </si>
  <si>
    <t>1 HT Servo size 100 thrusters</t>
  </si>
  <si>
    <t xml:space="preserve"> Sevo controller boards</t>
  </si>
  <si>
    <t>travel to Ocean Sciences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</si>
  <si>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Computer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</si>
  <si>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Needs 8 GB memory, XP parallels and Matlab</t>
    </r>
  </si>
  <si>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Sensors</t>
    </r>
  </si>
  <si>
    <t>MARS port fees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</si>
</sst>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8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Courier New"/>
      <family val="3"/>
    </font>
    <font>
      <sz val="11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3" fontId="0" fillId="0" borderId="0" xfId="0" quotePrefix="1" applyNumberForma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quotePrefix="1" applyAlignment="1">
      <alignment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/>
    <xf numFmtId="0" fontId="4" fillId="0" borderId="0" xfId="0" applyFont="1" applyAlignment="1"/>
    <xf numFmtId="0" fontId="7" fillId="0" borderId="0" xfId="0" applyFont="1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Y69"/>
  <sheetViews>
    <sheetView tabSelected="1" topLeftCell="A36" workbookViewId="0">
      <selection activeCell="A26" sqref="A26:X56"/>
    </sheetView>
  </sheetViews>
  <sheetFormatPr defaultRowHeight="15"/>
  <cols>
    <col min="2" max="2" width="25.42578125" customWidth="1"/>
    <col min="4" max="4" width="5.85546875" customWidth="1"/>
  </cols>
  <sheetData>
    <row r="4" spans="3:6">
      <c r="F4" t="s">
        <v>16</v>
      </c>
    </row>
    <row r="5" spans="3:6">
      <c r="C5" t="s">
        <v>0</v>
      </c>
    </row>
    <row r="6" spans="3:6">
      <c r="C6">
        <v>1.1000000000000001</v>
      </c>
      <c r="D6" t="s">
        <v>1</v>
      </c>
    </row>
    <row r="7" spans="3:6">
      <c r="C7">
        <v>1.2</v>
      </c>
      <c r="D7" t="s">
        <v>2</v>
      </c>
    </row>
    <row r="8" spans="3:6">
      <c r="C8">
        <v>1.3</v>
      </c>
      <c r="D8" t="s">
        <v>3</v>
      </c>
    </row>
    <row r="9" spans="3:6">
      <c r="C9">
        <v>1.4</v>
      </c>
      <c r="D9" t="s">
        <v>4</v>
      </c>
    </row>
    <row r="10" spans="3:6">
      <c r="C10">
        <v>1.5</v>
      </c>
      <c r="D10" t="s">
        <v>5</v>
      </c>
    </row>
    <row r="11" spans="3:6">
      <c r="C11">
        <v>1.6</v>
      </c>
      <c r="D11" t="s">
        <v>6</v>
      </c>
    </row>
    <row r="12" spans="3:6">
      <c r="C12">
        <v>1.7</v>
      </c>
      <c r="D12" t="s">
        <v>7</v>
      </c>
    </row>
    <row r="14" spans="3:6">
      <c r="C14">
        <v>2.1</v>
      </c>
      <c r="D14" t="s">
        <v>8</v>
      </c>
    </row>
    <row r="15" spans="3:6">
      <c r="C15">
        <v>2.2000000000000002</v>
      </c>
      <c r="D15" t="s">
        <v>9</v>
      </c>
    </row>
    <row r="16" spans="3:6">
      <c r="C16">
        <v>2.2999999999999998</v>
      </c>
      <c r="D16" t="s">
        <v>10</v>
      </c>
    </row>
    <row r="17" spans="1:25">
      <c r="C17">
        <v>2.4</v>
      </c>
      <c r="D17" t="s">
        <v>11</v>
      </c>
    </row>
    <row r="19" spans="1:25">
      <c r="C19">
        <v>3.1</v>
      </c>
      <c r="D19" t="s">
        <v>12</v>
      </c>
    </row>
    <row r="20" spans="1:25">
      <c r="C20">
        <v>3.2</v>
      </c>
      <c r="D20" t="s">
        <v>13</v>
      </c>
    </row>
    <row r="21" spans="1:25">
      <c r="C21">
        <v>3.3</v>
      </c>
      <c r="D21" t="s">
        <v>14</v>
      </c>
    </row>
    <row r="26" spans="1:25" ht="30">
      <c r="B26" s="1"/>
      <c r="C26" s="2" t="s">
        <v>16</v>
      </c>
      <c r="D26" s="2" t="s">
        <v>17</v>
      </c>
      <c r="E26" s="2" t="s">
        <v>18</v>
      </c>
      <c r="F26" s="2" t="s">
        <v>19</v>
      </c>
      <c r="G26" s="2" t="s">
        <v>19</v>
      </c>
      <c r="H26" s="2" t="s">
        <v>19</v>
      </c>
      <c r="I26" s="2" t="s">
        <v>20</v>
      </c>
      <c r="J26" s="2" t="s">
        <v>21</v>
      </c>
      <c r="K26" s="2" t="s">
        <v>22</v>
      </c>
      <c r="L26" s="2" t="s">
        <v>23</v>
      </c>
      <c r="M26" s="2" t="s">
        <v>24</v>
      </c>
      <c r="N26" s="2" t="s">
        <v>25</v>
      </c>
      <c r="O26" s="2" t="s">
        <v>26</v>
      </c>
      <c r="P26" s="2" t="s">
        <v>27</v>
      </c>
      <c r="Q26" s="2" t="s">
        <v>28</v>
      </c>
      <c r="R26" s="2" t="s">
        <v>35</v>
      </c>
      <c r="S26" s="2" t="s">
        <v>36</v>
      </c>
      <c r="T26" s="2" t="s">
        <v>37</v>
      </c>
      <c r="U26" s="2" t="s">
        <v>38</v>
      </c>
      <c r="V26" s="2" t="s">
        <v>42</v>
      </c>
      <c r="W26" s="2"/>
      <c r="X26" s="2"/>
      <c r="Y26" s="2"/>
    </row>
    <row r="27" spans="1:25">
      <c r="B27" s="1" t="s">
        <v>34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>
      <c r="A28">
        <v>1.1000000000000001</v>
      </c>
      <c r="B28" t="s">
        <v>1</v>
      </c>
      <c r="C28" s="2">
        <f>+M28+N28</f>
        <v>1</v>
      </c>
      <c r="D28" s="2">
        <f>O28+P28+Q28+R28</f>
        <v>10</v>
      </c>
      <c r="E28" s="2">
        <f>+S28</f>
        <v>0</v>
      </c>
      <c r="F28" s="2"/>
      <c r="G28" s="2"/>
      <c r="H28" s="2"/>
      <c r="I28" s="2"/>
      <c r="J28" s="2"/>
      <c r="K28" s="2"/>
      <c r="L28" s="2"/>
      <c r="M28" s="2">
        <v>1</v>
      </c>
      <c r="N28" s="2"/>
      <c r="O28" s="2"/>
      <c r="P28" s="2">
        <v>10</v>
      </c>
      <c r="Q28" s="2"/>
      <c r="R28" s="2"/>
      <c r="S28" s="2"/>
      <c r="T28" s="2"/>
      <c r="U28" s="2"/>
      <c r="V28" s="2"/>
      <c r="W28" s="2"/>
      <c r="X28" s="2">
        <f t="shared" ref="X28:X41" si="0">+W28*9</f>
        <v>0</v>
      </c>
      <c r="Y28" s="2"/>
    </row>
    <row r="29" spans="1:25">
      <c r="A29">
        <v>1.2</v>
      </c>
      <c r="B29" t="s">
        <v>2</v>
      </c>
      <c r="C29" s="2">
        <f t="shared" ref="C29:C53" si="1">+M29+N29</f>
        <v>2</v>
      </c>
      <c r="D29" s="2">
        <f t="shared" ref="D29:D53" si="2">O29+P29+Q29+R29</f>
        <v>5</v>
      </c>
      <c r="E29" s="2">
        <f t="shared" ref="E29:E53" si="3">+S29</f>
        <v>0</v>
      </c>
      <c r="F29" s="2"/>
      <c r="G29" s="2"/>
      <c r="H29" s="2"/>
      <c r="I29" s="2"/>
      <c r="J29" s="2"/>
      <c r="K29" s="2"/>
      <c r="L29" s="2"/>
      <c r="M29" s="2">
        <v>2</v>
      </c>
      <c r="N29" s="2"/>
      <c r="O29" s="2"/>
      <c r="P29" s="2"/>
      <c r="Q29" s="2">
        <v>5</v>
      </c>
      <c r="R29" s="2"/>
      <c r="S29" s="2"/>
      <c r="T29" s="2"/>
      <c r="U29" s="2"/>
      <c r="V29" s="2"/>
      <c r="W29" s="2"/>
      <c r="X29" s="2">
        <f t="shared" si="0"/>
        <v>0</v>
      </c>
      <c r="Y29" s="2"/>
    </row>
    <row r="30" spans="1:25">
      <c r="A30">
        <v>1.3</v>
      </c>
      <c r="B30" t="s">
        <v>3</v>
      </c>
      <c r="C30" s="2">
        <f t="shared" si="1"/>
        <v>2</v>
      </c>
      <c r="D30" s="2">
        <f t="shared" si="2"/>
        <v>30</v>
      </c>
      <c r="E30" s="2">
        <f t="shared" si="3"/>
        <v>0</v>
      </c>
      <c r="F30" s="2"/>
      <c r="G30" s="2"/>
      <c r="H30" s="2"/>
      <c r="I30" s="2"/>
      <c r="J30" s="2"/>
      <c r="K30" s="2"/>
      <c r="L30" s="2"/>
      <c r="M30" s="2">
        <v>2</v>
      </c>
      <c r="N30" s="2"/>
      <c r="O30" s="2"/>
      <c r="P30" s="2"/>
      <c r="Q30" s="2">
        <v>30</v>
      </c>
      <c r="R30" s="2"/>
      <c r="S30" s="2"/>
      <c r="T30" s="2"/>
      <c r="U30" s="2"/>
      <c r="V30" s="2"/>
      <c r="W30" s="2"/>
      <c r="X30" s="2">
        <f t="shared" si="0"/>
        <v>0</v>
      </c>
      <c r="Y30" s="2"/>
    </row>
    <row r="31" spans="1:25">
      <c r="A31">
        <v>1.4</v>
      </c>
      <c r="B31" t="s">
        <v>4</v>
      </c>
      <c r="C31" s="2">
        <f t="shared" si="1"/>
        <v>1</v>
      </c>
      <c r="D31" s="2">
        <f t="shared" si="2"/>
        <v>10</v>
      </c>
      <c r="E31" s="2">
        <f t="shared" si="3"/>
        <v>0</v>
      </c>
      <c r="F31" s="2"/>
      <c r="G31" s="2"/>
      <c r="H31" s="2"/>
      <c r="I31" s="2"/>
      <c r="J31" s="2"/>
      <c r="K31" s="2"/>
      <c r="L31" s="2"/>
      <c r="M31" s="2">
        <v>1</v>
      </c>
      <c r="N31" s="2"/>
      <c r="O31" s="2">
        <v>10</v>
      </c>
      <c r="P31" s="2"/>
      <c r="Q31" s="2"/>
      <c r="R31" s="2"/>
      <c r="S31" s="2"/>
      <c r="T31" s="2"/>
      <c r="U31" s="2"/>
      <c r="V31" s="2"/>
      <c r="W31" s="2"/>
      <c r="X31" s="2">
        <f t="shared" si="0"/>
        <v>0</v>
      </c>
      <c r="Y31" s="2"/>
    </row>
    <row r="32" spans="1:25">
      <c r="A32">
        <v>1.5</v>
      </c>
      <c r="B32" t="s">
        <v>5</v>
      </c>
      <c r="C32" s="2">
        <f t="shared" si="1"/>
        <v>1</v>
      </c>
      <c r="D32" s="2">
        <f t="shared" si="2"/>
        <v>26</v>
      </c>
      <c r="E32" s="2">
        <f t="shared" si="3"/>
        <v>0</v>
      </c>
      <c r="F32" s="2"/>
      <c r="G32" s="2"/>
      <c r="H32" s="2"/>
      <c r="I32" s="2"/>
      <c r="J32" s="2"/>
      <c r="K32" s="2"/>
      <c r="L32" s="2"/>
      <c r="M32" s="2">
        <v>1</v>
      </c>
      <c r="N32" s="2"/>
      <c r="O32" s="2"/>
      <c r="P32" s="2"/>
      <c r="Q32" s="2"/>
      <c r="R32" s="2">
        <v>26</v>
      </c>
      <c r="S32" s="2"/>
      <c r="T32" s="2"/>
      <c r="U32" s="2"/>
      <c r="V32" s="2"/>
      <c r="W32" s="2">
        <f>SUM(C32:U32)</f>
        <v>54</v>
      </c>
      <c r="X32" s="2">
        <f t="shared" si="0"/>
        <v>486</v>
      </c>
      <c r="Y32" s="2"/>
    </row>
    <row r="33" spans="1:25">
      <c r="A33">
        <v>1.6</v>
      </c>
      <c r="B33" t="s">
        <v>6</v>
      </c>
      <c r="C33" s="2">
        <f t="shared" si="1"/>
        <v>5</v>
      </c>
      <c r="D33" s="2">
        <f t="shared" si="2"/>
        <v>15</v>
      </c>
      <c r="E33" s="2">
        <f t="shared" si="3"/>
        <v>0</v>
      </c>
      <c r="F33" s="2"/>
      <c r="G33" s="2"/>
      <c r="H33" s="2"/>
      <c r="I33" s="2"/>
      <c r="J33" s="2"/>
      <c r="K33" s="2"/>
      <c r="L33" s="2"/>
      <c r="M33" s="2">
        <v>5</v>
      </c>
      <c r="N33" s="2"/>
      <c r="O33" s="2"/>
      <c r="P33" s="2">
        <v>15</v>
      </c>
      <c r="Q33" s="2"/>
      <c r="R33" s="2"/>
      <c r="S33" s="2"/>
      <c r="T33" s="2"/>
      <c r="U33" s="2"/>
      <c r="V33" s="2"/>
      <c r="W33" s="2"/>
      <c r="X33" s="2">
        <f t="shared" si="0"/>
        <v>0</v>
      </c>
      <c r="Y33" s="2"/>
    </row>
    <row r="34" spans="1:25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>
      <c r="B35" s="2" t="s">
        <v>29</v>
      </c>
      <c r="C35" s="2">
        <f t="shared" si="1"/>
        <v>0</v>
      </c>
      <c r="D35" s="2">
        <f t="shared" si="2"/>
        <v>0</v>
      </c>
      <c r="E35" s="2">
        <f t="shared" si="3"/>
        <v>0</v>
      </c>
      <c r="F35" s="2">
        <f>SUM(C28:C34)</f>
        <v>12</v>
      </c>
      <c r="G35" s="2">
        <f>SUM(D28:D34)</f>
        <v>96</v>
      </c>
      <c r="H35" s="2">
        <f>SUM(E28:E34)</f>
        <v>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>
        <f t="shared" si="0"/>
        <v>0</v>
      </c>
      <c r="Y35" s="2"/>
    </row>
    <row r="36" spans="1:25">
      <c r="B36" s="4"/>
      <c r="C36" s="2">
        <f t="shared" si="1"/>
        <v>0</v>
      </c>
      <c r="D36" s="2">
        <f t="shared" si="2"/>
        <v>0</v>
      </c>
      <c r="E36" s="2">
        <f t="shared" si="3"/>
        <v>0</v>
      </c>
      <c r="F36" s="2">
        <f>+F35*9</f>
        <v>108</v>
      </c>
      <c r="G36" s="2">
        <f>+G35*9</f>
        <v>864</v>
      </c>
      <c r="H36" s="2">
        <f>+H35*9</f>
        <v>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>
        <f t="shared" si="0"/>
        <v>0</v>
      </c>
      <c r="Y36" s="2"/>
    </row>
    <row r="37" spans="1:25">
      <c r="B37" s="1" t="s">
        <v>33</v>
      </c>
      <c r="C37" s="2">
        <f t="shared" si="1"/>
        <v>0</v>
      </c>
      <c r="D37" s="2">
        <f t="shared" si="2"/>
        <v>0</v>
      </c>
      <c r="E37" s="2">
        <f t="shared" si="3"/>
        <v>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>
        <f t="shared" si="0"/>
        <v>0</v>
      </c>
      <c r="Y37" s="2"/>
    </row>
    <row r="38" spans="1:25">
      <c r="A38">
        <v>2.1</v>
      </c>
      <c r="B38" t="s">
        <v>8</v>
      </c>
      <c r="C38" s="2">
        <f t="shared" si="1"/>
        <v>2</v>
      </c>
      <c r="D38" s="2">
        <f t="shared" si="2"/>
        <v>5</v>
      </c>
      <c r="E38" s="2">
        <f t="shared" si="3"/>
        <v>0</v>
      </c>
      <c r="F38" s="2"/>
      <c r="G38" s="2"/>
      <c r="H38" s="2"/>
      <c r="I38" s="2"/>
      <c r="J38" s="2"/>
      <c r="K38" s="2"/>
      <c r="L38" s="2"/>
      <c r="M38" s="2">
        <v>2</v>
      </c>
      <c r="N38" s="2"/>
      <c r="O38" s="2"/>
      <c r="P38" s="2">
        <v>5</v>
      </c>
      <c r="Q38" s="2"/>
      <c r="R38" s="2"/>
      <c r="S38" s="2"/>
      <c r="T38" s="2"/>
      <c r="U38" s="2"/>
      <c r="V38" s="2"/>
      <c r="W38" s="2">
        <f>SUM(C38:U38)</f>
        <v>14</v>
      </c>
      <c r="X38" s="2">
        <f t="shared" si="0"/>
        <v>126</v>
      </c>
      <c r="Y38" s="2"/>
    </row>
    <row r="39" spans="1:25">
      <c r="A39">
        <v>2.2000000000000002</v>
      </c>
      <c r="B39" t="s">
        <v>9</v>
      </c>
      <c r="C39" s="2">
        <f t="shared" si="1"/>
        <v>1</v>
      </c>
      <c r="D39" s="2">
        <f t="shared" si="2"/>
        <v>15</v>
      </c>
      <c r="E39" s="2">
        <f t="shared" si="3"/>
        <v>0</v>
      </c>
      <c r="F39" s="2"/>
      <c r="G39" s="2"/>
      <c r="H39" s="2"/>
      <c r="I39" s="2"/>
      <c r="J39" s="2"/>
      <c r="K39" s="2"/>
      <c r="L39" s="2"/>
      <c r="M39" s="5">
        <v>1</v>
      </c>
      <c r="N39" s="5"/>
      <c r="O39" s="5"/>
      <c r="P39" s="5">
        <v>15</v>
      </c>
      <c r="Q39" s="5"/>
      <c r="R39" s="5"/>
      <c r="S39" s="5"/>
      <c r="T39" s="2"/>
      <c r="U39" s="2"/>
      <c r="V39" s="2"/>
      <c r="W39" s="2">
        <f>SUM(C39:U39)</f>
        <v>32</v>
      </c>
      <c r="X39" s="2">
        <f t="shared" si="0"/>
        <v>288</v>
      </c>
      <c r="Y39" s="2"/>
    </row>
    <row r="40" spans="1:25">
      <c r="A40">
        <v>2.2999999999999998</v>
      </c>
      <c r="B40" t="s">
        <v>10</v>
      </c>
      <c r="C40" s="2">
        <f t="shared" si="1"/>
        <v>25</v>
      </c>
      <c r="D40" s="2">
        <f t="shared" si="2"/>
        <v>5</v>
      </c>
      <c r="E40" s="2">
        <f t="shared" si="3"/>
        <v>10</v>
      </c>
      <c r="F40" s="2"/>
      <c r="G40" s="2"/>
      <c r="H40" s="2"/>
      <c r="I40" s="2"/>
      <c r="J40" s="2"/>
      <c r="K40" s="2"/>
      <c r="L40" s="2"/>
      <c r="M40" s="2">
        <v>5</v>
      </c>
      <c r="N40" s="2">
        <v>20</v>
      </c>
      <c r="O40" s="2"/>
      <c r="P40" s="2">
        <v>5</v>
      </c>
      <c r="Q40" s="2"/>
      <c r="R40" s="2"/>
      <c r="S40" s="2">
        <v>10</v>
      </c>
      <c r="T40" s="2"/>
      <c r="U40" s="2">
        <v>15</v>
      </c>
      <c r="V40" s="2">
        <v>5</v>
      </c>
      <c r="W40" s="2"/>
      <c r="X40" s="2">
        <f t="shared" si="0"/>
        <v>0</v>
      </c>
      <c r="Y40" s="2"/>
    </row>
    <row r="41" spans="1:25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>
      <c r="B42" s="3" t="s">
        <v>29</v>
      </c>
      <c r="C42" s="2">
        <f t="shared" si="1"/>
        <v>0</v>
      </c>
      <c r="D42" s="2">
        <f t="shared" si="2"/>
        <v>0</v>
      </c>
      <c r="E42" s="2">
        <f t="shared" si="3"/>
        <v>0</v>
      </c>
      <c r="F42" s="2">
        <f>SUM(C35:C41)</f>
        <v>28</v>
      </c>
      <c r="G42" s="2">
        <f>SUM(D35:D41)</f>
        <v>25</v>
      </c>
      <c r="H42" s="2">
        <f>SUM(E35:E41)</f>
        <v>10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>
      <c r="B43" s="3"/>
      <c r="C43" s="2">
        <f t="shared" si="1"/>
        <v>0</v>
      </c>
      <c r="D43" s="2">
        <f t="shared" si="2"/>
        <v>0</v>
      </c>
      <c r="E43" s="2">
        <f t="shared" si="3"/>
        <v>0</v>
      </c>
      <c r="F43" s="2">
        <f>+F42*9</f>
        <v>252</v>
      </c>
      <c r="G43" s="2">
        <f>+G42*9</f>
        <v>225</v>
      </c>
      <c r="H43" s="2">
        <f>+H42*9</f>
        <v>90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7"/>
      <c r="N44" s="7"/>
      <c r="O44" s="7"/>
      <c r="P44" s="7"/>
      <c r="Q44" s="7"/>
      <c r="R44" s="7"/>
      <c r="S44" s="7"/>
      <c r="T44" s="2"/>
      <c r="U44" s="2"/>
      <c r="V44" s="2"/>
      <c r="W44" s="2"/>
      <c r="X44" s="2"/>
      <c r="Y44" s="2"/>
    </row>
    <row r="45" spans="1:2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>
      <c r="C46" s="2"/>
      <c r="D46" s="2"/>
      <c r="E46" s="2"/>
      <c r="F46" s="2"/>
      <c r="G46" s="2"/>
      <c r="H46" s="2"/>
      <c r="I46" s="2"/>
      <c r="J46" s="2"/>
      <c r="K46" s="2"/>
      <c r="L46" s="2"/>
      <c r="M46" s="7"/>
      <c r="N46" s="7"/>
      <c r="O46" s="7"/>
      <c r="P46" s="7"/>
      <c r="Q46" s="7"/>
      <c r="R46" s="7"/>
      <c r="S46" s="7"/>
      <c r="T46" s="2"/>
      <c r="U46" s="2"/>
      <c r="V46" s="2"/>
      <c r="W46" s="2"/>
      <c r="X46" s="2"/>
      <c r="Y46" s="2"/>
    </row>
    <row r="47" spans="1:2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>
      <c r="B48" s="4" t="s">
        <v>29</v>
      </c>
      <c r="C48" s="2">
        <f t="shared" si="1"/>
        <v>0</v>
      </c>
      <c r="D48" s="2">
        <f t="shared" si="2"/>
        <v>0</v>
      </c>
      <c r="E48" s="2">
        <f t="shared" si="3"/>
        <v>0</v>
      </c>
      <c r="F48" s="2">
        <f>SUM(C41:C47)</f>
        <v>0</v>
      </c>
      <c r="G48" s="2">
        <f>SUM(D41:D47)</f>
        <v>0</v>
      </c>
      <c r="H48" s="2">
        <f>SUM(E41:E47)</f>
        <v>0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2:25">
      <c r="B49" s="4"/>
      <c r="C49" s="2">
        <f t="shared" si="1"/>
        <v>0</v>
      </c>
      <c r="D49" s="2">
        <f t="shared" si="2"/>
        <v>0</v>
      </c>
      <c r="E49" s="2">
        <f t="shared" si="3"/>
        <v>0</v>
      </c>
      <c r="F49" s="2">
        <f>+F48*9</f>
        <v>0</v>
      </c>
      <c r="G49" s="2">
        <f>+G48*9</f>
        <v>0</v>
      </c>
      <c r="H49" s="2">
        <f>+H48*9</f>
        <v>0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>
      <c r="B50" s="4" t="s">
        <v>30</v>
      </c>
      <c r="C50" s="2">
        <f t="shared" si="1"/>
        <v>5</v>
      </c>
      <c r="D50" s="2">
        <f t="shared" si="2"/>
        <v>0</v>
      </c>
      <c r="E50" s="2">
        <f t="shared" si="3"/>
        <v>0</v>
      </c>
      <c r="F50" s="2"/>
      <c r="G50" s="2"/>
      <c r="H50" s="2"/>
      <c r="I50" s="2"/>
      <c r="J50" s="2"/>
      <c r="K50" s="2"/>
      <c r="L50" s="2"/>
      <c r="M50" s="2">
        <v>5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>
        <f>+W50*9</f>
        <v>0</v>
      </c>
      <c r="Y50" s="2"/>
    </row>
    <row r="51" spans="2:25">
      <c r="B51" s="2"/>
      <c r="C51" s="2">
        <f t="shared" si="1"/>
        <v>0</v>
      </c>
      <c r="D51" s="2">
        <f t="shared" si="2"/>
        <v>0</v>
      </c>
      <c r="E51" s="2">
        <f t="shared" si="3"/>
        <v>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>
        <f>+W51*9</f>
        <v>0</v>
      </c>
      <c r="Y51" s="2"/>
    </row>
    <row r="52" spans="2:25">
      <c r="B52" s="3"/>
      <c r="C52" s="2">
        <f t="shared" si="1"/>
        <v>0</v>
      </c>
      <c r="D52" s="2">
        <f t="shared" si="2"/>
        <v>0</v>
      </c>
      <c r="E52" s="2">
        <f t="shared" si="3"/>
        <v>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>
        <f>+W52*9</f>
        <v>0</v>
      </c>
      <c r="Y52" s="2"/>
    </row>
    <row r="53" spans="2:25">
      <c r="B53" s="2" t="s">
        <v>31</v>
      </c>
      <c r="C53" s="2">
        <f t="shared" si="1"/>
        <v>44</v>
      </c>
      <c r="D53" s="2">
        <f t="shared" si="2"/>
        <v>111</v>
      </c>
      <c r="E53" s="2">
        <f t="shared" si="3"/>
        <v>10</v>
      </c>
      <c r="F53" s="2"/>
      <c r="G53" s="2"/>
      <c r="H53" s="2"/>
      <c r="I53" s="2">
        <f t="shared" ref="I53:X53" si="4">SUM(I29:I52)</f>
        <v>0</v>
      </c>
      <c r="J53" s="2">
        <f t="shared" si="4"/>
        <v>0</v>
      </c>
      <c r="K53" s="2">
        <f t="shared" si="4"/>
        <v>0</v>
      </c>
      <c r="L53" s="2">
        <f t="shared" si="4"/>
        <v>0</v>
      </c>
      <c r="M53" s="2">
        <f t="shared" si="4"/>
        <v>24</v>
      </c>
      <c r="N53" s="2">
        <f t="shared" si="4"/>
        <v>20</v>
      </c>
      <c r="O53" s="2">
        <f t="shared" si="4"/>
        <v>10</v>
      </c>
      <c r="P53" s="2">
        <f t="shared" si="4"/>
        <v>40</v>
      </c>
      <c r="Q53" s="2">
        <f t="shared" si="4"/>
        <v>35</v>
      </c>
      <c r="R53" s="2">
        <f t="shared" si="4"/>
        <v>26</v>
      </c>
      <c r="S53" s="2">
        <f t="shared" si="4"/>
        <v>10</v>
      </c>
      <c r="T53" s="2">
        <f t="shared" si="4"/>
        <v>0</v>
      </c>
      <c r="U53" s="2">
        <f t="shared" si="4"/>
        <v>15</v>
      </c>
      <c r="V53" s="2">
        <f t="shared" ref="V53" si="5">SUM(V29:V52)</f>
        <v>5</v>
      </c>
      <c r="W53" s="2">
        <f t="shared" si="4"/>
        <v>100</v>
      </c>
      <c r="X53" s="2">
        <f t="shared" si="4"/>
        <v>900</v>
      </c>
      <c r="Y53" s="2"/>
    </row>
    <row r="54" spans="2:25">
      <c r="B54" s="2" t="s">
        <v>32</v>
      </c>
      <c r="C54" s="2">
        <f>+C53*9</f>
        <v>396</v>
      </c>
      <c r="D54" s="2">
        <f t="shared" ref="D54:W54" si="6">+D53*9</f>
        <v>999</v>
      </c>
      <c r="E54" s="2">
        <f t="shared" si="6"/>
        <v>90</v>
      </c>
      <c r="F54" s="2"/>
      <c r="G54" s="2"/>
      <c r="H54" s="2"/>
      <c r="I54" s="2">
        <f t="shared" si="6"/>
        <v>0</v>
      </c>
      <c r="J54" s="2">
        <f t="shared" si="6"/>
        <v>0</v>
      </c>
      <c r="K54" s="2">
        <f t="shared" si="6"/>
        <v>0</v>
      </c>
      <c r="L54" s="2">
        <f t="shared" si="6"/>
        <v>0</v>
      </c>
      <c r="M54" s="2">
        <f t="shared" si="6"/>
        <v>216</v>
      </c>
      <c r="N54" s="2">
        <f t="shared" si="6"/>
        <v>180</v>
      </c>
      <c r="O54" s="2">
        <f t="shared" si="6"/>
        <v>90</v>
      </c>
      <c r="P54" s="2">
        <f t="shared" si="6"/>
        <v>360</v>
      </c>
      <c r="Q54" s="2">
        <f t="shared" si="6"/>
        <v>315</v>
      </c>
      <c r="R54" s="2">
        <f t="shared" si="6"/>
        <v>234</v>
      </c>
      <c r="S54" s="2">
        <f t="shared" si="6"/>
        <v>90</v>
      </c>
      <c r="T54" s="2">
        <f t="shared" si="6"/>
        <v>0</v>
      </c>
      <c r="U54" s="2">
        <f t="shared" si="6"/>
        <v>135</v>
      </c>
      <c r="V54" s="2">
        <f t="shared" ref="V54" si="7">+V53*9</f>
        <v>45</v>
      </c>
      <c r="W54" s="2">
        <f t="shared" si="6"/>
        <v>900</v>
      </c>
      <c r="X54" s="2"/>
      <c r="Y54" s="2"/>
    </row>
    <row r="55" spans="2: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ht="30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 t="s">
        <v>24</v>
      </c>
      <c r="N56" s="2" t="s">
        <v>25</v>
      </c>
      <c r="O56" s="2" t="s">
        <v>26</v>
      </c>
      <c r="P56" s="2" t="s">
        <v>27</v>
      </c>
      <c r="Q56" s="2" t="s">
        <v>28</v>
      </c>
      <c r="R56" s="2" t="s">
        <v>35</v>
      </c>
      <c r="S56" s="2" t="s">
        <v>36</v>
      </c>
      <c r="T56" s="2" t="s">
        <v>37</v>
      </c>
      <c r="U56" s="2" t="s">
        <v>38</v>
      </c>
      <c r="V56" s="2"/>
      <c r="W56" s="2"/>
      <c r="X56" s="2"/>
      <c r="Y56" s="2"/>
    </row>
    <row r="57" spans="2: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66" spans="2:2">
      <c r="B66" t="s">
        <v>41</v>
      </c>
    </row>
    <row r="68" spans="2:2">
      <c r="B68" t="s">
        <v>39</v>
      </c>
    </row>
    <row r="69" spans="2:2">
      <c r="B69" t="s">
        <v>40</v>
      </c>
    </row>
  </sheetData>
  <pageMargins left="0.7" right="0.7" top="0.75" bottom="0.75" header="0.3" footer="0.3"/>
  <pageSetup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0"/>
  <sheetViews>
    <sheetView workbookViewId="0">
      <selection activeCell="A29" sqref="A29"/>
    </sheetView>
  </sheetViews>
  <sheetFormatPr defaultRowHeight="15"/>
  <cols>
    <col min="1" max="1" width="13.85546875" customWidth="1"/>
    <col min="2" max="2" width="79" style="9" customWidth="1"/>
    <col min="3" max="3" width="19.28515625" style="8" customWidth="1"/>
    <col min="4" max="4" width="38.85546875" customWidth="1"/>
  </cols>
  <sheetData>
    <row r="1" spans="1:3">
      <c r="A1" t="s">
        <v>15</v>
      </c>
    </row>
    <row r="4" spans="1:3">
      <c r="B4" s="9" t="s">
        <v>43</v>
      </c>
    </row>
    <row r="5" spans="1:3">
      <c r="B5" s="10" t="s">
        <v>65</v>
      </c>
    </row>
    <row r="6" spans="1:3">
      <c r="B6" s="9" t="s">
        <v>51</v>
      </c>
    </row>
    <row r="7" spans="1:3">
      <c r="A7" t="s">
        <v>59</v>
      </c>
      <c r="B7" s="11" t="s">
        <v>66</v>
      </c>
      <c r="C7" s="8">
        <v>3753</v>
      </c>
    </row>
    <row r="8" spans="1:3">
      <c r="B8" s="10" t="s">
        <v>67</v>
      </c>
    </row>
    <row r="9" spans="1:3">
      <c r="B9" s="12" t="s">
        <v>44</v>
      </c>
    </row>
    <row r="10" spans="1:3">
      <c r="A10" t="s">
        <v>58</v>
      </c>
      <c r="B10" s="11" t="s">
        <v>45</v>
      </c>
      <c r="C10" s="8">
        <v>11700</v>
      </c>
    </row>
    <row r="11" spans="1:3">
      <c r="A11" t="s">
        <v>58</v>
      </c>
      <c r="B11" s="11" t="s">
        <v>46</v>
      </c>
      <c r="C11" s="8">
        <v>4900</v>
      </c>
    </row>
    <row r="12" spans="1:3">
      <c r="A12" t="s">
        <v>58</v>
      </c>
      <c r="B12" s="11" t="s">
        <v>52</v>
      </c>
      <c r="C12" s="8">
        <v>4800</v>
      </c>
    </row>
    <row r="13" spans="1:3">
      <c r="B13" s="11"/>
    </row>
    <row r="14" spans="1:3">
      <c r="B14" s="10" t="s">
        <v>47</v>
      </c>
    </row>
    <row r="15" spans="1:3">
      <c r="A15" t="s">
        <v>58</v>
      </c>
      <c r="B15" s="12" t="s">
        <v>48</v>
      </c>
      <c r="C15" s="8">
        <v>3200</v>
      </c>
    </row>
    <row r="16" spans="1:3">
      <c r="B16" s="11" t="s">
        <v>53</v>
      </c>
      <c r="C16" s="8">
        <v>2500</v>
      </c>
    </row>
    <row r="18" spans="1:3">
      <c r="A18" t="s">
        <v>60</v>
      </c>
      <c r="B18" s="9" t="s">
        <v>61</v>
      </c>
      <c r="C18" s="8">
        <v>2100</v>
      </c>
    </row>
    <row r="19" spans="1:3">
      <c r="B19" s="9" t="s">
        <v>62</v>
      </c>
      <c r="C19" s="8">
        <v>4500</v>
      </c>
    </row>
    <row r="20" spans="1:3">
      <c r="B20" s="9" t="s">
        <v>63</v>
      </c>
      <c r="C20" s="8">
        <v>4800</v>
      </c>
    </row>
    <row r="22" spans="1:3">
      <c r="B22" s="10" t="s">
        <v>49</v>
      </c>
    </row>
    <row r="23" spans="1:3">
      <c r="A23" t="s">
        <v>57</v>
      </c>
      <c r="B23" s="12" t="s">
        <v>50</v>
      </c>
      <c r="C23" s="8">
        <v>2800</v>
      </c>
    </row>
    <row r="25" spans="1:3">
      <c r="A25" t="s">
        <v>56</v>
      </c>
      <c r="B25" s="9" t="s">
        <v>55</v>
      </c>
      <c r="C25" s="8">
        <v>1750</v>
      </c>
    </row>
    <row r="26" spans="1:3">
      <c r="B26" s="9" t="s">
        <v>54</v>
      </c>
      <c r="C26" s="8">
        <v>1200</v>
      </c>
    </row>
    <row r="28" spans="1:3">
      <c r="B28" s="9" t="s">
        <v>64</v>
      </c>
      <c r="C28" s="8">
        <v>1000</v>
      </c>
    </row>
    <row r="29" spans="1:3">
      <c r="A29" t="s">
        <v>0</v>
      </c>
      <c r="B29" s="9" t="s">
        <v>68</v>
      </c>
      <c r="C29" s="8">
        <v>12000</v>
      </c>
    </row>
    <row r="30" spans="1:3">
      <c r="C30" s="8">
        <f>SUM(C7:C29)</f>
        <v>61003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labor</vt:lpstr>
      <vt:lpstr>Supplies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cp:lastPrinted>2010-05-11T20:59:52Z</cp:lastPrinted>
  <dcterms:created xsi:type="dcterms:W3CDTF">2009-08-04T04:15:23Z</dcterms:created>
  <dcterms:modified xsi:type="dcterms:W3CDTF">2010-05-11T21:00:02Z</dcterms:modified>
</cp:coreProperties>
</file>