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015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9" i="1"/>
  <c r="F108"/>
  <c r="D99"/>
  <c r="D106"/>
  <c r="D104"/>
  <c r="E103"/>
  <c r="D103"/>
  <c r="D102"/>
  <c r="E101"/>
  <c r="D101"/>
  <c r="D100"/>
  <c r="E99"/>
  <c r="E112" s="1"/>
  <c r="E114" s="1"/>
  <c r="D98"/>
  <c r="D96"/>
  <c r="F84"/>
  <c r="F69"/>
  <c r="F79"/>
  <c r="F77"/>
  <c r="F71"/>
  <c r="F67"/>
  <c r="D74"/>
  <c r="D64"/>
  <c r="D85" s="1"/>
  <c r="D86" s="1"/>
  <c r="D72"/>
  <c r="D80"/>
  <c r="D48"/>
  <c r="D19"/>
  <c r="D82"/>
  <c r="E79"/>
  <c r="D79"/>
  <c r="D78"/>
  <c r="E77"/>
  <c r="D77"/>
  <c r="D76"/>
  <c r="E67"/>
  <c r="E87" s="1"/>
  <c r="E89" s="1"/>
  <c r="D67"/>
  <c r="D68"/>
  <c r="E69"/>
  <c r="D69"/>
  <c r="D70"/>
  <c r="E71"/>
  <c r="D71"/>
  <c r="D66"/>
  <c r="D44"/>
  <c r="D50"/>
  <c r="E47"/>
  <c r="D47"/>
  <c r="D46"/>
  <c r="E45"/>
  <c r="D45"/>
  <c r="E43"/>
  <c r="D43"/>
  <c r="D42"/>
  <c r="E41"/>
  <c r="D41"/>
  <c r="D40"/>
  <c r="E39"/>
  <c r="E54" s="1"/>
  <c r="E56" s="1"/>
  <c r="D39"/>
  <c r="D38"/>
  <c r="D52" s="1"/>
  <c r="D53" s="1"/>
  <c r="D36"/>
  <c r="E18"/>
  <c r="E16"/>
  <c r="E10"/>
  <c r="E8"/>
  <c r="E6"/>
  <c r="E25" s="1"/>
  <c r="E27" s="1"/>
  <c r="D21"/>
  <c r="D18"/>
  <c r="D16"/>
  <c r="D10"/>
  <c r="D8"/>
  <c r="D6"/>
  <c r="D17"/>
  <c r="D9"/>
  <c r="D7"/>
  <c r="D15"/>
  <c r="D11"/>
  <c r="D13"/>
  <c r="D3"/>
  <c r="D5"/>
  <c r="D23" s="1"/>
  <c r="D24" s="1"/>
  <c r="D110" l="1"/>
  <c r="D111" s="1"/>
</calcChain>
</file>

<file path=xl/sharedStrings.xml><?xml version="1.0" encoding="utf-8"?>
<sst xmlns="http://schemas.openxmlformats.org/spreadsheetml/2006/main" count="97" uniqueCount="28">
  <si>
    <t>1000m</t>
  </si>
  <si>
    <t>800m</t>
  </si>
  <si>
    <t>600m</t>
  </si>
  <si>
    <t>400m</t>
  </si>
  <si>
    <t>200m</t>
  </si>
  <si>
    <t>Launch</t>
  </si>
  <si>
    <t>Transit</t>
  </si>
  <si>
    <t>Recovery</t>
  </si>
  <si>
    <t>Descent</t>
  </si>
  <si>
    <t>ascent</t>
  </si>
  <si>
    <t>Transsit - Zephyr</t>
  </si>
  <si>
    <t>Transit - Zephyr</t>
  </si>
  <si>
    <t>Leg</t>
  </si>
  <si>
    <t># of images</t>
  </si>
  <si>
    <t>Duration (min)</t>
  </si>
  <si>
    <t xml:space="preserve"> Length (km)</t>
  </si>
  <si>
    <t>Total Duration</t>
  </si>
  <si>
    <t>Total # of images</t>
  </si>
  <si>
    <t>Approx amount of data in fine JPG (MB)</t>
  </si>
  <si>
    <t>Transit -</t>
  </si>
  <si>
    <t>Option 2, make transit between 600m and 400m with AUV</t>
  </si>
  <si>
    <t>transect - Zephyr</t>
  </si>
  <si>
    <t>recovery</t>
  </si>
  <si>
    <t>Option 3: drive Zephyr to 600m site, recover after 1000m site, transit to 400</t>
  </si>
  <si>
    <t>Total Duration (hr)</t>
  </si>
  <si>
    <t>Survey distance</t>
  </si>
  <si>
    <t>total survey distance (km)</t>
  </si>
  <si>
    <t>AUV bottom time (hrs)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</si>
</sst>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</cellStyleXfs>
  <cellXfs count="9">
    <xf numFmtId="0" fontId="0" fillId="0" borderId="0" xfId="0"/>
    <xf numFmtId="0" fontId="1" fillId="0" borderId="1" xfId="1"/>
    <xf numFmtId="2" fontId="0" fillId="0" borderId="0" xfId="0" applyNumberFormat="1"/>
    <xf numFmtId="2" fontId="1" fillId="0" borderId="1" xfId="1" applyNumberFormat="1"/>
    <xf numFmtId="1" fontId="0" fillId="0" borderId="0" xfId="0" applyNumberFormat="1"/>
    <xf numFmtId="2" fontId="2" fillId="2" borderId="2" xfId="2" applyNumberFormat="1"/>
    <xf numFmtId="1" fontId="2" fillId="2" borderId="2" xfId="2" applyNumberFormat="1"/>
    <xf numFmtId="0" fontId="2" fillId="2" borderId="2" xfId="2"/>
    <xf numFmtId="2" fontId="1" fillId="0" borderId="0" xfId="1" applyNumberFormat="1" applyFill="1" applyBorder="1"/>
  </cellXfs>
  <cellStyles count="3">
    <cellStyle name="Heading 1" xfId="1" builtinId="16"/>
    <cellStyle name="Normal" xfId="0" builtinId="0"/>
    <cellStyle name="Output" xfId="2" builtinId="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"/>
  <sheetViews>
    <sheetView tabSelected="1" topLeftCell="A82" workbookViewId="0">
      <selection activeCell="I111" sqref="I111"/>
    </sheetView>
  </sheetViews>
  <sheetFormatPr defaultRowHeight="15"/>
  <cols>
    <col min="2" max="2" width="19" customWidth="1"/>
    <col min="3" max="3" width="21.28515625" customWidth="1"/>
    <col min="4" max="4" width="19" customWidth="1"/>
    <col min="5" max="5" width="19.5703125" customWidth="1"/>
  </cols>
  <sheetData>
    <row r="1" spans="1:1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ht="20.25" thickBot="1">
      <c r="A2" s="2"/>
      <c r="B2" s="3" t="s">
        <v>12</v>
      </c>
      <c r="C2" s="3" t="s">
        <v>15</v>
      </c>
      <c r="D2" s="3" t="s">
        <v>14</v>
      </c>
      <c r="E2" s="3" t="s">
        <v>13</v>
      </c>
      <c r="F2" s="3"/>
      <c r="G2" s="3"/>
      <c r="H2" s="3"/>
      <c r="I2" s="3"/>
      <c r="J2" s="3"/>
      <c r="K2" s="1"/>
      <c r="L2" s="1"/>
      <c r="M2" s="1"/>
    </row>
    <row r="3" spans="1:13" ht="15.75" thickTop="1">
      <c r="A3" s="2"/>
      <c r="B3" s="2" t="s">
        <v>11</v>
      </c>
      <c r="C3" s="2">
        <v>44</v>
      </c>
      <c r="D3" s="2">
        <f>(+C3/18.5)*60</f>
        <v>142.70270270270271</v>
      </c>
      <c r="E3" s="4"/>
      <c r="F3" s="2"/>
      <c r="G3" s="2"/>
      <c r="H3" s="2"/>
      <c r="I3" s="2"/>
      <c r="J3" s="2"/>
    </row>
    <row r="4" spans="1:13">
      <c r="A4" s="2"/>
      <c r="B4" s="2" t="s">
        <v>5</v>
      </c>
      <c r="C4" s="2"/>
      <c r="D4" s="2">
        <v>30</v>
      </c>
      <c r="E4" s="4"/>
      <c r="F4" s="2"/>
      <c r="G4" s="2"/>
      <c r="H4" s="2"/>
      <c r="I4" s="2"/>
      <c r="J4" s="2"/>
    </row>
    <row r="5" spans="1:13">
      <c r="A5" s="2"/>
      <c r="B5" s="2" t="s">
        <v>8</v>
      </c>
      <c r="C5" s="2">
        <v>1</v>
      </c>
      <c r="D5" s="2">
        <f>+C5*1000/30</f>
        <v>33.333333333333336</v>
      </c>
      <c r="E5" s="4"/>
      <c r="F5" s="2"/>
      <c r="G5" s="2"/>
      <c r="H5" s="2"/>
      <c r="I5" s="2"/>
      <c r="J5" s="2"/>
    </row>
    <row r="6" spans="1:13">
      <c r="A6" s="2"/>
      <c r="B6" s="2" t="s">
        <v>0</v>
      </c>
      <c r="C6" s="2">
        <v>2</v>
      </c>
      <c r="D6" s="2">
        <f>+(C6*1000/1)/60</f>
        <v>33.333333333333336</v>
      </c>
      <c r="E6" s="4">
        <f>+(C6*1000)/1.6</f>
        <v>1250</v>
      </c>
      <c r="F6" s="2"/>
      <c r="G6" s="2"/>
      <c r="H6" s="2"/>
      <c r="I6" s="2"/>
      <c r="J6" s="2"/>
    </row>
    <row r="7" spans="1:13">
      <c r="A7" s="2"/>
      <c r="B7" s="2" t="s">
        <v>6</v>
      </c>
      <c r="C7" s="2">
        <v>4.3</v>
      </c>
      <c r="D7" s="2">
        <f>+(C7*1000/1.5)/60</f>
        <v>47.777777777777779</v>
      </c>
      <c r="E7" s="4"/>
      <c r="F7" s="2"/>
      <c r="G7" s="2"/>
      <c r="H7" s="2"/>
      <c r="I7" s="2"/>
      <c r="J7" s="2"/>
    </row>
    <row r="8" spans="1:13">
      <c r="A8" s="2"/>
      <c r="B8" s="2" t="s">
        <v>1</v>
      </c>
      <c r="C8" s="2">
        <v>1.7</v>
      </c>
      <c r="D8" s="2">
        <f>+(C8*1000/1)/60</f>
        <v>28.333333333333332</v>
      </c>
      <c r="E8" s="4">
        <f>+(C8*1000)/1.6</f>
        <v>1062.5</v>
      </c>
      <c r="F8" s="2"/>
      <c r="G8" s="2"/>
      <c r="H8" s="2"/>
      <c r="I8" s="2"/>
      <c r="J8" s="2"/>
    </row>
    <row r="9" spans="1:13">
      <c r="A9" s="2"/>
      <c r="B9" s="2" t="s">
        <v>6</v>
      </c>
      <c r="C9" s="2">
        <v>3.75</v>
      </c>
      <c r="D9" s="2">
        <f>+(C9*1000/1.5)/60</f>
        <v>41.666666666666664</v>
      </c>
      <c r="E9" s="4"/>
      <c r="F9" s="2"/>
      <c r="G9" s="2"/>
      <c r="H9" s="2"/>
      <c r="I9" s="2"/>
      <c r="J9" s="2"/>
    </row>
    <row r="10" spans="1:13">
      <c r="A10" s="2"/>
      <c r="B10" s="2" t="s">
        <v>2</v>
      </c>
      <c r="C10" s="2">
        <v>2</v>
      </c>
      <c r="D10" s="2">
        <f>+(C10*1000/1)/60</f>
        <v>33.333333333333336</v>
      </c>
      <c r="E10" s="4">
        <f>+(C10*1000)/1.6</f>
        <v>1250</v>
      </c>
      <c r="F10" s="2"/>
      <c r="G10" s="2"/>
      <c r="H10" s="2"/>
      <c r="I10" s="2"/>
      <c r="J10" s="2"/>
    </row>
    <row r="11" spans="1:13">
      <c r="A11" s="2"/>
      <c r="B11" s="2" t="s">
        <v>9</v>
      </c>
      <c r="C11" s="2">
        <v>0.6</v>
      </c>
      <c r="D11" s="2">
        <f>+C11*1000/45</f>
        <v>13.333333333333334</v>
      </c>
      <c r="E11" s="4"/>
      <c r="F11" s="2"/>
      <c r="G11" s="2"/>
      <c r="H11" s="2"/>
      <c r="I11" s="2"/>
      <c r="J11" s="2"/>
    </row>
    <row r="12" spans="1:13">
      <c r="A12" s="2"/>
      <c r="B12" s="2" t="s">
        <v>7</v>
      </c>
      <c r="C12" s="2"/>
      <c r="D12" s="2">
        <v>15</v>
      </c>
      <c r="E12" s="4"/>
      <c r="F12" s="2"/>
      <c r="G12" s="2"/>
      <c r="H12" s="2"/>
      <c r="I12" s="2"/>
      <c r="J12" s="2"/>
    </row>
    <row r="13" spans="1:13">
      <c r="A13" s="2"/>
      <c r="B13" s="2" t="s">
        <v>11</v>
      </c>
      <c r="C13" s="2">
        <v>8.1999999999999993</v>
      </c>
      <c r="D13" s="2">
        <f>(+C13/18.5)*60</f>
        <v>26.594594594594593</v>
      </c>
      <c r="E13" s="4"/>
      <c r="F13" s="2"/>
      <c r="G13" s="2"/>
      <c r="H13" s="2"/>
      <c r="I13" s="2"/>
      <c r="J13" s="2"/>
    </row>
    <row r="14" spans="1:13">
      <c r="A14" s="2"/>
      <c r="B14" s="2" t="s">
        <v>5</v>
      </c>
      <c r="C14" s="2"/>
      <c r="D14" s="2">
        <v>15</v>
      </c>
      <c r="E14" s="4"/>
      <c r="F14" s="2"/>
      <c r="G14" s="2"/>
      <c r="H14" s="2"/>
      <c r="I14" s="2"/>
      <c r="J14" s="2"/>
    </row>
    <row r="15" spans="1:13">
      <c r="A15" s="2"/>
      <c r="B15" s="2" t="s">
        <v>8</v>
      </c>
      <c r="C15" s="2">
        <v>0.4</v>
      </c>
      <c r="D15" s="2">
        <f>+C15*1000/30</f>
        <v>13.333333333333334</v>
      </c>
      <c r="E15" s="4"/>
      <c r="F15" s="2"/>
      <c r="G15" s="2"/>
      <c r="H15" s="2"/>
      <c r="I15" s="2"/>
      <c r="J15" s="2"/>
    </row>
    <row r="16" spans="1:13">
      <c r="A16" s="2"/>
      <c r="B16" s="2" t="s">
        <v>3</v>
      </c>
      <c r="C16" s="2">
        <v>2</v>
      </c>
      <c r="D16" s="2">
        <f>+(C16*1000/1)/60</f>
        <v>33.333333333333336</v>
      </c>
      <c r="E16" s="4">
        <f>+(C16*1000)/1.6</f>
        <v>1250</v>
      </c>
      <c r="F16" s="2"/>
      <c r="G16" s="2"/>
      <c r="H16" s="2"/>
      <c r="I16" s="2"/>
      <c r="J16" s="2"/>
    </row>
    <row r="17" spans="1:10">
      <c r="A17" s="2"/>
      <c r="B17" s="2" t="s">
        <v>6</v>
      </c>
      <c r="C17" s="2">
        <v>1.3</v>
      </c>
      <c r="D17" s="2">
        <f>+(C17*1000/1.5)/60</f>
        <v>14.444444444444445</v>
      </c>
      <c r="E17" s="4"/>
      <c r="F17" s="2"/>
      <c r="G17" s="2"/>
      <c r="H17" s="2"/>
      <c r="I17" s="2"/>
      <c r="J17" s="2"/>
    </row>
    <row r="18" spans="1:10">
      <c r="A18" s="2"/>
      <c r="B18" s="2" t="s">
        <v>4</v>
      </c>
      <c r="C18" s="2">
        <v>2.4</v>
      </c>
      <c r="D18" s="2">
        <f>+(C18*1000/1)/60</f>
        <v>40</v>
      </c>
      <c r="E18" s="4">
        <f>+(C18*1000)/1.6</f>
        <v>1500</v>
      </c>
      <c r="F18" s="2"/>
      <c r="G18" s="2"/>
      <c r="H18" s="2"/>
      <c r="I18" s="2"/>
      <c r="J18" s="2"/>
    </row>
    <row r="19" spans="1:10">
      <c r="A19" s="2"/>
      <c r="B19" s="2" t="s">
        <v>9</v>
      </c>
      <c r="C19" s="2">
        <v>0.2</v>
      </c>
      <c r="D19" s="2">
        <f>+C19*1000/45</f>
        <v>4.4444444444444446</v>
      </c>
      <c r="E19" s="4"/>
      <c r="F19" s="2"/>
      <c r="G19" s="2"/>
      <c r="H19" s="2"/>
      <c r="I19" s="2"/>
      <c r="J19" s="2"/>
    </row>
    <row r="20" spans="1:10">
      <c r="A20" s="2"/>
      <c r="B20" s="2" t="s">
        <v>7</v>
      </c>
      <c r="C20" s="2"/>
      <c r="D20" s="2">
        <v>15</v>
      </c>
      <c r="E20" s="4"/>
      <c r="F20" s="2"/>
      <c r="G20" s="2"/>
      <c r="H20" s="2"/>
      <c r="I20" s="2"/>
      <c r="J20" s="2"/>
    </row>
    <row r="21" spans="1:10">
      <c r="A21" s="2"/>
      <c r="B21" s="2" t="s">
        <v>10</v>
      </c>
      <c r="C21" s="2">
        <v>30.1</v>
      </c>
      <c r="D21" s="2">
        <f>(+C21/18.5)*60</f>
        <v>97.621621621621628</v>
      </c>
      <c r="E21" s="4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4"/>
      <c r="F22" s="2"/>
      <c r="G22" s="2"/>
      <c r="H22" s="2"/>
      <c r="I22" s="2"/>
      <c r="J22" s="2"/>
    </row>
    <row r="23" spans="1:10">
      <c r="A23" s="2"/>
      <c r="B23" s="2"/>
      <c r="C23" s="2"/>
      <c r="D23" s="2">
        <f>SUM(D3:D22)</f>
        <v>678.58558558558559</v>
      </c>
      <c r="E23" s="4"/>
      <c r="F23" s="2"/>
      <c r="G23" s="2"/>
      <c r="H23" s="2"/>
      <c r="I23" s="2"/>
      <c r="J23" s="2"/>
    </row>
    <row r="24" spans="1:10">
      <c r="A24" s="2"/>
      <c r="B24" s="2" t="s">
        <v>16</v>
      </c>
      <c r="C24" s="2"/>
      <c r="D24" s="5">
        <f>+D23/60</f>
        <v>11.309759759759761</v>
      </c>
      <c r="F24" s="2"/>
      <c r="G24" s="2"/>
      <c r="H24" s="2"/>
      <c r="I24" s="2"/>
      <c r="J24" s="2"/>
    </row>
    <row r="25" spans="1:10">
      <c r="A25" s="2"/>
      <c r="B25" s="2" t="s">
        <v>17</v>
      </c>
      <c r="C25" s="2"/>
      <c r="D25" s="2"/>
      <c r="E25" s="6">
        <f>SUM(E3:E23)</f>
        <v>6312.5</v>
      </c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 t="s">
        <v>18</v>
      </c>
      <c r="C27" s="2"/>
      <c r="D27" s="2"/>
      <c r="E27" s="5">
        <f>+E25*8.3</f>
        <v>52393.750000000007</v>
      </c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2" t="s">
        <v>20</v>
      </c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20.25" thickBot="1">
      <c r="B35" s="3" t="s">
        <v>12</v>
      </c>
      <c r="C35" s="3" t="s">
        <v>15</v>
      </c>
      <c r="D35" s="3" t="s">
        <v>14</v>
      </c>
      <c r="E35" s="3" t="s">
        <v>13</v>
      </c>
    </row>
    <row r="36" spans="1:10" ht="15.75" thickTop="1">
      <c r="B36" s="2" t="s">
        <v>11</v>
      </c>
      <c r="C36" s="2">
        <v>44</v>
      </c>
      <c r="D36" s="2">
        <f>(+C36/18.5)*60</f>
        <v>142.70270270270271</v>
      </c>
      <c r="E36" s="4"/>
    </row>
    <row r="37" spans="1:10">
      <c r="B37" s="2" t="s">
        <v>5</v>
      </c>
      <c r="C37" s="2"/>
      <c r="D37" s="2">
        <v>30</v>
      </c>
      <c r="E37" s="4"/>
    </row>
    <row r="38" spans="1:10">
      <c r="B38" s="2" t="s">
        <v>8</v>
      </c>
      <c r="C38" s="2">
        <v>1</v>
      </c>
      <c r="D38" s="2">
        <f>+C38*1000/30</f>
        <v>33.333333333333336</v>
      </c>
      <c r="E38" s="4"/>
    </row>
    <row r="39" spans="1:10">
      <c r="B39" s="2" t="s">
        <v>0</v>
      </c>
      <c r="C39" s="2">
        <v>2</v>
      </c>
      <c r="D39" s="2">
        <f>+(C39*1000/1)/60</f>
        <v>33.333333333333336</v>
      </c>
      <c r="E39" s="4">
        <f>+(C39*1000)/1.6</f>
        <v>1250</v>
      </c>
    </row>
    <row r="40" spans="1:10">
      <c r="B40" s="2" t="s">
        <v>6</v>
      </c>
      <c r="C40" s="2">
        <v>4.3</v>
      </c>
      <c r="D40" s="2">
        <f>+(C40*1000/1.5)/60</f>
        <v>47.777777777777779</v>
      </c>
      <c r="E40" s="4"/>
    </row>
    <row r="41" spans="1:10">
      <c r="B41" s="2" t="s">
        <v>1</v>
      </c>
      <c r="C41" s="2">
        <v>1.7</v>
      </c>
      <c r="D41" s="2">
        <f>+(C41*1000/1)/60</f>
        <v>28.333333333333332</v>
      </c>
      <c r="E41" s="4">
        <f>+(C41*1000)/1.6</f>
        <v>1062.5</v>
      </c>
    </row>
    <row r="42" spans="1:10">
      <c r="B42" s="2" t="s">
        <v>6</v>
      </c>
      <c r="C42" s="2">
        <v>3.75</v>
      </c>
      <c r="D42" s="2">
        <f>+(C42*1000/1.5)/60</f>
        <v>41.666666666666664</v>
      </c>
      <c r="E42" s="4"/>
    </row>
    <row r="43" spans="1:10">
      <c r="B43" s="2" t="s">
        <v>2</v>
      </c>
      <c r="C43" s="2">
        <v>2</v>
      </c>
      <c r="D43" s="2">
        <f>+(C43*1000/1)/60</f>
        <v>33.333333333333336</v>
      </c>
      <c r="E43" s="4">
        <f>+(C43*1000)/1.6</f>
        <v>1250</v>
      </c>
    </row>
    <row r="44" spans="1:10">
      <c r="B44" s="2" t="s">
        <v>19</v>
      </c>
      <c r="C44" s="2">
        <v>8.1999999999999993</v>
      </c>
      <c r="D44" s="2">
        <f>+(C44*1000/1.5)/60</f>
        <v>91.111111111111114</v>
      </c>
      <c r="E44" s="4"/>
    </row>
    <row r="45" spans="1:10">
      <c r="B45" s="2" t="s">
        <v>3</v>
      </c>
      <c r="C45" s="2">
        <v>2</v>
      </c>
      <c r="D45" s="2">
        <f>+(C45*1000/1)/60</f>
        <v>33.333333333333336</v>
      </c>
      <c r="E45" s="4">
        <f>+(C45*1000)/1.6</f>
        <v>1250</v>
      </c>
    </row>
    <row r="46" spans="1:10">
      <c r="B46" s="2" t="s">
        <v>6</v>
      </c>
      <c r="C46" s="2">
        <v>1.3</v>
      </c>
      <c r="D46" s="2">
        <f>+(C46*1000/1.5)/60</f>
        <v>14.444444444444445</v>
      </c>
      <c r="E46" s="4"/>
    </row>
    <row r="47" spans="1:10">
      <c r="B47" s="2" t="s">
        <v>4</v>
      </c>
      <c r="C47" s="2">
        <v>2.4</v>
      </c>
      <c r="D47" s="2">
        <f>+(C47*1000/1)/60</f>
        <v>40</v>
      </c>
      <c r="E47" s="4">
        <f>+(C47*1000)/1.6</f>
        <v>1500</v>
      </c>
    </row>
    <row r="48" spans="1:10">
      <c r="B48" s="2" t="s">
        <v>9</v>
      </c>
      <c r="C48" s="2">
        <v>0.2</v>
      </c>
      <c r="D48" s="2">
        <f>+C48*1000/45</f>
        <v>4.4444444444444446</v>
      </c>
      <c r="E48" s="4"/>
    </row>
    <row r="49" spans="2:6">
      <c r="B49" s="2" t="s">
        <v>7</v>
      </c>
      <c r="C49" s="2"/>
      <c r="D49" s="2">
        <v>15</v>
      </c>
      <c r="E49" s="4"/>
    </row>
    <row r="50" spans="2:6">
      <c r="B50" s="2" t="s">
        <v>10</v>
      </c>
      <c r="C50" s="2">
        <v>30.1</v>
      </c>
      <c r="D50" s="2">
        <f>(+C50/18.5)*60</f>
        <v>97.621621621621628</v>
      </c>
      <c r="E50" s="4"/>
    </row>
    <row r="51" spans="2:6">
      <c r="B51" s="2"/>
      <c r="C51" s="2"/>
      <c r="D51" s="2"/>
      <c r="E51" s="4"/>
    </row>
    <row r="52" spans="2:6">
      <c r="B52" s="2"/>
      <c r="C52" s="2"/>
      <c r="D52" s="2">
        <f>SUM(D36:D51)</f>
        <v>686.43543543543558</v>
      </c>
      <c r="E52" s="4"/>
    </row>
    <row r="53" spans="2:6">
      <c r="B53" s="2" t="s">
        <v>24</v>
      </c>
      <c r="C53" s="2"/>
      <c r="D53" s="5">
        <f>+D52/60</f>
        <v>11.440590590590594</v>
      </c>
    </row>
    <row r="54" spans="2:6">
      <c r="B54" s="2" t="s">
        <v>17</v>
      </c>
      <c r="C54" s="2"/>
      <c r="D54" s="2"/>
      <c r="E54" s="6">
        <f>SUM(E36:E52)</f>
        <v>6312.5</v>
      </c>
    </row>
    <row r="55" spans="2:6">
      <c r="B55" s="2"/>
      <c r="C55" s="2"/>
      <c r="D55" s="2"/>
      <c r="E55" s="2"/>
    </row>
    <row r="56" spans="2:6">
      <c r="B56" s="2" t="s">
        <v>18</v>
      </c>
      <c r="C56" s="2"/>
      <c r="D56" s="2"/>
      <c r="E56" s="5">
        <f>+E54*8.3</f>
        <v>52393.750000000007</v>
      </c>
    </row>
    <row r="57" spans="2:6">
      <c r="B57" s="2"/>
      <c r="C57" s="2"/>
      <c r="D57" s="2"/>
      <c r="E57" s="2"/>
    </row>
    <row r="61" spans="2:6">
      <c r="B61" t="s">
        <v>23</v>
      </c>
    </row>
    <row r="63" spans="2:6" ht="20.25" thickBot="1">
      <c r="B63" s="3" t="s">
        <v>12</v>
      </c>
      <c r="C63" s="3" t="s">
        <v>15</v>
      </c>
      <c r="D63" s="3" t="s">
        <v>14</v>
      </c>
      <c r="E63" s="3" t="s">
        <v>13</v>
      </c>
      <c r="F63" s="8" t="s">
        <v>25</v>
      </c>
    </row>
    <row r="64" spans="2:6" ht="15.75" thickTop="1">
      <c r="B64" s="2" t="s">
        <v>11</v>
      </c>
      <c r="C64" s="2">
        <v>39</v>
      </c>
      <c r="D64" s="2">
        <f>(+C64/18.5)*60</f>
        <v>126.48648648648647</v>
      </c>
      <c r="E64" s="4"/>
    </row>
    <row r="65" spans="2:12">
      <c r="B65" s="2" t="s">
        <v>5</v>
      </c>
      <c r="C65" s="2"/>
      <c r="D65" s="2">
        <v>30</v>
      </c>
      <c r="E65" s="4"/>
    </row>
    <row r="66" spans="2:12">
      <c r="B66" s="2" t="s">
        <v>8</v>
      </c>
      <c r="C66" s="2">
        <v>0.6</v>
      </c>
      <c r="D66" s="2">
        <f>+C66*1000/30</f>
        <v>20</v>
      </c>
      <c r="E66" s="4"/>
    </row>
    <row r="67" spans="2:12">
      <c r="B67" s="2" t="s">
        <v>2</v>
      </c>
      <c r="C67" s="2">
        <v>2</v>
      </c>
      <c r="D67" s="2">
        <f>+(C67*1000/1)/60</f>
        <v>33.333333333333336</v>
      </c>
      <c r="E67" s="4">
        <f>+(C67*1000)/1.6</f>
        <v>1250</v>
      </c>
      <c r="F67" s="2">
        <f>+C67</f>
        <v>2</v>
      </c>
    </row>
    <row r="68" spans="2:12">
      <c r="B68" s="2" t="s">
        <v>6</v>
      </c>
      <c r="C68" s="2">
        <v>3.85</v>
      </c>
      <c r="D68" s="2">
        <f>+(C68*1000/1.5)/60</f>
        <v>42.777777777777779</v>
      </c>
      <c r="E68" s="4"/>
    </row>
    <row r="69" spans="2:12">
      <c r="B69" s="2" t="s">
        <v>1</v>
      </c>
      <c r="C69" s="2">
        <v>1.7</v>
      </c>
      <c r="D69" s="2">
        <f>+(C69*1000/1)/60</f>
        <v>28.333333333333332</v>
      </c>
      <c r="E69" s="4">
        <f>+(C69*1000)/1.6</f>
        <v>1062.5</v>
      </c>
      <c r="F69" s="2">
        <f>+C69</f>
        <v>1.7</v>
      </c>
      <c r="L69" s="4"/>
    </row>
    <row r="70" spans="2:12">
      <c r="B70" s="2" t="s">
        <v>6</v>
      </c>
      <c r="C70" s="2">
        <v>4.3</v>
      </c>
      <c r="D70" s="2">
        <f>+(C70*1000/1.5)/60</f>
        <v>47.777777777777779</v>
      </c>
    </row>
    <row r="71" spans="2:12">
      <c r="B71" s="2" t="s">
        <v>0</v>
      </c>
      <c r="C71" s="2">
        <v>2</v>
      </c>
      <c r="D71" s="2">
        <f>+(C71*1000/1)/60</f>
        <v>33.333333333333336</v>
      </c>
      <c r="E71" s="4">
        <f>+(C71*1000)/1.6</f>
        <v>1250</v>
      </c>
      <c r="F71" s="2">
        <f>+C71</f>
        <v>2</v>
      </c>
    </row>
    <row r="72" spans="2:12">
      <c r="B72" s="2" t="s">
        <v>9</v>
      </c>
      <c r="C72" s="2">
        <v>1</v>
      </c>
      <c r="D72" s="2">
        <f>+C72*1000/45</f>
        <v>22.222222222222221</v>
      </c>
    </row>
    <row r="73" spans="2:12">
      <c r="B73" s="2" t="s">
        <v>22</v>
      </c>
      <c r="D73">
        <v>15</v>
      </c>
      <c r="I73" s="2"/>
      <c r="J73" s="2"/>
      <c r="K73" s="2"/>
      <c r="L73" s="4"/>
    </row>
    <row r="74" spans="2:12">
      <c r="B74" s="2" t="s">
        <v>21</v>
      </c>
      <c r="C74" s="2">
        <v>13.9</v>
      </c>
      <c r="D74" s="2">
        <f>(+C74/18.5)*60</f>
        <v>45.081081081081081</v>
      </c>
      <c r="I74" s="2"/>
      <c r="J74" s="2"/>
      <c r="K74" s="2"/>
      <c r="L74" s="4"/>
    </row>
    <row r="75" spans="2:12">
      <c r="B75" s="2" t="s">
        <v>5</v>
      </c>
      <c r="C75" s="2"/>
      <c r="D75" s="2">
        <v>15</v>
      </c>
      <c r="E75" s="4"/>
      <c r="I75" s="2"/>
      <c r="J75" s="2"/>
      <c r="K75" s="2"/>
      <c r="L75" s="4"/>
    </row>
    <row r="76" spans="2:12">
      <c r="B76" s="2" t="s">
        <v>8</v>
      </c>
      <c r="C76" s="2">
        <v>0.4</v>
      </c>
      <c r="D76" s="2">
        <f>+C76*1000/30</f>
        <v>13.333333333333334</v>
      </c>
      <c r="E76" s="4"/>
    </row>
    <row r="77" spans="2:12">
      <c r="B77" s="2" t="s">
        <v>3</v>
      </c>
      <c r="C77" s="2">
        <v>2</v>
      </c>
      <c r="D77" s="2">
        <f>+(C77*1000/1)/60</f>
        <v>33.333333333333336</v>
      </c>
      <c r="E77" s="4">
        <f>+(C77*1000)/1.6</f>
        <v>1250</v>
      </c>
      <c r="F77" s="2">
        <f>+C77</f>
        <v>2</v>
      </c>
    </row>
    <row r="78" spans="2:12">
      <c r="B78" s="2" t="s">
        <v>6</v>
      </c>
      <c r="C78" s="2">
        <v>1.3</v>
      </c>
      <c r="D78" s="2">
        <f>+(C78*1000/1.5)/60</f>
        <v>14.444444444444445</v>
      </c>
      <c r="E78" s="4"/>
    </row>
    <row r="79" spans="2:12">
      <c r="B79" s="2" t="s">
        <v>4</v>
      </c>
      <c r="C79" s="2">
        <v>2.4</v>
      </c>
      <c r="D79" s="2">
        <f>+(C79*1000/1)/60</f>
        <v>40</v>
      </c>
      <c r="E79" s="4">
        <f>+(C79*1000)/1.6</f>
        <v>1500</v>
      </c>
      <c r="F79" s="2">
        <f>+C79</f>
        <v>2.4</v>
      </c>
    </row>
    <row r="80" spans="2:12">
      <c r="B80" s="2" t="s">
        <v>9</v>
      </c>
      <c r="C80" s="2">
        <v>0.2</v>
      </c>
      <c r="D80" s="2">
        <f>+C80*1000/45</f>
        <v>4.4444444444444446</v>
      </c>
      <c r="E80" s="4"/>
    </row>
    <row r="81" spans="2:9">
      <c r="B81" s="2" t="s">
        <v>7</v>
      </c>
      <c r="C81" s="2"/>
      <c r="D81" s="2">
        <v>15</v>
      </c>
      <c r="E81" s="4"/>
    </row>
    <row r="82" spans="2:9">
      <c r="B82" s="2" t="s">
        <v>10</v>
      </c>
      <c r="C82" s="2">
        <v>30.1</v>
      </c>
      <c r="D82" s="2">
        <f>(+C82/18.5)*60</f>
        <v>97.621621621621628</v>
      </c>
      <c r="E82" s="4"/>
    </row>
    <row r="83" spans="2:9">
      <c r="B83" s="2"/>
      <c r="C83" s="2"/>
      <c r="D83" s="2"/>
      <c r="E83" s="4"/>
    </row>
    <row r="84" spans="2:9">
      <c r="B84" s="2" t="s">
        <v>26</v>
      </c>
      <c r="C84" s="2"/>
      <c r="D84" s="2"/>
      <c r="E84" s="4"/>
      <c r="F84" s="2">
        <f>SUM(F67:F83)</f>
        <v>10.1</v>
      </c>
    </row>
    <row r="85" spans="2:9">
      <c r="B85" s="2"/>
      <c r="C85" s="2"/>
      <c r="D85" s="2">
        <f>SUM(D64:D84)</f>
        <v>677.52252252252254</v>
      </c>
      <c r="E85" s="4"/>
    </row>
    <row r="86" spans="2:9">
      <c r="B86" s="2" t="s">
        <v>16</v>
      </c>
      <c r="C86" s="2"/>
      <c r="D86" s="5">
        <f>+D85/60</f>
        <v>11.292042042042043</v>
      </c>
      <c r="I86" s="7"/>
    </row>
    <row r="87" spans="2:9">
      <c r="B87" s="2" t="s">
        <v>17</v>
      </c>
      <c r="C87" s="2"/>
      <c r="D87" s="2"/>
      <c r="E87" s="6">
        <f>SUM(E64:E85)</f>
        <v>6312.5</v>
      </c>
    </row>
    <row r="88" spans="2:9">
      <c r="B88" s="2"/>
      <c r="C88" s="2"/>
      <c r="D88" s="2"/>
      <c r="E88" s="2"/>
    </row>
    <row r="89" spans="2:9">
      <c r="B89" s="2" t="s">
        <v>18</v>
      </c>
      <c r="C89" s="2"/>
      <c r="D89" s="2"/>
      <c r="E89" s="5">
        <f>+E87*8.3</f>
        <v>52393.750000000007</v>
      </c>
    </row>
    <row r="95" spans="2:9" ht="20.25" thickBot="1">
      <c r="B95" s="3" t="s">
        <v>12</v>
      </c>
      <c r="C95" s="3" t="s">
        <v>15</v>
      </c>
      <c r="D95" s="3" t="s">
        <v>14</v>
      </c>
      <c r="E95" s="3" t="s">
        <v>13</v>
      </c>
      <c r="F95" s="3"/>
      <c r="G95" s="3"/>
      <c r="H95" s="3"/>
      <c r="I95" s="3"/>
    </row>
    <row r="96" spans="2:9" ht="15.75" thickTop="1">
      <c r="B96" s="2" t="s">
        <v>11</v>
      </c>
      <c r="C96" s="2">
        <v>39.9</v>
      </c>
      <c r="D96" s="2">
        <f>(+C96/18.5)*60</f>
        <v>129.40540540540539</v>
      </c>
      <c r="E96" s="4"/>
      <c r="F96" s="2"/>
      <c r="G96" s="2"/>
      <c r="H96" s="2"/>
      <c r="I96" s="2"/>
    </row>
    <row r="97" spans="2:9">
      <c r="B97" s="2" t="s">
        <v>5</v>
      </c>
      <c r="C97" s="2"/>
      <c r="D97" s="2">
        <v>30</v>
      </c>
      <c r="E97" s="4"/>
      <c r="F97" s="2"/>
      <c r="G97" s="2"/>
      <c r="H97" s="2"/>
      <c r="I97" s="2"/>
    </row>
    <row r="98" spans="2:9">
      <c r="B98" s="2" t="s">
        <v>8</v>
      </c>
      <c r="C98" s="2">
        <v>1</v>
      </c>
      <c r="D98" s="2">
        <f>+C98*1000/30</f>
        <v>33.333333333333336</v>
      </c>
      <c r="E98" s="4"/>
      <c r="F98" s="2">
        <v>33.333333333333336</v>
      </c>
      <c r="G98" s="2"/>
      <c r="H98" s="2"/>
      <c r="I98" s="2"/>
    </row>
    <row r="99" spans="2:9">
      <c r="B99" s="2" t="s">
        <v>0</v>
      </c>
      <c r="C99" s="2">
        <v>2</v>
      </c>
      <c r="D99" s="2">
        <f>+C99*1000/30</f>
        <v>66.666666666666671</v>
      </c>
      <c r="E99" s="4">
        <f>+(C99*1000)/1.6</f>
        <v>1250</v>
      </c>
      <c r="F99" s="2">
        <v>66.666666666666671</v>
      </c>
      <c r="G99" s="2"/>
      <c r="H99" s="2"/>
      <c r="I99" s="2"/>
    </row>
    <row r="100" spans="2:9">
      <c r="B100" s="2" t="s">
        <v>6</v>
      </c>
      <c r="C100" s="2">
        <v>4.3</v>
      </c>
      <c r="D100" s="2">
        <f>+(C100*1000/1.5)/60</f>
        <v>47.777777777777779</v>
      </c>
      <c r="E100" s="4"/>
      <c r="F100" s="2">
        <v>47.777777777777779</v>
      </c>
      <c r="G100" s="2"/>
      <c r="H100" s="2"/>
      <c r="I100" s="2"/>
    </row>
    <row r="101" spans="2:9">
      <c r="B101" s="2" t="s">
        <v>1</v>
      </c>
      <c r="C101" s="2">
        <v>1.7</v>
      </c>
      <c r="D101" s="2">
        <f>+(C101*1000/1)/60</f>
        <v>28.333333333333332</v>
      </c>
      <c r="E101" s="4">
        <f>+(C101*1000)/1.6</f>
        <v>1062.5</v>
      </c>
      <c r="F101" s="2">
        <v>28.333333333333332</v>
      </c>
      <c r="G101" s="2"/>
      <c r="H101" s="2"/>
      <c r="I101" s="2"/>
    </row>
    <row r="102" spans="2:9">
      <c r="B102" s="2" t="s">
        <v>6</v>
      </c>
      <c r="C102" s="2">
        <v>3.75</v>
      </c>
      <c r="D102" s="2">
        <f>+(C102*1000/1.5)/60</f>
        <v>41.666666666666664</v>
      </c>
      <c r="E102" s="4"/>
      <c r="F102" s="2">
        <v>41.666666666666664</v>
      </c>
      <c r="G102" s="2"/>
      <c r="H102" s="2"/>
      <c r="I102" s="2"/>
    </row>
    <row r="103" spans="2:9">
      <c r="B103" s="2" t="s">
        <v>2</v>
      </c>
      <c r="C103" s="2">
        <v>2</v>
      </c>
      <c r="D103" s="2">
        <f>+(C103*1000/1)/60</f>
        <v>33.333333333333336</v>
      </c>
      <c r="E103" s="4">
        <f>+(C103*1000)/1.6</f>
        <v>1250</v>
      </c>
      <c r="F103" s="2">
        <v>33.333333333333336</v>
      </c>
      <c r="G103" s="2"/>
      <c r="H103" s="2"/>
      <c r="I103" s="2"/>
    </row>
    <row r="104" spans="2:9">
      <c r="B104" s="2" t="s">
        <v>9</v>
      </c>
      <c r="C104" s="2">
        <v>0.6</v>
      </c>
      <c r="D104" s="2">
        <f>+C104*1000/45</f>
        <v>13.333333333333334</v>
      </c>
      <c r="E104" s="4"/>
      <c r="F104" s="2">
        <v>13.333333333333334</v>
      </c>
      <c r="G104" s="2"/>
      <c r="H104" s="2"/>
      <c r="I104" s="2"/>
    </row>
    <row r="105" spans="2:9">
      <c r="B105" s="2" t="s">
        <v>7</v>
      </c>
      <c r="C105" s="2"/>
      <c r="D105" s="2">
        <v>15</v>
      </c>
      <c r="E105" s="4"/>
      <c r="F105" s="2"/>
      <c r="G105" s="2"/>
      <c r="H105" s="2"/>
      <c r="I105" s="2"/>
    </row>
    <row r="106" spans="2:9">
      <c r="B106" s="2" t="s">
        <v>10</v>
      </c>
      <c r="C106" s="2">
        <v>44.51</v>
      </c>
      <c r="D106" s="2">
        <f>(+C106/18.5)*60</f>
        <v>144.35675675675677</v>
      </c>
      <c r="E106" s="4"/>
      <c r="F106" s="2"/>
      <c r="G106" s="2"/>
      <c r="H106" s="2"/>
      <c r="I106" s="2"/>
    </row>
    <row r="107" spans="2:9">
      <c r="B107" s="2"/>
      <c r="C107" s="2"/>
      <c r="D107" s="2"/>
      <c r="E107" s="4"/>
      <c r="F107" s="2"/>
      <c r="G107" s="2"/>
      <c r="H107" s="2"/>
      <c r="I107" s="2"/>
    </row>
    <row r="108" spans="2:9">
      <c r="F108" s="2">
        <f>SUM(F98:F107)</f>
        <v>264.44444444444446</v>
      </c>
      <c r="G108" s="2"/>
      <c r="H108" s="2"/>
      <c r="I108" s="2"/>
    </row>
    <row r="109" spans="2:9">
      <c r="B109" s="2" t="s">
        <v>27</v>
      </c>
      <c r="F109" s="2">
        <f>+F108/60</f>
        <v>4.4074074074074074</v>
      </c>
      <c r="G109" s="2"/>
      <c r="H109" s="2"/>
      <c r="I109" s="2"/>
    </row>
    <row r="110" spans="2:9">
      <c r="B110" s="2"/>
      <c r="C110" s="2"/>
      <c r="D110" s="2">
        <f>SUM(D96:D107)</f>
        <v>583.20660660660656</v>
      </c>
      <c r="E110" s="4"/>
      <c r="F110" s="2"/>
      <c r="G110" s="2"/>
      <c r="H110" s="2"/>
      <c r="I110" s="2"/>
    </row>
    <row r="111" spans="2:9">
      <c r="B111" s="2" t="s">
        <v>24</v>
      </c>
      <c r="C111" s="2"/>
      <c r="D111" s="5">
        <f>+D110/60</f>
        <v>9.7201101101101095</v>
      </c>
      <c r="F111" s="2"/>
      <c r="G111" s="2"/>
      <c r="H111" s="2"/>
      <c r="I111" s="2"/>
    </row>
    <row r="112" spans="2:9">
      <c r="B112" s="2" t="s">
        <v>17</v>
      </c>
      <c r="C112" s="2"/>
      <c r="D112" s="2"/>
      <c r="E112" s="6">
        <f>SUM(E96:E110)</f>
        <v>3562.5</v>
      </c>
      <c r="F112" s="2"/>
      <c r="G112" s="2"/>
      <c r="H112" s="2"/>
      <c r="I112" s="2"/>
    </row>
    <row r="113" spans="2:9">
      <c r="B113" s="2"/>
      <c r="C113" s="2"/>
      <c r="D113" s="2"/>
      <c r="E113" s="2"/>
      <c r="F113" s="2"/>
      <c r="G113" s="2"/>
      <c r="H113" s="2"/>
      <c r="I113" s="2"/>
    </row>
    <row r="114" spans="2:9">
      <c r="B114" s="2" t="s">
        <v>18</v>
      </c>
      <c r="C114" s="2"/>
      <c r="D114" s="2"/>
      <c r="E114" s="5">
        <f>+E112*8.3</f>
        <v>29568.750000000004</v>
      </c>
      <c r="F114" s="2"/>
      <c r="G114" s="2"/>
      <c r="H114" s="2"/>
      <c r="I114" s="2"/>
    </row>
    <row r="115" spans="2:9">
      <c r="G115" s="2"/>
      <c r="H115" s="2"/>
      <c r="I115" s="2"/>
    </row>
    <row r="116" spans="2:9">
      <c r="G116" s="2"/>
      <c r="H116" s="2"/>
      <c r="I116" s="2"/>
    </row>
    <row r="117" spans="2:9">
      <c r="G117" s="2"/>
      <c r="H117" s="2"/>
      <c r="I117" s="2"/>
    </row>
    <row r="118" spans="2:9">
      <c r="G118" s="2"/>
      <c r="H118" s="2"/>
      <c r="I118" s="2"/>
    </row>
    <row r="119" spans="2:9">
      <c r="G119" s="2"/>
      <c r="H119" s="2"/>
      <c r="I119" s="2"/>
    </row>
    <row r="120" spans="2:9">
      <c r="G120" s="2"/>
      <c r="H120" s="2"/>
      <c r="I120" s="2"/>
    </row>
    <row r="121" spans="2:9">
      <c r="G121" s="2"/>
      <c r="H121" s="2"/>
      <c r="I121" s="2"/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2010-01-20T01:26:55Z</dcterms:created>
  <dcterms:modified xsi:type="dcterms:W3CDTF">2010-05-12T01:43:14Z</dcterms:modified>
</cp:coreProperties>
</file>