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 tabRatio="25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Sheet1!$A$1:$B$62</definedName>
  </definedNames>
  <calcPr calcId="145621"/>
</workbook>
</file>

<file path=xl/calcChain.xml><?xml version="1.0" encoding="utf-8"?>
<calcChain xmlns="http://schemas.openxmlformats.org/spreadsheetml/2006/main">
  <c r="G81" i="1" l="1"/>
  <c r="F80" i="1"/>
  <c r="E80" i="1"/>
  <c r="D80" i="1"/>
  <c r="D81" i="1" s="1"/>
  <c r="F81" i="1"/>
  <c r="E81" i="1"/>
  <c r="G79" i="1"/>
  <c r="F79" i="1"/>
  <c r="E79" i="1"/>
  <c r="D79" i="1"/>
  <c r="G77" i="1"/>
  <c r="F77" i="1"/>
  <c r="F78" i="1" s="1"/>
  <c r="E77" i="1"/>
  <c r="E78" i="1" s="1"/>
  <c r="D77" i="1"/>
  <c r="D78" i="1" s="1"/>
</calcChain>
</file>

<file path=xl/sharedStrings.xml><?xml version="1.0" encoding="utf-8"?>
<sst xmlns="http://schemas.openxmlformats.org/spreadsheetml/2006/main" count="196" uniqueCount="130">
  <si>
    <t>Assembly name</t>
  </si>
  <si>
    <t>Coin Cell</t>
  </si>
  <si>
    <t>Sonardyne</t>
  </si>
  <si>
    <t>US331-000004-070BA</t>
  </si>
  <si>
    <t>Pressure Sensor Part#</t>
  </si>
  <si>
    <t>Modem Transducer Model</t>
  </si>
  <si>
    <t>Note</t>
  </si>
  <si>
    <t>Part Number</t>
  </si>
  <si>
    <t>Cost Q10</t>
  </si>
  <si>
    <t>Cost Q20</t>
  </si>
  <si>
    <t>Cost Q30</t>
  </si>
  <si>
    <t>Assembly time, hours</t>
  </si>
  <si>
    <t>End Cap Modem Assembly</t>
  </si>
  <si>
    <t>10020895-AS9</t>
  </si>
  <si>
    <t>Larry Bird ref</t>
  </si>
  <si>
    <t>Source</t>
  </si>
  <si>
    <t>Lower End Cap, Ti part</t>
  </si>
  <si>
    <t>McMaster</t>
  </si>
  <si>
    <t>95412A896</t>
  </si>
  <si>
    <t>Fasteners (studs) 10-32x2.000</t>
  </si>
  <si>
    <t>Battery pack set</t>
  </si>
  <si>
    <t>10020895-BSA2-SET</t>
  </si>
  <si>
    <t xml:space="preserve">Voltage recording </t>
  </si>
  <si>
    <t>Load testing each 10020895-BSA2 stick</t>
  </si>
  <si>
    <t>Assembling / shims/ mechanical load</t>
  </si>
  <si>
    <t>Load testing, half-pack  AS3L / AS3R</t>
  </si>
  <si>
    <t>End Cap Homer Assembly</t>
  </si>
  <si>
    <t>10020895-AS8</t>
  </si>
  <si>
    <t>Pressure Relieve Valve</t>
  </si>
  <si>
    <t>Gen 2; no homer</t>
  </si>
  <si>
    <t>Stainless sensor, need to be lower pressure</t>
  </si>
  <si>
    <t>Cost captured in pressure housing assembly</t>
  </si>
  <si>
    <t>Measurement Specialties, Inc.</t>
  </si>
  <si>
    <t>COTS part</t>
  </si>
  <si>
    <t>Homer PCB Plate Assembly</t>
  </si>
  <si>
    <t>10020895-AS7</t>
  </si>
  <si>
    <t>10020895-AS6</t>
  </si>
  <si>
    <t>Homer Battery Plate Assembly</t>
  </si>
  <si>
    <t>Gen 2; no homer battery</t>
  </si>
  <si>
    <t>Gen 2; no homer PCB</t>
  </si>
  <si>
    <t>Side-Base-Plate</t>
  </si>
  <si>
    <t>10020895-012</t>
  </si>
  <si>
    <t>B&amp;C Manufacturing</t>
  </si>
  <si>
    <t>Custom mechanical part, Aluminum</t>
  </si>
  <si>
    <t>Modem Plate Assembly</t>
  </si>
  <si>
    <t>10020895-AS5</t>
  </si>
  <si>
    <t>10020895-011</t>
  </si>
  <si>
    <t xml:space="preserve">Known price points </t>
  </si>
  <si>
    <t>$59.17 @ 12x</t>
  </si>
  <si>
    <t>$49.58 @12x</t>
  </si>
  <si>
    <t>TBD</t>
  </si>
  <si>
    <t>$8000 1x? Brian</t>
  </si>
  <si>
    <t>Replacemen for Benthos modem</t>
  </si>
  <si>
    <t>Subtotal</t>
  </si>
  <si>
    <t>10020895-014</t>
  </si>
  <si>
    <t>Modem Bracket, 2ea</t>
  </si>
  <si>
    <t>Express Metal?</t>
  </si>
  <si>
    <t>NA</t>
  </si>
  <si>
    <t>Sheet metal part, made at MBARI before</t>
  </si>
  <si>
    <t>Hardware: studs, nuts, screws, wire clamp</t>
  </si>
  <si>
    <t>Mother Board Plate Assembly</t>
  </si>
  <si>
    <t>10020895-AS4</t>
  </si>
  <si>
    <t>MotherBoard-Assembly</t>
  </si>
  <si>
    <t>10020895-MOB3</t>
  </si>
  <si>
    <t>MPU-6050-Bracket</t>
  </si>
  <si>
    <t>10020895-013</t>
  </si>
  <si>
    <t>10020895-BB1</t>
  </si>
  <si>
    <t>IMU Bridge Board</t>
  </si>
  <si>
    <t>Base-Plate, with PEM studs configured for Mother Board mounting</t>
  </si>
  <si>
    <t>Base-Plate, with PEM studs configured for Modem mounting</t>
  </si>
  <si>
    <t>Black Delrin part works as bringe Board retainer. Built at MBARI before</t>
  </si>
  <si>
    <t>4PCB, Digikey, Indtek</t>
  </si>
  <si>
    <t>Printed Circuit Board</t>
  </si>
  <si>
    <t>Hardware: PEM studs, nylon insert nuts, studs, screws, wire clamp</t>
  </si>
  <si>
    <t>Mother Board + Bridge Board bring-up</t>
  </si>
  <si>
    <t xml:space="preserve">Testing </t>
  </si>
  <si>
    <t>Subassembly built time</t>
  </si>
  <si>
    <t xml:space="preserve">Acoustic Modem Set </t>
  </si>
  <si>
    <t>Part of Acoustic Modem Set</t>
  </si>
  <si>
    <t>Battery-End-Cap</t>
  </si>
  <si>
    <t>10020895-010</t>
  </si>
  <si>
    <t>Battery End Cap Assembly</t>
  </si>
  <si>
    <t>10020895-AS3L</t>
  </si>
  <si>
    <t>10020895-AS3R</t>
  </si>
  <si>
    <t>$300 @ 11x</t>
  </si>
  <si>
    <t>Black Delrin custom part</t>
  </si>
  <si>
    <t>BatteryPackBoard</t>
  </si>
  <si>
    <t>10020895-BPB1</t>
  </si>
  <si>
    <t>Hardware: screws and wire clamps</t>
  </si>
  <si>
    <t>$1300 @ 4x in 2014</t>
  </si>
  <si>
    <t>Battery "sticks", set of 7, pre-wired on 2 sides for easy integration into battery pack consisting of 2 half-packs</t>
  </si>
  <si>
    <t>Electrochem, Battery Specialties</t>
  </si>
  <si>
    <t>AS4; AS5; AS6; AS7; AS3L; AS3R</t>
  </si>
  <si>
    <t>Sub-assemblies built lower in the sequence</t>
  </si>
  <si>
    <t>DigiKey, Indtek</t>
  </si>
  <si>
    <t>Acoustic Modem Serial Cable</t>
  </si>
  <si>
    <t>Acoustic Modem Power Cable</t>
  </si>
  <si>
    <t>Acoustic Modem Reset Cable</t>
  </si>
  <si>
    <t>SD Card</t>
  </si>
  <si>
    <t>DigiKey</t>
  </si>
  <si>
    <t>Memory card</t>
  </si>
  <si>
    <t>Coin cell to keep real time clock</t>
  </si>
  <si>
    <t>Electropack Assembly</t>
  </si>
  <si>
    <t>10020895-AS2</t>
  </si>
  <si>
    <t>Custom cable</t>
  </si>
  <si>
    <t>Assembly/ testing step</t>
  </si>
  <si>
    <t>Mechanical QA 4 quadrants</t>
  </si>
  <si>
    <t>BEDs-Cylinder-Assembly</t>
  </si>
  <si>
    <t>10020895-AS1</t>
  </si>
  <si>
    <t>AS2; AS8; AS9</t>
  </si>
  <si>
    <t>Hardware</t>
  </si>
  <si>
    <t>Mcmaster</t>
  </si>
  <si>
    <t>Hardware: #10 studs, spacers, washers</t>
  </si>
  <si>
    <t>Powering Up Test</t>
  </si>
  <si>
    <t>Acoustic communication test</t>
  </si>
  <si>
    <t>Stability test 24 hours run, event verification</t>
  </si>
  <si>
    <t>Pressure Sensor test/ calibration</t>
  </si>
  <si>
    <t>Debugging, resolving issues (on average)</t>
  </si>
  <si>
    <t>Electopack Assembly with housing end plates installed; self-contained unit ready for battery of qualification tests</t>
  </si>
  <si>
    <t>Testing sequence bringing BEDs-Cylinder-Assembly to be ready to pre-deployment. Ready for deployment programming and installation into Pressure Housing</t>
  </si>
  <si>
    <t>Serial port comm test and programming processor</t>
  </si>
  <si>
    <t>Operation on each half-pack test</t>
  </si>
  <si>
    <t>Modem start-up/ shut-down test</t>
  </si>
  <si>
    <t>File download / recovery test</t>
  </si>
  <si>
    <t>Parts/ subassemblies cost; and assembly time</t>
  </si>
  <si>
    <t>BEDs-Cylinder-Assembly: Testing; programming, debugging</t>
  </si>
  <si>
    <t>Tax and shipping, 10%</t>
  </si>
  <si>
    <t>Contingency, 5% on parts and 20% on labor</t>
  </si>
  <si>
    <t>Cost and time, subtotal</t>
  </si>
  <si>
    <t>Cost and time,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</si>
</sst>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"/>
    <numFmt numFmtId="166" formatCode="#,##0.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3" fillId="3" borderId="2" xfId="0" applyNumberFormat="1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3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165" fontId="3" fillId="3" borderId="1" xfId="0" applyNumberFormat="1" applyFont="1" applyFill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165" fontId="3" fillId="4" borderId="1" xfId="0" applyNumberFormat="1" applyFont="1" applyFill="1" applyBorder="1" applyAlignment="1">
      <alignment wrapText="1"/>
    </xf>
    <xf numFmtId="165" fontId="3" fillId="0" borderId="0" xfId="0" applyNumberFormat="1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166" fontId="3" fillId="4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D79" sqref="D79"/>
    </sheetView>
  </sheetViews>
  <sheetFormatPr defaultRowHeight="12.75" x14ac:dyDescent="0.2"/>
  <cols>
    <col min="1" max="1" width="45.85546875" style="11" customWidth="1"/>
    <col min="2" max="2" width="24.85546875" style="12" customWidth="1"/>
    <col min="3" max="3" width="30" style="12" customWidth="1"/>
    <col min="4" max="4" width="12.42578125" style="25" customWidth="1"/>
    <col min="5" max="5" width="11.85546875" style="25" customWidth="1"/>
    <col min="6" max="6" width="11.7109375" style="25" customWidth="1"/>
    <col min="7" max="7" width="13.140625" style="35" customWidth="1"/>
    <col min="8" max="8" width="18.42578125" style="35" customWidth="1"/>
    <col min="9" max="9" width="40" style="11" customWidth="1"/>
    <col min="10" max="16384" width="9.140625" style="11"/>
  </cols>
  <sheetData>
    <row r="1" spans="1:9" s="4" customFormat="1" ht="25.5" x14ac:dyDescent="0.2">
      <c r="A1" s="2" t="s">
        <v>0</v>
      </c>
      <c r="B1" s="13" t="s">
        <v>7</v>
      </c>
      <c r="C1" s="13" t="s">
        <v>15</v>
      </c>
      <c r="D1" s="19" t="s">
        <v>8</v>
      </c>
      <c r="E1" s="19" t="s">
        <v>9</v>
      </c>
      <c r="F1" s="19" t="s">
        <v>10</v>
      </c>
      <c r="G1" s="30" t="s">
        <v>11</v>
      </c>
      <c r="H1" s="30" t="s">
        <v>47</v>
      </c>
      <c r="I1" s="5" t="s">
        <v>6</v>
      </c>
    </row>
    <row r="2" spans="1:9" s="8" customFormat="1" x14ac:dyDescent="0.2">
      <c r="A2" s="7"/>
      <c r="B2" s="14"/>
      <c r="C2" s="14"/>
      <c r="D2" s="20"/>
      <c r="E2" s="20"/>
      <c r="F2" s="20"/>
      <c r="G2" s="31"/>
      <c r="H2" s="31"/>
      <c r="I2" s="7"/>
    </row>
    <row r="3" spans="1:9" s="18" customFormat="1" ht="51" x14ac:dyDescent="0.2">
      <c r="A3" s="26" t="s">
        <v>125</v>
      </c>
      <c r="B3" s="40"/>
      <c r="C3" s="40"/>
      <c r="D3" s="28"/>
      <c r="E3" s="28"/>
      <c r="F3" s="28"/>
      <c r="G3" s="34"/>
      <c r="H3" s="34"/>
      <c r="I3" s="26" t="s">
        <v>119</v>
      </c>
    </row>
    <row r="4" spans="1:9" x14ac:dyDescent="0.2">
      <c r="A4" s="2" t="s">
        <v>113</v>
      </c>
      <c r="B4" s="16"/>
      <c r="C4" s="16"/>
      <c r="D4" s="22"/>
      <c r="E4" s="22"/>
      <c r="F4" s="22"/>
      <c r="G4" s="33">
        <v>1</v>
      </c>
      <c r="H4" s="33"/>
      <c r="I4" s="2" t="s">
        <v>105</v>
      </c>
    </row>
    <row r="5" spans="1:9" x14ac:dyDescent="0.2">
      <c r="A5" s="2" t="s">
        <v>120</v>
      </c>
      <c r="B5" s="16"/>
      <c r="C5" s="16"/>
      <c r="D5" s="22"/>
      <c r="E5" s="22"/>
      <c r="F5" s="22"/>
      <c r="G5" s="33">
        <v>1.5</v>
      </c>
      <c r="H5" s="33"/>
      <c r="I5" s="2" t="s">
        <v>105</v>
      </c>
    </row>
    <row r="6" spans="1:9" x14ac:dyDescent="0.2">
      <c r="A6" s="2" t="s">
        <v>121</v>
      </c>
      <c r="B6" s="16"/>
      <c r="C6" s="16"/>
      <c r="D6" s="22"/>
      <c r="E6" s="22"/>
      <c r="F6" s="22"/>
      <c r="G6" s="33">
        <v>0.5</v>
      </c>
      <c r="H6" s="33"/>
      <c r="I6" s="2" t="s">
        <v>105</v>
      </c>
    </row>
    <row r="7" spans="1:9" x14ac:dyDescent="0.2">
      <c r="A7" s="2" t="s">
        <v>122</v>
      </c>
      <c r="B7" s="16"/>
      <c r="C7" s="16"/>
      <c r="D7" s="22"/>
      <c r="E7" s="22"/>
      <c r="F7" s="22"/>
      <c r="G7" s="33">
        <v>0.5</v>
      </c>
      <c r="H7" s="33"/>
      <c r="I7" s="2" t="s">
        <v>105</v>
      </c>
    </row>
    <row r="8" spans="1:9" x14ac:dyDescent="0.2">
      <c r="A8" s="2" t="s">
        <v>114</v>
      </c>
      <c r="B8" s="16"/>
      <c r="C8" s="16"/>
      <c r="D8" s="22"/>
      <c r="E8" s="22"/>
      <c r="F8" s="22"/>
      <c r="G8" s="33">
        <v>1</v>
      </c>
      <c r="H8" s="33"/>
      <c r="I8" s="2" t="s">
        <v>105</v>
      </c>
    </row>
    <row r="9" spans="1:9" x14ac:dyDescent="0.2">
      <c r="A9" s="2" t="s">
        <v>123</v>
      </c>
      <c r="B9" s="16"/>
      <c r="C9" s="16"/>
      <c r="D9" s="22"/>
      <c r="E9" s="22"/>
      <c r="F9" s="22"/>
      <c r="G9" s="33">
        <v>1</v>
      </c>
      <c r="H9" s="33"/>
      <c r="I9" s="2" t="s">
        <v>105</v>
      </c>
    </row>
    <row r="10" spans="1:9" x14ac:dyDescent="0.2">
      <c r="A10" s="2" t="s">
        <v>116</v>
      </c>
      <c r="B10" s="16"/>
      <c r="C10" s="16"/>
      <c r="D10" s="22"/>
      <c r="E10" s="22"/>
      <c r="F10" s="22"/>
      <c r="G10" s="33">
        <v>2</v>
      </c>
      <c r="H10" s="33"/>
      <c r="I10" s="2" t="s">
        <v>105</v>
      </c>
    </row>
    <row r="11" spans="1:9" x14ac:dyDescent="0.2">
      <c r="A11" s="2" t="s">
        <v>115</v>
      </c>
      <c r="B11" s="16"/>
      <c r="C11" s="16"/>
      <c r="D11" s="22"/>
      <c r="E11" s="22"/>
      <c r="F11" s="22"/>
      <c r="G11" s="33">
        <v>2</v>
      </c>
      <c r="H11" s="33"/>
      <c r="I11" s="2" t="s">
        <v>105</v>
      </c>
    </row>
    <row r="12" spans="1:9" x14ac:dyDescent="0.2">
      <c r="A12" s="2" t="s">
        <v>117</v>
      </c>
      <c r="B12" s="16"/>
      <c r="C12" s="16"/>
      <c r="D12" s="22"/>
      <c r="E12" s="22"/>
      <c r="F12" s="22"/>
      <c r="G12" s="33">
        <v>4</v>
      </c>
      <c r="H12" s="33"/>
      <c r="I12" s="2" t="s">
        <v>105</v>
      </c>
    </row>
    <row r="13" spans="1:9" s="8" customFormat="1" x14ac:dyDescent="0.2">
      <c r="A13" s="7"/>
      <c r="B13" s="14"/>
      <c r="C13" s="14"/>
      <c r="D13" s="20"/>
      <c r="E13" s="20"/>
      <c r="F13" s="20"/>
      <c r="G13" s="31"/>
      <c r="H13" s="31"/>
      <c r="I13" s="7"/>
    </row>
    <row r="14" spans="1:9" s="10" customFormat="1" ht="38.25" x14ac:dyDescent="0.2">
      <c r="A14" s="9" t="s">
        <v>107</v>
      </c>
      <c r="B14" s="15" t="s">
        <v>108</v>
      </c>
      <c r="C14" s="15"/>
      <c r="D14" s="21"/>
      <c r="E14" s="21"/>
      <c r="F14" s="21"/>
      <c r="G14" s="32">
        <v>2</v>
      </c>
      <c r="H14" s="32"/>
      <c r="I14" s="9" t="s">
        <v>118</v>
      </c>
    </row>
    <row r="15" spans="1:9" s="8" customFormat="1" x14ac:dyDescent="0.2">
      <c r="A15" s="2" t="s">
        <v>93</v>
      </c>
      <c r="B15" s="14" t="s">
        <v>109</v>
      </c>
      <c r="C15" s="14"/>
      <c r="D15" s="20"/>
      <c r="E15" s="20"/>
      <c r="F15" s="20"/>
      <c r="G15" s="31"/>
      <c r="H15" s="31"/>
      <c r="I15" s="7"/>
    </row>
    <row r="16" spans="1:9" s="8" customFormat="1" x14ac:dyDescent="0.2">
      <c r="A16" s="7" t="s">
        <v>112</v>
      </c>
      <c r="B16" s="14"/>
      <c r="C16" s="16" t="s">
        <v>111</v>
      </c>
      <c r="D16" s="20">
        <v>6</v>
      </c>
      <c r="E16" s="20">
        <v>6</v>
      </c>
      <c r="F16" s="20">
        <v>6</v>
      </c>
      <c r="G16" s="31"/>
      <c r="H16" s="31"/>
      <c r="I16" s="7"/>
    </row>
    <row r="17" spans="1:9" x14ac:dyDescent="0.2">
      <c r="A17" s="2"/>
      <c r="B17" s="16"/>
      <c r="C17" s="16"/>
      <c r="D17" s="22"/>
      <c r="E17" s="22"/>
      <c r="F17" s="22"/>
      <c r="G17" s="33"/>
      <c r="H17" s="33"/>
      <c r="I17" s="2"/>
    </row>
    <row r="18" spans="1:9" s="8" customFormat="1" x14ac:dyDescent="0.2">
      <c r="A18" s="7"/>
      <c r="B18" s="14"/>
      <c r="C18" s="14"/>
      <c r="D18" s="20"/>
      <c r="E18" s="20"/>
      <c r="F18" s="20"/>
      <c r="G18" s="31"/>
      <c r="H18" s="31"/>
      <c r="I18" s="7"/>
    </row>
    <row r="19" spans="1:9" s="10" customFormat="1" x14ac:dyDescent="0.2">
      <c r="A19" s="9" t="s">
        <v>102</v>
      </c>
      <c r="B19" s="15" t="s">
        <v>103</v>
      </c>
      <c r="C19" s="15"/>
      <c r="D19" s="21"/>
      <c r="E19" s="21"/>
      <c r="F19" s="21"/>
      <c r="G19" s="32">
        <v>6</v>
      </c>
      <c r="H19" s="32"/>
      <c r="I19" s="9"/>
    </row>
    <row r="20" spans="1:9" ht="38.25" x14ac:dyDescent="0.2">
      <c r="A20" s="2" t="s">
        <v>20</v>
      </c>
      <c r="B20" s="16" t="s">
        <v>21</v>
      </c>
      <c r="C20" s="16" t="s">
        <v>91</v>
      </c>
      <c r="D20" s="22">
        <v>1350</v>
      </c>
      <c r="E20" s="22">
        <v>1250</v>
      </c>
      <c r="F20" s="22">
        <v>1200</v>
      </c>
      <c r="G20" s="33"/>
      <c r="H20" s="33" t="s">
        <v>89</v>
      </c>
      <c r="I20" s="2" t="s">
        <v>90</v>
      </c>
    </row>
    <row r="21" spans="1:9" ht="25.5" x14ac:dyDescent="0.2">
      <c r="A21" s="2" t="s">
        <v>93</v>
      </c>
      <c r="B21" s="16" t="s">
        <v>92</v>
      </c>
      <c r="C21" s="16"/>
      <c r="D21" s="22"/>
      <c r="E21" s="22"/>
      <c r="F21" s="22"/>
      <c r="G21" s="33"/>
      <c r="H21" s="33"/>
      <c r="I21" s="2"/>
    </row>
    <row r="22" spans="1:9" x14ac:dyDescent="0.2">
      <c r="A22" s="2" t="s">
        <v>96</v>
      </c>
      <c r="B22" s="16"/>
      <c r="C22" s="16" t="s">
        <v>94</v>
      </c>
      <c r="D22" s="22">
        <v>19</v>
      </c>
      <c r="E22" s="22">
        <v>16</v>
      </c>
      <c r="F22" s="22">
        <v>13</v>
      </c>
      <c r="G22" s="33"/>
      <c r="H22" s="33"/>
      <c r="I22" s="2" t="s">
        <v>104</v>
      </c>
    </row>
    <row r="23" spans="1:9" x14ac:dyDescent="0.2">
      <c r="A23" s="2" t="s">
        <v>95</v>
      </c>
      <c r="B23" s="16"/>
      <c r="C23" s="16" t="s">
        <v>94</v>
      </c>
      <c r="D23" s="22">
        <v>21</v>
      </c>
      <c r="E23" s="22">
        <v>18</v>
      </c>
      <c r="F23" s="22">
        <v>16</v>
      </c>
      <c r="G23" s="33"/>
      <c r="H23" s="33"/>
      <c r="I23" s="2" t="s">
        <v>104</v>
      </c>
    </row>
    <row r="24" spans="1:9" x14ac:dyDescent="0.2">
      <c r="A24" s="2" t="s">
        <v>97</v>
      </c>
      <c r="B24" s="16"/>
      <c r="C24" s="16" t="s">
        <v>94</v>
      </c>
      <c r="D24" s="22">
        <v>19</v>
      </c>
      <c r="E24" s="22">
        <v>16</v>
      </c>
      <c r="F24" s="22">
        <v>13</v>
      </c>
      <c r="G24" s="33"/>
      <c r="H24" s="33"/>
      <c r="I24" s="2" t="s">
        <v>104</v>
      </c>
    </row>
    <row r="25" spans="1:9" x14ac:dyDescent="0.2">
      <c r="A25" s="2" t="s">
        <v>110</v>
      </c>
      <c r="B25" s="16"/>
      <c r="C25" s="16" t="s">
        <v>111</v>
      </c>
      <c r="D25" s="22">
        <v>5</v>
      </c>
      <c r="E25" s="22">
        <v>5</v>
      </c>
      <c r="F25" s="22">
        <v>5</v>
      </c>
      <c r="G25" s="33"/>
      <c r="H25" s="33"/>
      <c r="I25" s="2"/>
    </row>
    <row r="26" spans="1:9" x14ac:dyDescent="0.2">
      <c r="A26" s="2"/>
      <c r="B26" s="16"/>
      <c r="C26" s="16"/>
      <c r="D26" s="22"/>
      <c r="E26" s="22"/>
      <c r="F26" s="22"/>
      <c r="G26" s="33"/>
      <c r="H26" s="33"/>
      <c r="I26" s="2"/>
    </row>
    <row r="27" spans="1:9" x14ac:dyDescent="0.2">
      <c r="A27" s="2" t="s">
        <v>23</v>
      </c>
      <c r="B27" s="16"/>
      <c r="C27" s="16"/>
      <c r="D27" s="22"/>
      <c r="E27" s="22"/>
      <c r="F27" s="22"/>
      <c r="G27" s="33"/>
      <c r="H27" s="33"/>
      <c r="I27" s="2" t="s">
        <v>105</v>
      </c>
    </row>
    <row r="28" spans="1:9" x14ac:dyDescent="0.2">
      <c r="A28" s="2" t="s">
        <v>22</v>
      </c>
      <c r="B28" s="16"/>
      <c r="C28" s="16"/>
      <c r="D28" s="22"/>
      <c r="E28" s="22"/>
      <c r="F28" s="22"/>
      <c r="G28" s="33"/>
      <c r="H28" s="33"/>
      <c r="I28" s="2" t="s">
        <v>105</v>
      </c>
    </row>
    <row r="29" spans="1:9" x14ac:dyDescent="0.2">
      <c r="A29" s="2" t="s">
        <v>24</v>
      </c>
      <c r="B29" s="16"/>
      <c r="C29" s="16"/>
      <c r="D29" s="22"/>
      <c r="E29" s="22"/>
      <c r="F29" s="22"/>
      <c r="G29" s="33"/>
      <c r="H29" s="33"/>
      <c r="I29" s="2" t="s">
        <v>105</v>
      </c>
    </row>
    <row r="30" spans="1:9" x14ac:dyDescent="0.2">
      <c r="A30" s="2" t="s">
        <v>25</v>
      </c>
      <c r="B30" s="16"/>
      <c r="C30" s="16"/>
      <c r="D30" s="22"/>
      <c r="E30" s="22"/>
      <c r="F30" s="22"/>
      <c r="G30" s="33"/>
      <c r="H30" s="33"/>
      <c r="I30" s="2" t="s">
        <v>105</v>
      </c>
    </row>
    <row r="31" spans="1:9" x14ac:dyDescent="0.2">
      <c r="A31" s="2" t="s">
        <v>106</v>
      </c>
      <c r="B31" s="16"/>
      <c r="C31" s="16"/>
      <c r="D31" s="22"/>
      <c r="E31" s="22"/>
      <c r="F31" s="22"/>
      <c r="G31" s="33"/>
      <c r="H31" s="33"/>
      <c r="I31" s="2" t="s">
        <v>105</v>
      </c>
    </row>
    <row r="32" spans="1:9" x14ac:dyDescent="0.2">
      <c r="A32" s="2"/>
      <c r="B32" s="16"/>
      <c r="C32" s="16"/>
      <c r="D32" s="22"/>
      <c r="E32" s="22"/>
      <c r="F32" s="22"/>
      <c r="G32" s="33"/>
      <c r="H32" s="33"/>
      <c r="I32" s="2"/>
    </row>
    <row r="33" spans="1:9" s="10" customFormat="1" x14ac:dyDescent="0.2">
      <c r="A33" s="9" t="s">
        <v>81</v>
      </c>
      <c r="B33" s="15" t="s">
        <v>82</v>
      </c>
      <c r="C33" s="15"/>
      <c r="D33" s="21"/>
      <c r="E33" s="21"/>
      <c r="F33" s="21"/>
      <c r="G33" s="32">
        <v>0.5</v>
      </c>
      <c r="H33" s="32"/>
      <c r="I33" s="9"/>
    </row>
    <row r="34" spans="1:9" x14ac:dyDescent="0.2">
      <c r="A34" s="2" t="s">
        <v>79</v>
      </c>
      <c r="B34" s="16" t="s">
        <v>80</v>
      </c>
      <c r="C34" s="14" t="s">
        <v>42</v>
      </c>
      <c r="D34" s="22">
        <v>280</v>
      </c>
      <c r="E34" s="22">
        <v>265</v>
      </c>
      <c r="F34" s="22">
        <v>250</v>
      </c>
      <c r="G34" s="33"/>
      <c r="H34" s="33" t="s">
        <v>84</v>
      </c>
      <c r="I34" s="2" t="s">
        <v>85</v>
      </c>
    </row>
    <row r="35" spans="1:9" x14ac:dyDescent="0.2">
      <c r="A35" s="2" t="s">
        <v>86</v>
      </c>
      <c r="B35" s="16" t="s">
        <v>87</v>
      </c>
      <c r="C35" s="16" t="s">
        <v>71</v>
      </c>
      <c r="D35" s="22">
        <v>48</v>
      </c>
      <c r="E35" s="22">
        <v>35</v>
      </c>
      <c r="F35" s="22">
        <v>32</v>
      </c>
      <c r="G35" s="33"/>
      <c r="H35" s="33"/>
      <c r="I35" s="2" t="s">
        <v>72</v>
      </c>
    </row>
    <row r="36" spans="1:9" x14ac:dyDescent="0.2">
      <c r="A36" s="7" t="s">
        <v>88</v>
      </c>
      <c r="B36" s="16"/>
      <c r="C36" s="14" t="s">
        <v>17</v>
      </c>
      <c r="D36" s="22">
        <v>2</v>
      </c>
      <c r="E36" s="22">
        <v>2</v>
      </c>
      <c r="F36" s="22">
        <v>2</v>
      </c>
      <c r="G36" s="33"/>
      <c r="H36" s="33"/>
      <c r="I36" s="2"/>
    </row>
    <row r="37" spans="1:9" x14ac:dyDescent="0.2">
      <c r="A37" s="2"/>
      <c r="B37" s="16"/>
      <c r="C37" s="16"/>
      <c r="D37" s="22"/>
      <c r="E37" s="22"/>
      <c r="F37" s="22"/>
      <c r="G37" s="33"/>
      <c r="H37" s="33"/>
      <c r="I37" s="2"/>
    </row>
    <row r="38" spans="1:9" s="10" customFormat="1" x14ac:dyDescent="0.2">
      <c r="A38" s="9" t="s">
        <v>81</v>
      </c>
      <c r="B38" s="15" t="s">
        <v>83</v>
      </c>
      <c r="C38" s="15"/>
      <c r="D38" s="21"/>
      <c r="E38" s="21"/>
      <c r="F38" s="21"/>
      <c r="G38" s="32">
        <v>0.5</v>
      </c>
      <c r="H38" s="32"/>
      <c r="I38" s="9"/>
    </row>
    <row r="39" spans="1:9" x14ac:dyDescent="0.2">
      <c r="A39" s="2" t="s">
        <v>79</v>
      </c>
      <c r="B39" s="16" t="s">
        <v>80</v>
      </c>
      <c r="C39" s="14" t="s">
        <v>42</v>
      </c>
      <c r="D39" s="22">
        <v>280</v>
      </c>
      <c r="E39" s="22">
        <v>265</v>
      </c>
      <c r="F39" s="22">
        <v>250</v>
      </c>
      <c r="G39" s="33"/>
      <c r="H39" s="33" t="s">
        <v>84</v>
      </c>
      <c r="I39" s="2" t="s">
        <v>85</v>
      </c>
    </row>
    <row r="40" spans="1:9" x14ac:dyDescent="0.2">
      <c r="A40" s="2" t="s">
        <v>86</v>
      </c>
      <c r="B40" s="16" t="s">
        <v>87</v>
      </c>
      <c r="C40" s="16" t="s">
        <v>71</v>
      </c>
      <c r="D40" s="22">
        <v>48</v>
      </c>
      <c r="E40" s="22">
        <v>35</v>
      </c>
      <c r="F40" s="22">
        <v>32</v>
      </c>
      <c r="G40" s="33"/>
      <c r="H40" s="33"/>
      <c r="I40" s="2" t="s">
        <v>72</v>
      </c>
    </row>
    <row r="41" spans="1:9" x14ac:dyDescent="0.2">
      <c r="A41" s="7" t="s">
        <v>88</v>
      </c>
      <c r="B41" s="16"/>
      <c r="C41" s="14" t="s">
        <v>17</v>
      </c>
      <c r="D41" s="22">
        <v>2</v>
      </c>
      <c r="E41" s="22">
        <v>2</v>
      </c>
      <c r="F41" s="22">
        <v>2</v>
      </c>
      <c r="G41" s="33"/>
      <c r="H41" s="33"/>
      <c r="I41" s="2"/>
    </row>
    <row r="42" spans="1:9" x14ac:dyDescent="0.2">
      <c r="A42" s="2"/>
      <c r="B42" s="16"/>
      <c r="C42" s="16"/>
      <c r="D42" s="22"/>
      <c r="E42" s="22"/>
      <c r="F42" s="22"/>
      <c r="G42" s="33"/>
      <c r="H42" s="33"/>
      <c r="I42" s="2"/>
    </row>
    <row r="43" spans="1:9" s="10" customFormat="1" x14ac:dyDescent="0.2">
      <c r="A43" s="9" t="s">
        <v>60</v>
      </c>
      <c r="B43" s="17" t="s">
        <v>61</v>
      </c>
      <c r="C43" s="17"/>
      <c r="D43" s="21"/>
      <c r="E43" s="21"/>
      <c r="F43" s="21"/>
      <c r="G43" s="32">
        <v>2</v>
      </c>
      <c r="H43" s="32"/>
      <c r="I43" s="9" t="s">
        <v>76</v>
      </c>
    </row>
    <row r="44" spans="1:9" s="8" customFormat="1" ht="25.5" x14ac:dyDescent="0.2">
      <c r="A44" s="7" t="s">
        <v>68</v>
      </c>
      <c r="B44" s="14" t="s">
        <v>46</v>
      </c>
      <c r="C44" s="14" t="s">
        <v>42</v>
      </c>
      <c r="D44" s="20">
        <v>56</v>
      </c>
      <c r="E44" s="20">
        <v>53</v>
      </c>
      <c r="F44" s="20">
        <v>50</v>
      </c>
      <c r="G44" s="31">
        <v>0.5</v>
      </c>
      <c r="H44" s="31" t="s">
        <v>48</v>
      </c>
      <c r="I44" s="7" t="s">
        <v>43</v>
      </c>
    </row>
    <row r="45" spans="1:9" ht="25.5" x14ac:dyDescent="0.2">
      <c r="A45" s="2" t="s">
        <v>64</v>
      </c>
      <c r="B45" s="14" t="s">
        <v>65</v>
      </c>
      <c r="C45" s="14" t="s">
        <v>42</v>
      </c>
      <c r="D45" s="22">
        <v>23</v>
      </c>
      <c r="E45" s="22">
        <v>20</v>
      </c>
      <c r="F45" s="22">
        <v>17</v>
      </c>
      <c r="G45" s="33"/>
      <c r="H45" s="33" t="s">
        <v>57</v>
      </c>
      <c r="I45" s="2" t="s">
        <v>70</v>
      </c>
    </row>
    <row r="46" spans="1:9" x14ac:dyDescent="0.2">
      <c r="A46" s="2" t="s">
        <v>62</v>
      </c>
      <c r="B46" s="16" t="s">
        <v>63</v>
      </c>
      <c r="C46" s="16" t="s">
        <v>71</v>
      </c>
      <c r="D46" s="22">
        <v>290</v>
      </c>
      <c r="E46" s="22">
        <v>230</v>
      </c>
      <c r="F46" s="22">
        <v>210</v>
      </c>
      <c r="G46" s="33"/>
      <c r="H46" s="33"/>
      <c r="I46" s="2" t="s">
        <v>72</v>
      </c>
    </row>
    <row r="47" spans="1:9" x14ac:dyDescent="0.2">
      <c r="A47" s="2" t="s">
        <v>67</v>
      </c>
      <c r="B47" s="16" t="s">
        <v>66</v>
      </c>
      <c r="C47" s="16" t="s">
        <v>71</v>
      </c>
      <c r="D47" s="22">
        <v>98</v>
      </c>
      <c r="E47" s="22">
        <v>65</v>
      </c>
      <c r="F47" s="22">
        <v>54</v>
      </c>
      <c r="G47" s="33"/>
      <c r="H47" s="33"/>
      <c r="I47" s="2"/>
    </row>
    <row r="48" spans="1:9" x14ac:dyDescent="0.2">
      <c r="A48" s="2" t="s">
        <v>98</v>
      </c>
      <c r="B48" s="16"/>
      <c r="C48" s="16" t="s">
        <v>99</v>
      </c>
      <c r="D48" s="22">
        <v>25</v>
      </c>
      <c r="E48" s="22">
        <v>23</v>
      </c>
      <c r="F48" s="22">
        <v>21</v>
      </c>
      <c r="G48" s="33"/>
      <c r="H48" s="33"/>
      <c r="I48" s="2" t="s">
        <v>100</v>
      </c>
    </row>
    <row r="49" spans="1:9" x14ac:dyDescent="0.2">
      <c r="A49" s="2" t="s">
        <v>1</v>
      </c>
      <c r="B49" s="16"/>
      <c r="C49" s="16" t="s">
        <v>99</v>
      </c>
      <c r="D49" s="22">
        <v>2</v>
      </c>
      <c r="E49" s="22">
        <v>2</v>
      </c>
      <c r="F49" s="22">
        <v>2</v>
      </c>
      <c r="G49" s="33"/>
      <c r="H49" s="33"/>
      <c r="I49" s="2" t="s">
        <v>101</v>
      </c>
    </row>
    <row r="50" spans="1:9" ht="25.5" x14ac:dyDescent="0.2">
      <c r="A50" s="7" t="s">
        <v>73</v>
      </c>
      <c r="B50" s="16"/>
      <c r="C50" s="14" t="s">
        <v>17</v>
      </c>
      <c r="D50" s="22">
        <v>4</v>
      </c>
      <c r="E50" s="22">
        <v>4</v>
      </c>
      <c r="F50" s="22">
        <v>4</v>
      </c>
      <c r="G50" s="33"/>
      <c r="H50" s="33"/>
      <c r="I50" s="2"/>
    </row>
    <row r="51" spans="1:9" x14ac:dyDescent="0.2">
      <c r="A51" s="2" t="s">
        <v>74</v>
      </c>
      <c r="B51" s="16"/>
      <c r="C51" s="16"/>
      <c r="D51" s="22"/>
      <c r="E51" s="22"/>
      <c r="F51" s="22"/>
      <c r="G51" s="33">
        <v>2</v>
      </c>
      <c r="H51" s="33"/>
      <c r="I51" s="2" t="s">
        <v>75</v>
      </c>
    </row>
    <row r="52" spans="1:9" x14ac:dyDescent="0.2">
      <c r="A52" s="2"/>
      <c r="B52" s="16"/>
      <c r="C52" s="16"/>
      <c r="D52" s="22"/>
      <c r="E52" s="22"/>
      <c r="F52" s="22"/>
      <c r="G52" s="33"/>
      <c r="H52" s="33"/>
      <c r="I52" s="2"/>
    </row>
    <row r="53" spans="1:9" s="10" customFormat="1" x14ac:dyDescent="0.2">
      <c r="A53" s="9" t="s">
        <v>44</v>
      </c>
      <c r="B53" s="15" t="s">
        <v>45</v>
      </c>
      <c r="C53" s="15"/>
      <c r="D53" s="21"/>
      <c r="E53" s="21"/>
      <c r="F53" s="21"/>
      <c r="G53" s="32">
        <v>1.5</v>
      </c>
      <c r="H53" s="32"/>
      <c r="I53" s="9" t="s">
        <v>76</v>
      </c>
    </row>
    <row r="54" spans="1:9" s="8" customFormat="1" ht="25.5" x14ac:dyDescent="0.2">
      <c r="A54" s="7" t="s">
        <v>69</v>
      </c>
      <c r="B54" s="14" t="s">
        <v>46</v>
      </c>
      <c r="C54" s="14" t="s">
        <v>42</v>
      </c>
      <c r="D54" s="20">
        <v>56</v>
      </c>
      <c r="E54" s="20">
        <v>53</v>
      </c>
      <c r="F54" s="20">
        <v>50</v>
      </c>
      <c r="G54" s="31">
        <v>0.5</v>
      </c>
      <c r="H54" s="31" t="s">
        <v>48</v>
      </c>
      <c r="I54" s="7" t="s">
        <v>43</v>
      </c>
    </row>
    <row r="55" spans="1:9" s="8" customFormat="1" x14ac:dyDescent="0.2">
      <c r="A55" s="7" t="s">
        <v>77</v>
      </c>
      <c r="B55" s="36" t="s">
        <v>50</v>
      </c>
      <c r="C55" s="36" t="s">
        <v>2</v>
      </c>
      <c r="D55" s="20">
        <v>7800</v>
      </c>
      <c r="E55" s="20">
        <v>7500</v>
      </c>
      <c r="F55" s="20">
        <v>7200</v>
      </c>
      <c r="G55" s="31"/>
      <c r="H55" s="31" t="s">
        <v>51</v>
      </c>
      <c r="I55" s="7" t="s">
        <v>52</v>
      </c>
    </row>
    <row r="56" spans="1:9" x14ac:dyDescent="0.2">
      <c r="A56" s="2" t="s">
        <v>55</v>
      </c>
      <c r="B56" s="14" t="s">
        <v>54</v>
      </c>
      <c r="C56" s="14" t="s">
        <v>56</v>
      </c>
      <c r="D56" s="22">
        <v>30</v>
      </c>
      <c r="E56" s="22">
        <v>28</v>
      </c>
      <c r="F56" s="22">
        <v>25</v>
      </c>
      <c r="G56" s="33"/>
      <c r="H56" s="33" t="s">
        <v>57</v>
      </c>
      <c r="I56" s="2" t="s">
        <v>58</v>
      </c>
    </row>
    <row r="57" spans="1:9" s="8" customFormat="1" x14ac:dyDescent="0.2">
      <c r="A57" s="7" t="s">
        <v>59</v>
      </c>
      <c r="B57" s="14"/>
      <c r="C57" s="14" t="s">
        <v>17</v>
      </c>
      <c r="D57" s="20">
        <v>3</v>
      </c>
      <c r="E57" s="20">
        <v>3</v>
      </c>
      <c r="F57" s="20">
        <v>3</v>
      </c>
      <c r="G57" s="31"/>
      <c r="H57" s="31"/>
      <c r="I57" s="7" t="s">
        <v>33</v>
      </c>
    </row>
    <row r="58" spans="1:9" s="8" customFormat="1" x14ac:dyDescent="0.2">
      <c r="A58" s="7"/>
      <c r="B58" s="14"/>
      <c r="C58" s="14"/>
      <c r="D58" s="20"/>
      <c r="E58" s="20"/>
      <c r="F58" s="20"/>
      <c r="G58" s="31"/>
      <c r="H58" s="31"/>
      <c r="I58" s="7"/>
    </row>
    <row r="59" spans="1:9" s="10" customFormat="1" x14ac:dyDescent="0.2">
      <c r="A59" s="9" t="s">
        <v>37</v>
      </c>
      <c r="B59" s="15" t="s">
        <v>36</v>
      </c>
      <c r="C59" s="15"/>
      <c r="D59" s="21"/>
      <c r="E59" s="21"/>
      <c r="F59" s="21"/>
      <c r="G59" s="32">
        <v>0.5</v>
      </c>
      <c r="H59" s="32"/>
      <c r="I59" s="9" t="s">
        <v>38</v>
      </c>
    </row>
    <row r="60" spans="1:9" s="8" customFormat="1" x14ac:dyDescent="0.2">
      <c r="A60" s="7" t="s">
        <v>40</v>
      </c>
      <c r="B60" s="14" t="s">
        <v>41</v>
      </c>
      <c r="C60" s="14" t="s">
        <v>42</v>
      </c>
      <c r="D60" s="24">
        <v>48</v>
      </c>
      <c r="E60" s="24">
        <v>45</v>
      </c>
      <c r="F60" s="20">
        <v>43</v>
      </c>
      <c r="G60" s="31"/>
      <c r="H60" s="31" t="s">
        <v>49</v>
      </c>
      <c r="I60" s="7" t="s">
        <v>43</v>
      </c>
    </row>
    <row r="61" spans="1:9" x14ac:dyDescent="0.2">
      <c r="A61" s="2"/>
      <c r="B61" s="16"/>
      <c r="C61" s="16"/>
      <c r="D61" s="22"/>
      <c r="E61" s="22"/>
      <c r="F61" s="22"/>
      <c r="G61" s="33"/>
      <c r="H61" s="33"/>
      <c r="I61" s="2"/>
    </row>
    <row r="62" spans="1:9" s="10" customFormat="1" x14ac:dyDescent="0.2">
      <c r="A62" s="9" t="s">
        <v>34</v>
      </c>
      <c r="B62" s="15" t="s">
        <v>35</v>
      </c>
      <c r="C62" s="15"/>
      <c r="D62" s="23"/>
      <c r="E62" s="23"/>
      <c r="F62" s="21"/>
      <c r="G62" s="32">
        <v>0.5</v>
      </c>
      <c r="H62" s="32"/>
      <c r="I62" s="9" t="s">
        <v>39</v>
      </c>
    </row>
    <row r="63" spans="1:9" s="8" customFormat="1" x14ac:dyDescent="0.2">
      <c r="A63" s="7" t="s">
        <v>40</v>
      </c>
      <c r="B63" s="14" t="s">
        <v>41</v>
      </c>
      <c r="C63" s="14" t="s">
        <v>42</v>
      </c>
      <c r="D63" s="24">
        <v>48</v>
      </c>
      <c r="E63" s="24">
        <v>45</v>
      </c>
      <c r="F63" s="20">
        <v>43</v>
      </c>
      <c r="G63" s="31"/>
      <c r="H63" s="31" t="s">
        <v>49</v>
      </c>
      <c r="I63" s="7" t="s">
        <v>43</v>
      </c>
    </row>
    <row r="64" spans="1:9" x14ac:dyDescent="0.2">
      <c r="A64" s="2"/>
      <c r="B64" s="16"/>
      <c r="C64" s="16"/>
      <c r="D64" s="22"/>
      <c r="E64" s="22"/>
      <c r="F64" s="22"/>
      <c r="G64" s="33"/>
      <c r="H64" s="33"/>
      <c r="I64" s="2"/>
    </row>
    <row r="65" spans="1:9" s="10" customFormat="1" x14ac:dyDescent="0.2">
      <c r="A65" s="9" t="s">
        <v>26</v>
      </c>
      <c r="B65" s="15" t="s">
        <v>27</v>
      </c>
      <c r="C65" s="15"/>
      <c r="D65" s="21"/>
      <c r="E65" s="21"/>
      <c r="F65" s="21"/>
      <c r="G65" s="32">
        <v>1</v>
      </c>
      <c r="H65" s="32"/>
      <c r="I65" s="9" t="s">
        <v>29</v>
      </c>
    </row>
    <row r="66" spans="1:9" s="8" customFormat="1" x14ac:dyDescent="0.2">
      <c r="A66" s="3" t="s">
        <v>16</v>
      </c>
      <c r="B66" s="29" t="s">
        <v>14</v>
      </c>
      <c r="C66" s="29"/>
      <c r="D66" s="38"/>
      <c r="E66" s="38"/>
      <c r="F66" s="38"/>
      <c r="G66" s="39"/>
      <c r="H66" s="39"/>
      <c r="I66" s="3" t="s">
        <v>31</v>
      </c>
    </row>
    <row r="67" spans="1:9" x14ac:dyDescent="0.2">
      <c r="A67" s="3" t="s">
        <v>28</v>
      </c>
      <c r="B67" s="29" t="s">
        <v>14</v>
      </c>
      <c r="C67" s="29"/>
      <c r="D67" s="38"/>
      <c r="E67" s="38"/>
      <c r="F67" s="38"/>
      <c r="G67" s="39"/>
      <c r="H67" s="39"/>
      <c r="I67" s="3" t="s">
        <v>31</v>
      </c>
    </row>
    <row r="68" spans="1:9" x14ac:dyDescent="0.2">
      <c r="A68" s="2" t="s">
        <v>4</v>
      </c>
      <c r="B68" s="16" t="s">
        <v>3</v>
      </c>
      <c r="C68" s="16" t="s">
        <v>32</v>
      </c>
      <c r="D68" s="22">
        <v>130</v>
      </c>
      <c r="E68" s="22">
        <v>125</v>
      </c>
      <c r="F68" s="22">
        <v>120</v>
      </c>
      <c r="G68" s="33"/>
      <c r="H68" s="33"/>
      <c r="I68" s="2" t="s">
        <v>30</v>
      </c>
    </row>
    <row r="69" spans="1:9" x14ac:dyDescent="0.2">
      <c r="A69" s="2" t="s">
        <v>19</v>
      </c>
      <c r="B69" s="16" t="s">
        <v>18</v>
      </c>
      <c r="C69" s="16" t="s">
        <v>17</v>
      </c>
      <c r="D69" s="22">
        <v>2</v>
      </c>
      <c r="E69" s="22">
        <v>2</v>
      </c>
      <c r="F69" s="22">
        <v>2</v>
      </c>
      <c r="G69" s="33"/>
      <c r="H69" s="33"/>
      <c r="I69" s="2" t="s">
        <v>33</v>
      </c>
    </row>
    <row r="70" spans="1:9" x14ac:dyDescent="0.2">
      <c r="A70" s="2"/>
      <c r="B70" s="16"/>
      <c r="C70" s="16"/>
      <c r="D70" s="22"/>
      <c r="E70" s="22"/>
      <c r="F70" s="22"/>
      <c r="G70" s="33"/>
      <c r="H70" s="33"/>
      <c r="I70" s="2"/>
    </row>
    <row r="71" spans="1:9" x14ac:dyDescent="0.2">
      <c r="A71" s="2"/>
      <c r="B71" s="16"/>
      <c r="C71" s="16"/>
      <c r="D71" s="22"/>
      <c r="E71" s="22"/>
      <c r="F71" s="22"/>
      <c r="G71" s="33"/>
      <c r="H71" s="33"/>
      <c r="I71" s="2"/>
    </row>
    <row r="72" spans="1:9" s="10" customFormat="1" x14ac:dyDescent="0.2">
      <c r="A72" s="9" t="s">
        <v>12</v>
      </c>
      <c r="B72" s="15" t="s">
        <v>13</v>
      </c>
      <c r="C72" s="15"/>
      <c r="D72" s="21"/>
      <c r="E72" s="21"/>
      <c r="F72" s="21"/>
      <c r="G72" s="32">
        <v>1</v>
      </c>
      <c r="H72" s="32"/>
      <c r="I72" s="9" t="s">
        <v>76</v>
      </c>
    </row>
    <row r="73" spans="1:9" s="8" customFormat="1" x14ac:dyDescent="0.2">
      <c r="A73" s="3" t="s">
        <v>16</v>
      </c>
      <c r="B73" s="29" t="s">
        <v>14</v>
      </c>
      <c r="C73" s="29"/>
      <c r="D73" s="38"/>
      <c r="E73" s="38"/>
      <c r="F73" s="38"/>
      <c r="G73" s="39"/>
      <c r="H73" s="39"/>
      <c r="I73" s="3" t="s">
        <v>31</v>
      </c>
    </row>
    <row r="74" spans="1:9" x14ac:dyDescent="0.2">
      <c r="A74" s="2" t="s">
        <v>5</v>
      </c>
      <c r="B74" s="16" t="s">
        <v>50</v>
      </c>
      <c r="C74" s="36" t="s">
        <v>2</v>
      </c>
      <c r="D74" s="11"/>
      <c r="E74" s="11"/>
      <c r="F74" s="11"/>
      <c r="G74" s="33"/>
      <c r="H74" s="33"/>
      <c r="I74" s="2" t="s">
        <v>78</v>
      </c>
    </row>
    <row r="75" spans="1:9" x14ac:dyDescent="0.2">
      <c r="A75" s="2" t="s">
        <v>19</v>
      </c>
      <c r="B75" s="16" t="s">
        <v>18</v>
      </c>
      <c r="C75" s="16" t="s">
        <v>17</v>
      </c>
      <c r="D75" s="22">
        <v>2</v>
      </c>
      <c r="E75" s="22">
        <v>2</v>
      </c>
      <c r="F75" s="22">
        <v>2</v>
      </c>
      <c r="G75" s="33"/>
      <c r="H75" s="33"/>
      <c r="I75" s="2" t="s">
        <v>33</v>
      </c>
    </row>
    <row r="76" spans="1:9" x14ac:dyDescent="0.2">
      <c r="A76" s="2"/>
      <c r="B76" s="6"/>
      <c r="C76" s="6"/>
      <c r="D76" s="22"/>
      <c r="E76" s="22"/>
      <c r="F76" s="22"/>
      <c r="G76" s="33"/>
      <c r="H76" s="33"/>
      <c r="I76" s="2"/>
    </row>
    <row r="77" spans="1:9" s="18" customFormat="1" ht="25.5" x14ac:dyDescent="0.2">
      <c r="A77" s="26" t="s">
        <v>53</v>
      </c>
      <c r="B77" s="27"/>
      <c r="C77" s="27"/>
      <c r="D77" s="28">
        <f>SUM(D20:D76)</f>
        <v>10691</v>
      </c>
      <c r="E77" s="28">
        <f>SUM(E20:E76)</f>
        <v>10109</v>
      </c>
      <c r="F77" s="28">
        <f>SUM(F20:F76)</f>
        <v>9661</v>
      </c>
      <c r="G77" s="37">
        <f>SUM(G1:G76)</f>
        <v>32</v>
      </c>
      <c r="H77" s="34"/>
      <c r="I77" s="26" t="s">
        <v>124</v>
      </c>
    </row>
    <row r="78" spans="1:9" x14ac:dyDescent="0.2">
      <c r="A78" s="2" t="s">
        <v>126</v>
      </c>
      <c r="B78" s="6"/>
      <c r="C78" s="6"/>
      <c r="D78" s="22">
        <f>D77*0.1</f>
        <v>1069.1000000000001</v>
      </c>
      <c r="E78" s="22">
        <f t="shared" ref="E78:F78" si="0">E77*0.1</f>
        <v>1010.9000000000001</v>
      </c>
      <c r="F78" s="22">
        <f t="shared" si="0"/>
        <v>966.1</v>
      </c>
      <c r="G78" s="33"/>
      <c r="H78" s="33"/>
      <c r="I78" s="2"/>
    </row>
    <row r="79" spans="1:9" x14ac:dyDescent="0.2">
      <c r="A79" s="26" t="s">
        <v>128</v>
      </c>
      <c r="B79" s="27"/>
      <c r="C79" s="27"/>
      <c r="D79" s="28">
        <f>D77+D78</f>
        <v>11760.1</v>
      </c>
      <c r="E79" s="28">
        <f t="shared" ref="E79:F79" si="1">E77+E78</f>
        <v>11119.9</v>
      </c>
      <c r="F79" s="28">
        <f t="shared" si="1"/>
        <v>10627.1</v>
      </c>
      <c r="G79" s="34">
        <f>G77</f>
        <v>32</v>
      </c>
      <c r="H79" s="34"/>
      <c r="I79" s="26"/>
    </row>
    <row r="80" spans="1:9" x14ac:dyDescent="0.2">
      <c r="A80" s="2" t="s">
        <v>127</v>
      </c>
      <c r="B80" s="6"/>
      <c r="C80" s="6"/>
      <c r="D80" s="22">
        <f>D79*0.05</f>
        <v>588.005</v>
      </c>
      <c r="E80" s="22">
        <f t="shared" ref="E80:F80" si="2">E79*0.05</f>
        <v>555.995</v>
      </c>
      <c r="F80" s="22">
        <f t="shared" si="2"/>
        <v>531.35500000000002</v>
      </c>
      <c r="G80" s="33">
        <v>6</v>
      </c>
      <c r="H80" s="33"/>
      <c r="I80" s="2"/>
    </row>
    <row r="81" spans="1:9" x14ac:dyDescent="0.2">
      <c r="A81" s="26" t="s">
        <v>129</v>
      </c>
      <c r="B81" s="27"/>
      <c r="C81" s="27"/>
      <c r="D81" s="28">
        <f>D79+D80</f>
        <v>12348.105</v>
      </c>
      <c r="E81" s="28">
        <f t="shared" ref="E81" si="3">E79+E80</f>
        <v>11675.895</v>
      </c>
      <c r="F81" s="28">
        <f t="shared" ref="F81" si="4">F79+F80</f>
        <v>11158.455</v>
      </c>
      <c r="G81" s="34">
        <f>G79+G80</f>
        <v>38</v>
      </c>
      <c r="H81" s="34"/>
      <c r="I81" s="26"/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22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/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Klimov</cp:lastModifiedBy>
  <cp:lastPrinted>2013-12-12T01:59:27Z</cp:lastPrinted>
  <dcterms:created xsi:type="dcterms:W3CDTF">1996-10-14T23:33:28Z</dcterms:created>
  <dcterms:modified xsi:type="dcterms:W3CDTF">2018-09-13T01:52:10Z</dcterms:modified>
</cp:coreProperties>
</file>