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6" i="1" l="1"/>
  <c r="B26" i="1" l="1"/>
  <c r="B27" i="1" s="1"/>
  <c r="B24" i="1"/>
  <c r="H5" i="1" l="1"/>
  <c r="G5" i="1"/>
  <c r="G7" i="1"/>
  <c r="B16" i="1"/>
  <c r="B17" i="1" s="1"/>
  <c r="B13" i="1"/>
  <c r="B14" i="1" s="1"/>
  <c r="B15" i="1" s="1"/>
</calcChain>
</file>

<file path=xl/sharedStrings.xml><?xml version="1.0" encoding="utf-8"?>
<sst xmlns="http://schemas.openxmlformats.org/spreadsheetml/2006/main" count="44" uniqueCount="31">
  <si>
    <t>Scientific Reqs</t>
  </si>
  <si>
    <t>Samples</t>
  </si>
  <si>
    <t>Sample Duration</t>
  </si>
  <si>
    <t>Sample Volume</t>
  </si>
  <si>
    <t>Flux Area</t>
  </si>
  <si>
    <t>m^2</t>
  </si>
  <si>
    <t>ml</t>
  </si>
  <si>
    <t>hrs</t>
  </si>
  <si>
    <t>#</t>
  </si>
  <si>
    <t>Derived</t>
  </si>
  <si>
    <t>in</t>
  </si>
  <si>
    <t># bottles</t>
  </si>
  <si>
    <t># funnels</t>
  </si>
  <si>
    <t>Sample bottle diameter</t>
  </si>
  <si>
    <t>Sample carousel circ</t>
  </si>
  <si>
    <t>Sample carousel diameter</t>
  </si>
  <si>
    <t>funnel diameter</t>
  </si>
  <si>
    <t>m</t>
  </si>
  <si>
    <t>irs diameter</t>
  </si>
  <si>
    <t>~6-8</t>
  </si>
  <si>
    <t>comparables</t>
  </si>
  <si>
    <t>cm</t>
  </si>
  <si>
    <t>mcclane area</t>
  </si>
  <si>
    <t>mcclane diameter</t>
  </si>
  <si>
    <t>irs area</t>
  </si>
  <si>
    <t>Gear rack</t>
  </si>
  <si>
    <t>rack dia</t>
  </si>
  <si>
    <t>rack circ</t>
  </si>
  <si>
    <t>drive gear circ</t>
  </si>
  <si>
    <t>revs / 90 deg</t>
  </si>
  <si>
    <t>drive gear pitch 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</si>
</sst>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</cellStyleXfs>
  <cellXfs count="14">
    <xf numFmtId="0" fontId="0" fillId="0" borderId="0" xfId="0"/>
    <xf numFmtId="0" fontId="0" fillId="0" borderId="0" xfId="0" applyAlignment="1">
      <alignment horizontal="right"/>
    </xf>
    <xf numFmtId="0" fontId="3" fillId="3" borderId="1" xfId="2"/>
    <xf numFmtId="0" fontId="3" fillId="3" borderId="1" xfId="2" applyAlignment="1">
      <alignment horizontal="right"/>
    </xf>
    <xf numFmtId="0" fontId="4" fillId="4" borderId="2" xfId="3"/>
    <xf numFmtId="0" fontId="4" fillId="4" borderId="2" xfId="3" applyAlignment="1">
      <alignment horizontal="right"/>
    </xf>
    <xf numFmtId="0" fontId="5" fillId="3" borderId="1" xfId="2" applyFont="1"/>
    <xf numFmtId="0" fontId="6" fillId="4" borderId="2" xfId="3" applyFont="1"/>
    <xf numFmtId="0" fontId="6" fillId="4" borderId="2" xfId="3" applyFont="1" applyAlignment="1">
      <alignment horizontal="right"/>
    </xf>
    <xf numFmtId="2" fontId="6" fillId="4" borderId="2" xfId="3" applyNumberFormat="1" applyFont="1"/>
    <xf numFmtId="0" fontId="2" fillId="2" borderId="0" xfId="1"/>
    <xf numFmtId="0" fontId="1" fillId="2" borderId="0" xfId="1" applyFont="1"/>
    <xf numFmtId="0" fontId="2" fillId="2" borderId="0" xfId="1" applyAlignment="1">
      <alignment horizontal="center"/>
    </xf>
    <xf numFmtId="2" fontId="2" fillId="2" borderId="0" xfId="1" applyNumberFormat="1" applyAlignment="1">
      <alignment horizontal="center"/>
    </xf>
  </cellXfs>
  <cellStyles count="4">
    <cellStyle name="Input" xfId="2" builtinId="20"/>
    <cellStyle name="Neutral" xfId="1" builtinId="28"/>
    <cellStyle name="Normal" xfId="0" builtinId="0"/>
    <cellStyle name="Output" xfId="3" builtin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7"/>
  <sheetViews>
    <sheetView tabSelected="1" workbookViewId="0">
      <selection activeCell="B7" sqref="B7"/>
    </sheetView>
  </sheetViews>
  <sheetFormatPr defaultRowHeight="15" x14ac:dyDescent="0.25"/>
  <cols>
    <col min="1" max="1" width="24.42578125" bestFit="1" customWidth="1"/>
    <col min="6" max="6" width="12.28515625" bestFit="1" customWidth="1"/>
  </cols>
  <sheetData>
    <row r="3" spans="1:16" x14ac:dyDescent="0.25">
      <c r="A3" s="6" t="s">
        <v>0</v>
      </c>
      <c r="B3" s="2"/>
      <c r="C3" s="2"/>
      <c r="E3" s="11" t="s">
        <v>20</v>
      </c>
      <c r="F3" s="10"/>
      <c r="G3" s="12"/>
      <c r="H3" s="12"/>
      <c r="I3" s="12"/>
    </row>
    <row r="4" spans="1:16" x14ac:dyDescent="0.25">
      <c r="A4" s="2" t="s">
        <v>1</v>
      </c>
      <c r="B4" s="2">
        <v>8</v>
      </c>
      <c r="C4" s="3" t="s">
        <v>8</v>
      </c>
      <c r="E4" s="10" t="s">
        <v>18</v>
      </c>
      <c r="F4" s="10"/>
      <c r="G4" s="12" t="s">
        <v>19</v>
      </c>
      <c r="H4" s="12"/>
      <c r="I4" s="12" t="s">
        <v>10</v>
      </c>
      <c r="O4">
        <v>0.15240000000000001</v>
      </c>
      <c r="P4">
        <v>0.20319999999999999</v>
      </c>
    </row>
    <row r="5" spans="1:16" x14ac:dyDescent="0.25">
      <c r="A5" s="2" t="s">
        <v>2</v>
      </c>
      <c r="B5" s="2">
        <v>24</v>
      </c>
      <c r="C5" s="3" t="s">
        <v>7</v>
      </c>
      <c r="E5" s="10" t="s">
        <v>24</v>
      </c>
      <c r="F5" s="10"/>
      <c r="G5" s="13">
        <f>PI()*(O4/2)^2</f>
        <v>1.8241469247509919E-2</v>
      </c>
      <c r="H5" s="13">
        <f>PI()*(P4/2)^2</f>
        <v>3.2429278662239852E-2</v>
      </c>
      <c r="I5" s="12" t="s">
        <v>5</v>
      </c>
    </row>
    <row r="6" spans="1:16" x14ac:dyDescent="0.25">
      <c r="A6" s="2" t="s">
        <v>3</v>
      </c>
      <c r="B6" s="2">
        <f>125*B8</f>
        <v>500</v>
      </c>
      <c r="C6" s="3" t="s">
        <v>6</v>
      </c>
      <c r="E6" s="10" t="s">
        <v>23</v>
      </c>
      <c r="F6" s="10"/>
      <c r="G6" s="12">
        <v>80</v>
      </c>
      <c r="H6" s="12"/>
      <c r="I6" s="12" t="s">
        <v>21</v>
      </c>
    </row>
    <row r="7" spans="1:16" x14ac:dyDescent="0.25">
      <c r="A7" s="2" t="s">
        <v>4</v>
      </c>
      <c r="B7" s="2">
        <v>0.3</v>
      </c>
      <c r="C7" s="3" t="s">
        <v>5</v>
      </c>
      <c r="E7" s="10" t="s">
        <v>22</v>
      </c>
      <c r="F7" s="10"/>
      <c r="G7" s="13">
        <f>(PI()*(G6/2)^2)/100^2</f>
        <v>0.50265482457436694</v>
      </c>
      <c r="H7" s="12"/>
      <c r="I7" s="12" t="s">
        <v>5</v>
      </c>
    </row>
    <row r="8" spans="1:16" x14ac:dyDescent="0.25">
      <c r="A8" s="2" t="s">
        <v>12</v>
      </c>
      <c r="B8" s="2">
        <v>4</v>
      </c>
      <c r="C8" s="3" t="s">
        <v>8</v>
      </c>
    </row>
    <row r="9" spans="1:16" x14ac:dyDescent="0.25">
      <c r="A9" s="2" t="s">
        <v>13</v>
      </c>
      <c r="B9" s="2">
        <v>2</v>
      </c>
      <c r="C9" s="3" t="s">
        <v>10</v>
      </c>
    </row>
    <row r="10" spans="1:16" x14ac:dyDescent="0.25">
      <c r="C10" s="1"/>
    </row>
    <row r="11" spans="1:16" x14ac:dyDescent="0.25">
      <c r="C11" s="1"/>
    </row>
    <row r="12" spans="1:16" x14ac:dyDescent="0.25">
      <c r="A12" s="4" t="s">
        <v>9</v>
      </c>
      <c r="B12" s="4"/>
      <c r="C12" s="5"/>
    </row>
    <row r="13" spans="1:16" x14ac:dyDescent="0.25">
      <c r="A13" s="7" t="s">
        <v>11</v>
      </c>
      <c r="B13" s="7">
        <f>B4*B8</f>
        <v>32</v>
      </c>
      <c r="C13" s="8" t="s">
        <v>8</v>
      </c>
    </row>
    <row r="14" spans="1:16" x14ac:dyDescent="0.25">
      <c r="A14" s="7" t="s">
        <v>14</v>
      </c>
      <c r="B14" s="7">
        <f>B13*B9</f>
        <v>64</v>
      </c>
      <c r="C14" s="8" t="s">
        <v>10</v>
      </c>
    </row>
    <row r="15" spans="1:16" x14ac:dyDescent="0.25">
      <c r="A15" s="7" t="s">
        <v>15</v>
      </c>
      <c r="B15" s="9">
        <f>B14/PI()</f>
        <v>20.371832715762604</v>
      </c>
      <c r="C15" s="8" t="s">
        <v>10</v>
      </c>
    </row>
    <row r="16" spans="1:16" x14ac:dyDescent="0.25">
      <c r="A16" s="7" t="s">
        <v>16</v>
      </c>
      <c r="B16" s="9">
        <f xml:space="preserve"> 2*SQRT( (B7/4)/PI())</f>
        <v>0.30901936161855165</v>
      </c>
      <c r="C16" s="8" t="s">
        <v>17</v>
      </c>
    </row>
    <row r="17" spans="1:3" x14ac:dyDescent="0.25">
      <c r="A17" s="7"/>
      <c r="B17" s="9">
        <f>B16*39.3701</f>
        <v>12.16612316885854</v>
      </c>
      <c r="C17" s="8" t="s">
        <v>10</v>
      </c>
    </row>
    <row r="22" spans="1:3" x14ac:dyDescent="0.25">
      <c r="A22" t="s">
        <v>25</v>
      </c>
    </row>
    <row r="23" spans="1:3" x14ac:dyDescent="0.25">
      <c r="A23" t="s">
        <v>26</v>
      </c>
      <c r="B23">
        <v>25</v>
      </c>
      <c r="C23" t="s">
        <v>10</v>
      </c>
    </row>
    <row r="24" spans="1:3" x14ac:dyDescent="0.25">
      <c r="A24" t="s">
        <v>27</v>
      </c>
      <c r="B24">
        <f>PI()*B23</f>
        <v>78.539816339744831</v>
      </c>
      <c r="C24" t="s">
        <v>10</v>
      </c>
    </row>
    <row r="25" spans="1:3" x14ac:dyDescent="0.25">
      <c r="A25" t="s">
        <v>30</v>
      </c>
      <c r="B25">
        <v>2.25</v>
      </c>
      <c r="C25" t="s">
        <v>10</v>
      </c>
    </row>
    <row r="26" spans="1:3" x14ac:dyDescent="0.25">
      <c r="A26" t="s">
        <v>28</v>
      </c>
      <c r="B26">
        <f>PI()*B25</f>
        <v>7.0685834705770345</v>
      </c>
      <c r="C26" t="s">
        <v>10</v>
      </c>
    </row>
    <row r="27" spans="1:3" x14ac:dyDescent="0.25">
      <c r="A27" t="s">
        <v>29</v>
      </c>
      <c r="B27">
        <f>(B24/4)/B26</f>
        <v>2.7777777777777781</v>
      </c>
      <c r="C27" t="s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2015-01-28T19:40:35Z</dcterms:modified>
</cp:coreProperties>
</file>