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ProjectLibrary/901027.SedimentationEventSensor/Design/Power Budget/"/>
    </mc:Choice>
  </mc:AlternateContent>
  <xr:revisionPtr revIDLastSave="0" documentId="13_ncr:1_{B562131C-7933-A54E-A86F-14432D4F1E79}" xr6:coauthVersionLast="47" xr6:coauthVersionMax="47" xr10:uidLastSave="{00000000-0000-0000-0000-000000000000}"/>
  <bookViews>
    <workbookView xWindow="6840" yWindow="1360" windowWidth="34940" windowHeight="24240" xr2:uid="{00000000-000D-0000-FFFF-FFFF00000000}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System!#REF!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System!$B$6</definedName>
    <definedName name="TT8Current">#REF!</definedName>
    <definedName name="TT8PowerOn">#REF!</definedName>
    <definedName name="TT8Time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0" i="2" l="1"/>
  <c r="J19" i="2" l="1"/>
  <c r="L16" i="2" l="1"/>
  <c r="N16" i="2" s="1"/>
  <c r="O16" i="2" s="1"/>
  <c r="L20" i="2"/>
  <c r="N20" i="2" s="1"/>
  <c r="L19" i="2"/>
  <c r="N19" i="2" s="1"/>
  <c r="L18" i="2"/>
  <c r="N18" i="2" s="1"/>
  <c r="L17" i="2"/>
  <c r="N17" i="2" s="1"/>
  <c r="L15" i="2"/>
  <c r="N15" i="2" s="1"/>
  <c r="L14" i="2"/>
  <c r="N14" i="2" s="1"/>
  <c r="F20" i="2"/>
  <c r="G20" i="2" s="1"/>
  <c r="H20" i="2" s="1"/>
  <c r="F19" i="2"/>
  <c r="G19" i="2" s="1"/>
  <c r="H19" i="2" s="1"/>
  <c r="F18" i="2"/>
  <c r="G18" i="2" s="1"/>
  <c r="H18" i="2" s="1"/>
  <c r="F17" i="2"/>
  <c r="F15" i="2"/>
  <c r="O30" i="2" s="1"/>
  <c r="O34" i="2" s="1"/>
  <c r="F14" i="2"/>
  <c r="H14" i="2" s="1"/>
  <c r="I14" i="2"/>
  <c r="I15" i="2"/>
  <c r="I17" i="2"/>
  <c r="I18" i="2"/>
  <c r="I19" i="2"/>
  <c r="I20" i="2"/>
  <c r="B8" i="4"/>
  <c r="O29" i="2" l="1"/>
  <c r="O33" i="2" s="1"/>
  <c r="O14" i="2"/>
  <c r="G17" i="2"/>
  <c r="H17" i="2" s="1"/>
  <c r="O17" i="2" s="1"/>
  <c r="O18" i="2"/>
  <c r="O19" i="2"/>
  <c r="O20" i="2"/>
  <c r="G15" i="2"/>
  <c r="H15" i="2" s="1"/>
  <c r="O15" i="2" l="1"/>
  <c r="O22" i="2" s="1"/>
  <c r="O24" i="2" s="1"/>
  <c r="O25" i="2" s="1"/>
  <c r="O26" i="2" s="1"/>
  <c r="O28" i="2"/>
  <c r="O32" i="2" s="1"/>
</calcChain>
</file>

<file path=xl/sharedStrings.xml><?xml version="1.0" encoding="utf-8"?>
<sst xmlns="http://schemas.openxmlformats.org/spreadsheetml/2006/main" count="75" uniqueCount="61">
  <si>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</si>
  <si>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</si>
  <si>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</si>
  <si>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</si>
  <si>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</si>
  <si>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</si>
  <si>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</si>
  <si>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</si>
  <si>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</si>
  <si>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between samples</t>
    <phoneticPr fontId="2" type="noConversion"/>
  </si>
  <si>
    <t>Notes</t>
  </si>
  <si>
    <r>
      <t xml:space="preserve">Enter values in </t>
    </r>
    <r>
      <rPr>
        <sz val="9"/>
        <color indexed="12"/>
        <rFont val="Geneva"/>
        <family val="2"/>
      </rPr>
      <t>blue,</t>
    </r>
    <r>
      <rPr>
        <sz val="9"/>
        <rFont val="Geneva"/>
        <family val="2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</si>
  <si>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</si>
  <si>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</si>
  <si>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</si>
  <si>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</si>
  <si>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</si>
  <si>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</si>
  <si>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</si>
  <si>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</si>
  <si>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</si>
  <si>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</si>
  <si>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</si>
  <si>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</si>
  <si>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</si>
  <si>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</si>
  <si>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</si>
  <si>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</si>
  <si>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</si>
  <si>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</si>
  <si>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</si>
  <si>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</si>
  <si>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</si>
  <si>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</si>
  <si>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</si>
  <si>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</si>
  <si>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</si>
  <si>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</si>
  <si>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</si>
  <si>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</si>
  <si>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</si>
  <si>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</si>
  <si>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</si>
  <si>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</si>
  <si>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</si>
  <si>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</si>
  <si>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</si>
  <si>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</si>
  <si>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</si>
  <si>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</si>
  <si>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</si>
  <si>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</si>
  <si>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</si>
  <si>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</si>
  <si>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</si>
  <si>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</si>
  <si>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</si>
  <si>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</si>
  <si>
    <t>Note: Li sphere is 9800 W-h, alkaline is 2880 W-h</t>
  </si>
  <si>
    <t>P. McGill  21Nov24</t>
  </si>
  <si>
    <t>Sedimentation Event Sensor Power Budget, after TS-7250V3 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</si>
</sst>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9"/>
      <name val="Geneva"/>
    </font>
    <font>
      <sz val="9"/>
      <color indexed="12"/>
      <name val="Geneva"/>
      <family val="2"/>
    </font>
    <font>
      <sz val="8"/>
      <name val="Verdana"/>
      <family val="2"/>
    </font>
    <font>
      <sz val="9"/>
      <color indexed="10"/>
      <name val="Geneva"/>
      <family val="2"/>
    </font>
    <font>
      <sz val="9"/>
      <name val="Geneva"/>
      <family val="2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9"/>
      <name val="Genev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2" xfId="0" applyBorder="1"/>
    <xf numFmtId="1" fontId="0" fillId="0" borderId="0" xfId="0" applyNumberFormat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7" fillId="0" borderId="0" xfId="0" applyFont="1"/>
    <xf numFmtId="2" fontId="1" fillId="0" borderId="0" xfId="0" applyNumberFormat="1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System!$A$14:$A$20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System!$O$14:$O$20</c:f>
              <c:numCache>
                <c:formatCode>0</c:formatCode>
                <c:ptCount val="7"/>
                <c:pt idx="0">
                  <c:v>11.941837352941176</c:v>
                </c:pt>
                <c:pt idx="1">
                  <c:v>435</c:v>
                </c:pt>
                <c:pt idx="2">
                  <c:v>1513.2352941176471</c:v>
                </c:pt>
                <c:pt idx="3">
                  <c:v>34.623529411764707</c:v>
                </c:pt>
                <c:pt idx="4">
                  <c:v>7.9411764705882364</c:v>
                </c:pt>
                <c:pt idx="5">
                  <c:v>2.5411764705882356</c:v>
                </c:pt>
                <c:pt idx="6">
                  <c:v>2.5411764705882356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E-A34A-8BAD-552F0F2D9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27</xdr:row>
      <xdr:rowOff>0</xdr:rowOff>
    </xdr:from>
    <xdr:to>
      <xdr:col>8</xdr:col>
      <xdr:colOff>622300</xdr:colOff>
      <xdr:row>55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topLeftCell="A4" zoomScale="150" zoomScaleNormal="150" workbookViewId="0">
      <selection activeCell="J22" sqref="J22"/>
    </sheetView>
  </sheetViews>
  <sheetFormatPr baseColWidth="10" defaultRowHeight="13" x14ac:dyDescent="0.2"/>
  <cols>
    <col min="1" max="1" width="21.5" customWidth="1"/>
    <col min="4" max="4" width="10.33203125" bestFit="1" customWidth="1"/>
    <col min="6" max="6" width="9.6640625" style="7" bestFit="1" customWidth="1"/>
    <col min="7" max="7" width="11.5" style="7" bestFit="1" customWidth="1"/>
    <col min="8" max="8" width="11.83203125" style="7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5" bestFit="1" customWidth="1"/>
    <col min="15" max="15" width="12.33203125" style="2" bestFit="1" customWidth="1"/>
    <col min="16" max="16" width="32.5" customWidth="1"/>
  </cols>
  <sheetData>
    <row r="1" spans="1:16" x14ac:dyDescent="0.2">
      <c r="A1" s="17" t="s">
        <v>60</v>
      </c>
    </row>
    <row r="2" spans="1:16" x14ac:dyDescent="0.2">
      <c r="A2" s="17" t="s">
        <v>59</v>
      </c>
    </row>
    <row r="4" spans="1:16" x14ac:dyDescent="0.2">
      <c r="A4" t="s">
        <v>11</v>
      </c>
    </row>
    <row r="6" spans="1:16" x14ac:dyDescent="0.2">
      <c r="A6" s="3" t="s">
        <v>9</v>
      </c>
      <c r="B6" s="4">
        <v>68</v>
      </c>
      <c r="C6" t="s">
        <v>17</v>
      </c>
    </row>
    <row r="7" spans="1:16" x14ac:dyDescent="0.2">
      <c r="A7" s="3" t="s">
        <v>15</v>
      </c>
      <c r="B7" s="4">
        <v>28</v>
      </c>
      <c r="C7" t="s">
        <v>13</v>
      </c>
    </row>
    <row r="8" spans="1:16" x14ac:dyDescent="0.2">
      <c r="A8" s="3" t="s">
        <v>16</v>
      </c>
      <c r="B8" s="4">
        <v>9800</v>
      </c>
      <c r="C8" t="s">
        <v>14</v>
      </c>
      <c r="E8" s="7" t="s">
        <v>58</v>
      </c>
    </row>
    <row r="10" spans="1:16" x14ac:dyDescent="0.2">
      <c r="A10" s="15"/>
    </row>
    <row r="13" spans="1:16" x14ac:dyDescent="0.2">
      <c r="A13" s="1" t="s">
        <v>19</v>
      </c>
      <c r="B13" s="1" t="s">
        <v>27</v>
      </c>
      <c r="C13" s="1" t="s">
        <v>20</v>
      </c>
      <c r="D13" s="1" t="s">
        <v>28</v>
      </c>
      <c r="E13" s="1" t="s">
        <v>29</v>
      </c>
      <c r="F13" s="8" t="s">
        <v>30</v>
      </c>
      <c r="G13" s="8" t="s">
        <v>21</v>
      </c>
      <c r="H13" s="8" t="s">
        <v>26</v>
      </c>
      <c r="I13" s="1" t="s">
        <v>31</v>
      </c>
      <c r="J13" s="1" t="s">
        <v>22</v>
      </c>
      <c r="K13" s="1" t="s">
        <v>23</v>
      </c>
      <c r="L13" s="1" t="s">
        <v>24</v>
      </c>
      <c r="M13" s="1" t="s">
        <v>23</v>
      </c>
      <c r="N13" s="6" t="s">
        <v>25</v>
      </c>
      <c r="O13" s="9" t="s">
        <v>32</v>
      </c>
      <c r="P13" s="1" t="s">
        <v>10</v>
      </c>
    </row>
    <row r="14" spans="1:16" x14ac:dyDescent="0.2">
      <c r="A14" t="s">
        <v>8</v>
      </c>
      <c r="B14" s="4">
        <v>1</v>
      </c>
      <c r="C14" s="4">
        <v>28</v>
      </c>
      <c r="D14" s="4">
        <v>2</v>
      </c>
      <c r="E14" s="4">
        <v>3.0000000000000001E-5</v>
      </c>
      <c r="F14" s="7">
        <f t="shared" ref="F14:F20" si="0">C14*D14/1000</f>
        <v>5.6000000000000001E-2</v>
      </c>
      <c r="G14" s="7">
        <v>0</v>
      </c>
      <c r="H14" s="7">
        <f t="shared" ref="H14:H20" si="1">B14*(F14+G14)</f>
        <v>5.6000000000000001E-2</v>
      </c>
      <c r="I14" s="7">
        <f>E14*C14/1000</f>
        <v>8.4E-7</v>
      </c>
      <c r="J14" s="18">
        <v>14.5</v>
      </c>
      <c r="K14" s="4" t="s">
        <v>35</v>
      </c>
      <c r="L14" s="16">
        <f>TIMEWAITING-J14</f>
        <v>53.5</v>
      </c>
      <c r="M14" s="4" t="s">
        <v>35</v>
      </c>
      <c r="N14" s="5">
        <f t="shared" ref="N14:N20" si="2">J14/(J14+L14)</f>
        <v>0.21323529411764705</v>
      </c>
      <c r="O14" s="2">
        <f t="shared" ref="O14:O20" si="3">(N14*H14+(1-N14)*I14)*1000</f>
        <v>11.941837352941176</v>
      </c>
    </row>
    <row r="15" spans="1:16" x14ac:dyDescent="0.2">
      <c r="A15" t="s">
        <v>18</v>
      </c>
      <c r="B15" s="4">
        <v>1</v>
      </c>
      <c r="C15" s="4">
        <v>5</v>
      </c>
      <c r="D15" s="4">
        <v>340</v>
      </c>
      <c r="E15" s="4">
        <v>0</v>
      </c>
      <c r="F15" s="7">
        <f t="shared" si="0"/>
        <v>1.7</v>
      </c>
      <c r="G15" s="7">
        <f>20%*F15</f>
        <v>0.34</v>
      </c>
      <c r="H15" s="7">
        <f t="shared" si="1"/>
        <v>2.04</v>
      </c>
      <c r="I15" s="7">
        <f>E15*C15/1000</f>
        <v>0</v>
      </c>
      <c r="J15" s="18">
        <v>14.5</v>
      </c>
      <c r="K15" s="4" t="s">
        <v>37</v>
      </c>
      <c r="L15" s="16">
        <f t="shared" ref="L15:L20" si="4">TIMEWAITING-J15</f>
        <v>53.5</v>
      </c>
      <c r="M15" s="4" t="s">
        <v>37</v>
      </c>
      <c r="N15" s="5">
        <f t="shared" si="2"/>
        <v>0.21323529411764705</v>
      </c>
      <c r="O15" s="2">
        <f t="shared" si="3"/>
        <v>435</v>
      </c>
    </row>
    <row r="16" spans="1:16" x14ac:dyDescent="0.2">
      <c r="A16" t="s">
        <v>42</v>
      </c>
      <c r="B16" s="4">
        <v>1</v>
      </c>
      <c r="C16" s="4">
        <v>28</v>
      </c>
      <c r="D16" s="4">
        <v>200</v>
      </c>
      <c r="E16" s="4">
        <v>0</v>
      </c>
      <c r="F16" s="7">
        <v>14.7</v>
      </c>
      <c r="G16" s="7">
        <v>0</v>
      </c>
      <c r="H16" s="7">
        <v>14.7</v>
      </c>
      <c r="I16" s="7">
        <v>0</v>
      </c>
      <c r="J16" s="18">
        <v>7</v>
      </c>
      <c r="K16" s="4" t="s">
        <v>12</v>
      </c>
      <c r="L16" s="16">
        <f t="shared" si="4"/>
        <v>61</v>
      </c>
      <c r="M16" s="4" t="s">
        <v>12</v>
      </c>
      <c r="N16" s="5">
        <f t="shared" si="2"/>
        <v>0.10294117647058823</v>
      </c>
      <c r="O16" s="2">
        <f t="shared" si="3"/>
        <v>1513.2352941176471</v>
      </c>
      <c r="P16" t="s">
        <v>44</v>
      </c>
    </row>
    <row r="17" spans="1:16" x14ac:dyDescent="0.2">
      <c r="A17" t="s">
        <v>43</v>
      </c>
      <c r="B17" s="4">
        <v>1</v>
      </c>
      <c r="C17" s="4">
        <v>12</v>
      </c>
      <c r="D17" s="4">
        <v>327</v>
      </c>
      <c r="E17" s="4">
        <v>0</v>
      </c>
      <c r="F17" s="7">
        <f t="shared" si="0"/>
        <v>3.9239999999999999</v>
      </c>
      <c r="G17" s="7">
        <f>20%*F17</f>
        <v>0.78480000000000005</v>
      </c>
      <c r="H17" s="7">
        <f t="shared" si="1"/>
        <v>4.7088000000000001</v>
      </c>
      <c r="I17" s="7">
        <f t="shared" ref="I17:I20" si="5">E17*C17/1000</f>
        <v>0</v>
      </c>
      <c r="J17" s="18">
        <v>0.5</v>
      </c>
      <c r="K17" s="4" t="s">
        <v>12</v>
      </c>
      <c r="L17" s="16">
        <f t="shared" si="4"/>
        <v>67.5</v>
      </c>
      <c r="M17" s="4" t="s">
        <v>12</v>
      </c>
      <c r="N17" s="5">
        <f t="shared" si="2"/>
        <v>7.3529411764705881E-3</v>
      </c>
      <c r="O17" s="2">
        <f t="shared" si="3"/>
        <v>34.623529411764707</v>
      </c>
      <c r="P17" t="s">
        <v>45</v>
      </c>
    </row>
    <row r="18" spans="1:16" x14ac:dyDescent="0.2">
      <c r="A18" t="s">
        <v>53</v>
      </c>
      <c r="B18" s="4">
        <v>1</v>
      </c>
      <c r="C18" s="4">
        <v>12</v>
      </c>
      <c r="D18" s="4">
        <v>150</v>
      </c>
      <c r="E18" s="4">
        <v>0</v>
      </c>
      <c r="F18" s="7">
        <f t="shared" si="0"/>
        <v>1.8</v>
      </c>
      <c r="G18" s="7">
        <f>20%*F18</f>
        <v>0.36000000000000004</v>
      </c>
      <c r="H18" s="7">
        <f t="shared" si="1"/>
        <v>2.16</v>
      </c>
      <c r="I18" s="7">
        <f t="shared" si="5"/>
        <v>0</v>
      </c>
      <c r="J18" s="18">
        <v>0.25</v>
      </c>
      <c r="K18" s="4" t="s">
        <v>12</v>
      </c>
      <c r="L18" s="16">
        <f t="shared" si="4"/>
        <v>67.75</v>
      </c>
      <c r="M18" s="4" t="s">
        <v>12</v>
      </c>
      <c r="N18" s="5">
        <f t="shared" si="2"/>
        <v>3.6764705882352941E-3</v>
      </c>
      <c r="O18" s="2">
        <f t="shared" si="3"/>
        <v>7.9411764705882364</v>
      </c>
      <c r="P18" t="s">
        <v>56</v>
      </c>
    </row>
    <row r="19" spans="1:16" x14ac:dyDescent="0.2">
      <c r="A19" t="s">
        <v>54</v>
      </c>
      <c r="B19" s="4">
        <v>1</v>
      </c>
      <c r="C19" s="4">
        <v>12</v>
      </c>
      <c r="D19" s="4">
        <v>90</v>
      </c>
      <c r="E19" s="4">
        <v>0</v>
      </c>
      <c r="F19" s="7">
        <f t="shared" si="0"/>
        <v>1.08</v>
      </c>
      <c r="G19" s="7">
        <f>20%*F19</f>
        <v>0.21600000000000003</v>
      </c>
      <c r="H19" s="7">
        <f t="shared" si="1"/>
        <v>1.296</v>
      </c>
      <c r="I19" s="7">
        <f t="shared" si="5"/>
        <v>0</v>
      </c>
      <c r="J19" s="18">
        <f>8/60</f>
        <v>0.13333333333333333</v>
      </c>
      <c r="K19" s="4" t="s">
        <v>35</v>
      </c>
      <c r="L19" s="16">
        <f t="shared" si="4"/>
        <v>67.86666666666666</v>
      </c>
      <c r="M19" s="4" t="s">
        <v>36</v>
      </c>
      <c r="N19" s="5">
        <f t="shared" si="2"/>
        <v>1.9607843137254902E-3</v>
      </c>
      <c r="O19" s="2">
        <f t="shared" si="3"/>
        <v>2.5411764705882356</v>
      </c>
      <c r="P19" t="s">
        <v>57</v>
      </c>
    </row>
    <row r="20" spans="1:16" x14ac:dyDescent="0.2">
      <c r="A20" t="s">
        <v>55</v>
      </c>
      <c r="B20" s="4">
        <v>1</v>
      </c>
      <c r="C20" s="4">
        <v>12</v>
      </c>
      <c r="D20" s="4">
        <v>90</v>
      </c>
      <c r="E20" s="4">
        <v>0</v>
      </c>
      <c r="F20" s="7">
        <f t="shared" si="0"/>
        <v>1.08</v>
      </c>
      <c r="G20" s="7">
        <f>20%*F20</f>
        <v>0.21600000000000003</v>
      </c>
      <c r="H20" s="7">
        <f t="shared" si="1"/>
        <v>1.296</v>
      </c>
      <c r="I20" s="7">
        <f t="shared" si="5"/>
        <v>0</v>
      </c>
      <c r="J20" s="18">
        <f>8/60</f>
        <v>0.13333333333333333</v>
      </c>
      <c r="K20" s="4" t="s">
        <v>12</v>
      </c>
      <c r="L20" s="16">
        <f t="shared" si="4"/>
        <v>67.86666666666666</v>
      </c>
      <c r="M20" s="4" t="s">
        <v>38</v>
      </c>
      <c r="N20" s="5">
        <f t="shared" si="2"/>
        <v>1.9607843137254902E-3</v>
      </c>
      <c r="O20" s="2">
        <f t="shared" si="3"/>
        <v>2.5411764705882356</v>
      </c>
      <c r="P20" t="s">
        <v>57</v>
      </c>
    </row>
    <row r="21" spans="1:16" x14ac:dyDescent="0.2">
      <c r="A21" s="10"/>
      <c r="B21" s="10"/>
      <c r="C21" s="10"/>
      <c r="D21" s="10"/>
      <c r="E21" s="10"/>
      <c r="F21" s="11"/>
      <c r="G21" s="11"/>
      <c r="H21" s="11"/>
      <c r="I21" s="10"/>
      <c r="J21" s="10"/>
      <c r="K21" s="10"/>
      <c r="L21" s="10"/>
      <c r="M21" s="10"/>
      <c r="N21" s="12"/>
      <c r="O21" s="13"/>
      <c r="P21" s="10"/>
    </row>
    <row r="22" spans="1:16" x14ac:dyDescent="0.2">
      <c r="N22" s="5" t="s">
        <v>33</v>
      </c>
      <c r="O22" s="2">
        <f>SUM(O15:O20)</f>
        <v>1995.8823529411766</v>
      </c>
      <c r="P22" t="s">
        <v>7</v>
      </c>
    </row>
    <row r="24" spans="1:16" x14ac:dyDescent="0.2">
      <c r="N24" s="5" t="s">
        <v>34</v>
      </c>
      <c r="O24" s="2">
        <f>B8/(O22/1000)</f>
        <v>4910.1090480400817</v>
      </c>
      <c r="P24" t="s">
        <v>39</v>
      </c>
    </row>
    <row r="25" spans="1:16" x14ac:dyDescent="0.2">
      <c r="O25" s="2">
        <f>O24/24</f>
        <v>204.58787700167008</v>
      </c>
      <c r="P25" t="s">
        <v>40</v>
      </c>
    </row>
    <row r="26" spans="1:16" x14ac:dyDescent="0.2">
      <c r="O26" s="14">
        <f>O25/30</f>
        <v>6.8195959000556696</v>
      </c>
      <c r="P26" t="s">
        <v>41</v>
      </c>
    </row>
    <row r="28" spans="1:16" x14ac:dyDescent="0.2">
      <c r="O28" s="14">
        <f>SUM(H14:H20)</f>
        <v>26.256799999999998</v>
      </c>
      <c r="P28" t="s">
        <v>46</v>
      </c>
    </row>
    <row r="29" spans="1:16" x14ac:dyDescent="0.2">
      <c r="O29" s="14">
        <f>SUM(F17:F20)</f>
        <v>7.8840000000000003</v>
      </c>
      <c r="P29" t="s">
        <v>48</v>
      </c>
    </row>
    <row r="30" spans="1:16" x14ac:dyDescent="0.2">
      <c r="O30" s="14">
        <f>F15</f>
        <v>1.7</v>
      </c>
      <c r="P30" t="s">
        <v>49</v>
      </c>
    </row>
    <row r="31" spans="1:16" x14ac:dyDescent="0.2">
      <c r="O31" s="14"/>
    </row>
    <row r="32" spans="1:16" x14ac:dyDescent="0.2">
      <c r="O32" s="14">
        <f>O28/28</f>
        <v>0.9377428571428571</v>
      </c>
      <c r="P32" t="s">
        <v>47</v>
      </c>
    </row>
    <row r="33" spans="15:16" x14ac:dyDescent="0.2">
      <c r="O33" s="14">
        <f>O29/12</f>
        <v>0.65700000000000003</v>
      </c>
      <c r="P33" t="s">
        <v>5</v>
      </c>
    </row>
    <row r="34" spans="15:16" x14ac:dyDescent="0.2">
      <c r="O34" s="14">
        <f>O30/5</f>
        <v>0.33999999999999997</v>
      </c>
      <c r="P34" t="s">
        <v>6</v>
      </c>
    </row>
  </sheetData>
  <phoneticPr fontId="2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8"/>
  <sheetViews>
    <sheetView view="pageLayout" zoomScale="150" zoomScalePageLayoutView="150" workbookViewId="0">
      <selection activeCell="B9" sqref="B9"/>
    </sheetView>
  </sheetViews>
  <sheetFormatPr baseColWidth="10" defaultRowHeight="13" x14ac:dyDescent="0.2"/>
  <cols>
    <col min="2" max="2" width="12" customWidth="1"/>
  </cols>
  <sheetData>
    <row r="3" spans="1:3" x14ac:dyDescent="0.2">
      <c r="A3" s="1" t="s">
        <v>19</v>
      </c>
      <c r="B3" s="1" t="s">
        <v>51</v>
      </c>
      <c r="C3" s="1" t="s">
        <v>2</v>
      </c>
    </row>
    <row r="4" spans="1:3" x14ac:dyDescent="0.2">
      <c r="A4" t="s">
        <v>50</v>
      </c>
      <c r="B4">
        <v>90</v>
      </c>
      <c r="C4" t="s">
        <v>3</v>
      </c>
    </row>
    <row r="5" spans="1:3" x14ac:dyDescent="0.2">
      <c r="A5" t="s">
        <v>52</v>
      </c>
      <c r="B5">
        <v>90</v>
      </c>
      <c r="C5" t="s">
        <v>3</v>
      </c>
    </row>
    <row r="6" spans="1:3" x14ac:dyDescent="0.2">
      <c r="A6" t="s">
        <v>0</v>
      </c>
      <c r="B6">
        <v>30</v>
      </c>
      <c r="C6" t="s">
        <v>3</v>
      </c>
    </row>
    <row r="7" spans="1:3" x14ac:dyDescent="0.2">
      <c r="A7" t="s">
        <v>1</v>
      </c>
      <c r="B7">
        <v>20</v>
      </c>
      <c r="C7" t="s">
        <v>4</v>
      </c>
    </row>
    <row r="8" spans="1:3" x14ac:dyDescent="0.2">
      <c r="B8" s="10">
        <f>SUM(B4:B7)</f>
        <v>230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System</vt:lpstr>
      <vt:lpstr>Wakey</vt:lpstr>
      <vt:lpstr>TIMEWAITING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2024-11-25T19:05:17Z</dcterms:modified>
</cp:coreProperties>
</file>