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_New\LASS AUV Scoping 2025\Documents\"/>
    </mc:Choice>
  </mc:AlternateContent>
  <xr:revisionPtr revIDLastSave="0" documentId="13_ncr:1_{923989CF-D7A2-476A-9AA7-2540E408408E}" xr6:coauthVersionLast="36" xr6:coauthVersionMax="36" xr10:uidLastSave="{00000000-0000-0000-0000-000000000000}"/>
  <bookViews>
    <workbookView xWindow="0" yWindow="0" windowWidth="17235" windowHeight="16620" xr2:uid="{D9BF3A25-6549-4E60-8161-AB1960D03324}"/>
  </bookViews>
  <sheets>
    <sheet name="Batteries+Charger" sheetId="1" r:id="rId1"/>
    <sheet name="Thrusters" sheetId="2" r:id="rId2"/>
    <sheet name="Computer+Control" sheetId="3" r:id="rId3"/>
    <sheet name="Lighting" sheetId="4" r:id="rId4"/>
    <sheet name="Telemetry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1" l="1"/>
  <c r="F32" i="1"/>
  <c r="D32" i="1"/>
  <c r="F12" i="5" l="1"/>
  <c r="H12" i="5" s="1"/>
  <c r="F11" i="5"/>
  <c r="H11" i="5" s="1"/>
  <c r="F10" i="5"/>
  <c r="H10" i="5" s="1"/>
  <c r="F9" i="5"/>
  <c r="H9" i="5" s="1"/>
  <c r="H19" i="4"/>
  <c r="H12" i="4"/>
  <c r="F12" i="4"/>
  <c r="H11" i="4"/>
  <c r="F11" i="4"/>
  <c r="F10" i="4"/>
  <c r="H10" i="4" s="1"/>
  <c r="F9" i="4"/>
  <c r="H9" i="4" s="1"/>
  <c r="H8" i="4"/>
  <c r="F8" i="4"/>
  <c r="H7" i="4"/>
  <c r="F7" i="4"/>
  <c r="H6" i="4"/>
  <c r="F6" i="4"/>
  <c r="H23" i="3"/>
  <c r="F23" i="3"/>
  <c r="F22" i="3"/>
  <c r="H22" i="3" s="1"/>
  <c r="F21" i="3"/>
  <c r="H21" i="3" s="1"/>
  <c r="F20" i="3"/>
  <c r="H20" i="3" s="1"/>
  <c r="H19" i="3"/>
  <c r="F19" i="3"/>
  <c r="F18" i="3"/>
  <c r="H18" i="3" s="1"/>
  <c r="H15" i="3"/>
  <c r="F15" i="3"/>
  <c r="F9" i="3"/>
  <c r="H9" i="3" s="1"/>
  <c r="F8" i="3"/>
  <c r="H8" i="3" s="1"/>
  <c r="H7" i="3"/>
  <c r="F7" i="3"/>
  <c r="H6" i="3"/>
  <c r="F6" i="3"/>
  <c r="H25" i="2"/>
  <c r="F25" i="2"/>
  <c r="F24" i="2"/>
  <c r="H24" i="2" s="1"/>
  <c r="F23" i="2"/>
  <c r="H23" i="2" s="1"/>
  <c r="F22" i="2"/>
  <c r="H22" i="2" s="1"/>
  <c r="H21" i="2"/>
  <c r="F21" i="2"/>
  <c r="F12" i="2"/>
  <c r="H12" i="2" s="1"/>
  <c r="F11" i="2"/>
  <c r="H11" i="2" s="1"/>
  <c r="F10" i="2"/>
  <c r="H10" i="2" s="1"/>
  <c r="F7" i="2"/>
  <c r="H7" i="2" s="1"/>
  <c r="F6" i="2"/>
  <c r="H6" i="2"/>
  <c r="F15" i="1"/>
  <c r="H15" i="1" s="1"/>
  <c r="F14" i="1"/>
  <c r="H14" i="1" s="1"/>
  <c r="F13" i="1"/>
  <c r="H13" i="1" s="1"/>
  <c r="H12" i="1"/>
  <c r="F12" i="1"/>
  <c r="F11" i="1"/>
  <c r="H11" i="1" s="1"/>
  <c r="F10" i="1"/>
  <c r="H10" i="1" s="1"/>
  <c r="F9" i="1"/>
  <c r="H9" i="1" s="1"/>
  <c r="F8" i="1"/>
  <c r="H8" i="1" s="1"/>
  <c r="F7" i="1"/>
  <c r="H7" i="1" s="1"/>
  <c r="H40" i="1"/>
  <c r="H39" i="1"/>
  <c r="H38" i="1"/>
  <c r="H54" i="1"/>
  <c r="H53" i="1"/>
  <c r="H52" i="1"/>
  <c r="H49" i="1"/>
  <c r="H48" i="1"/>
  <c r="H47" i="1"/>
  <c r="H46" i="1"/>
  <c r="H21" i="1"/>
  <c r="H20" i="1"/>
  <c r="H33" i="1"/>
  <c r="H28" i="1"/>
  <c r="H27" i="1"/>
  <c r="H26" i="1"/>
  <c r="F26" i="1"/>
  <c r="F27" i="1"/>
  <c r="F28" i="1"/>
  <c r="F33" i="1"/>
  <c r="H19" i="1"/>
  <c r="F54" i="1"/>
  <c r="F53" i="1"/>
  <c r="F52" i="1"/>
  <c r="F49" i="1"/>
  <c r="F48" i="1"/>
  <c r="F47" i="1"/>
  <c r="F46" i="1"/>
  <c r="F40" i="1"/>
  <c r="F39" i="1"/>
  <c r="F38" i="1"/>
  <c r="F21" i="1"/>
  <c r="F20" i="1"/>
  <c r="F19" i="1"/>
  <c r="D10" i="1" l="1"/>
  <c r="D14" i="1"/>
  <c r="D13" i="1"/>
  <c r="D12" i="5" l="1"/>
  <c r="D11" i="5"/>
  <c r="D10" i="5"/>
  <c r="D9" i="5"/>
  <c r="D8" i="5"/>
  <c r="F8" i="5" s="1"/>
  <c r="H8" i="5" s="1"/>
  <c r="D7" i="5"/>
  <c r="F7" i="5" s="1"/>
  <c r="H7" i="5" s="1"/>
  <c r="D6" i="5"/>
  <c r="F6" i="5" s="1"/>
  <c r="H6" i="5" s="1"/>
  <c r="H21" i="5" s="1"/>
  <c r="D12" i="4"/>
  <c r="D11" i="4"/>
  <c r="D10" i="4"/>
  <c r="D9" i="4"/>
  <c r="D8" i="4"/>
  <c r="D7" i="4"/>
  <c r="D6" i="4"/>
  <c r="D23" i="3"/>
  <c r="D22" i="3"/>
  <c r="D21" i="3"/>
  <c r="D20" i="3"/>
  <c r="D19" i="3"/>
  <c r="D18" i="3"/>
  <c r="D17" i="3"/>
  <c r="F17" i="3" s="1"/>
  <c r="H17" i="3" s="1"/>
  <c r="D16" i="3"/>
  <c r="F16" i="3" s="1"/>
  <c r="H16" i="3" s="1"/>
  <c r="D15" i="3"/>
  <c r="D14" i="3"/>
  <c r="F14" i="3" s="1"/>
  <c r="H14" i="3" s="1"/>
  <c r="D13" i="3"/>
  <c r="F13" i="3" s="1"/>
  <c r="H13" i="3" s="1"/>
  <c r="D12" i="3"/>
  <c r="F12" i="3" s="1"/>
  <c r="H12" i="3" s="1"/>
  <c r="D11" i="3"/>
  <c r="D10" i="3"/>
  <c r="F10" i="3" s="1"/>
  <c r="H10" i="3" s="1"/>
  <c r="D9" i="3"/>
  <c r="D8" i="3"/>
  <c r="D7" i="3"/>
  <c r="D6" i="3"/>
  <c r="D25" i="2"/>
  <c r="D24" i="2"/>
  <c r="D23" i="2"/>
  <c r="D22" i="2"/>
  <c r="D21" i="2"/>
  <c r="D20" i="2"/>
  <c r="F20" i="2" s="1"/>
  <c r="H20" i="2" s="1"/>
  <c r="D19" i="2"/>
  <c r="D12" i="2"/>
  <c r="D11" i="2"/>
  <c r="D10" i="2"/>
  <c r="D9" i="2"/>
  <c r="F9" i="2" s="1"/>
  <c r="H9" i="2" s="1"/>
  <c r="D8" i="2"/>
  <c r="F8" i="2" s="1"/>
  <c r="H8" i="2" s="1"/>
  <c r="D7" i="2"/>
  <c r="D6" i="2"/>
  <c r="D51" i="1"/>
  <c r="D54" i="1"/>
  <c r="D53" i="1"/>
  <c r="D52" i="1"/>
  <c r="D50" i="1"/>
  <c r="D49" i="1"/>
  <c r="D48" i="1"/>
  <c r="D47" i="1"/>
  <c r="D46" i="1"/>
  <c r="D45" i="1"/>
  <c r="D40" i="1"/>
  <c r="D39" i="1"/>
  <c r="D38" i="1"/>
  <c r="D33" i="1"/>
  <c r="D31" i="1"/>
  <c r="D30" i="1"/>
  <c r="D29" i="1"/>
  <c r="D28" i="1"/>
  <c r="D27" i="1"/>
  <c r="D26" i="1"/>
  <c r="D21" i="1"/>
  <c r="D20" i="1"/>
  <c r="D19" i="1"/>
  <c r="D15" i="1"/>
  <c r="D12" i="1"/>
  <c r="D11" i="1"/>
  <c r="D9" i="1"/>
  <c r="D8" i="1"/>
  <c r="D7" i="1"/>
  <c r="D6" i="1"/>
  <c r="F6" i="1" s="1"/>
  <c r="H6" i="1" s="1"/>
  <c r="F51" i="1" l="1"/>
  <c r="H51" i="1" s="1"/>
  <c r="F50" i="1"/>
  <c r="H50" i="1" s="1"/>
  <c r="H29" i="1"/>
  <c r="F29" i="1"/>
  <c r="F45" i="1"/>
  <c r="H45" i="1"/>
  <c r="F11" i="3"/>
  <c r="H11" i="3" s="1"/>
  <c r="H35" i="3" s="1"/>
  <c r="F31" i="1"/>
  <c r="H31" i="1" s="1"/>
  <c r="F30" i="1"/>
  <c r="H30" i="1" s="1"/>
  <c r="F19" i="2"/>
  <c r="H19" i="2" s="1"/>
  <c r="H33" i="2" s="1"/>
  <c r="H58" i="1" l="1"/>
</calcChain>
</file>

<file path=xl/sharedStrings.xml><?xml version="1.0" encoding="utf-8"?>
<sst xmlns="http://schemas.openxmlformats.org/spreadsheetml/2006/main" count="132" uniqueCount="63">
  <si>
    <t>12s pack</t>
  </si>
  <si>
    <t>BMS Master pcb</t>
  </si>
  <si>
    <t>BMS Monitor pcb</t>
  </si>
  <si>
    <t>qty</t>
  </si>
  <si>
    <t>unit price</t>
  </si>
  <si>
    <t>total price</t>
  </si>
  <si>
    <t>17" Glass Sphere</t>
  </si>
  <si>
    <t>Internal Framing</t>
  </si>
  <si>
    <t>Battery Cable</t>
  </si>
  <si>
    <t>item</t>
  </si>
  <si>
    <t>Cable</t>
  </si>
  <si>
    <t>Male Dummy Plug</t>
  </si>
  <si>
    <t>Female Dummy Plug</t>
  </si>
  <si>
    <t>Battery Input Connector</t>
  </si>
  <si>
    <t>Charging Input Connector</t>
  </si>
  <si>
    <t>System Output Connector</t>
  </si>
  <si>
    <t>600A, 10 Stud Bus Bar</t>
  </si>
  <si>
    <t>Cylindrical Ti Housing</t>
  </si>
  <si>
    <t>Ti Endcap</t>
  </si>
  <si>
    <t>Battery Housings</t>
  </si>
  <si>
    <t>Battery Charging Cable</t>
  </si>
  <si>
    <t>Charging Station</t>
  </si>
  <si>
    <t>60V, 400A DC Power Supply</t>
  </si>
  <si>
    <t>480VAC Power Cord</t>
  </si>
  <si>
    <t>480VAC Ship Connector</t>
  </si>
  <si>
    <t>Portable Rack/Cart</t>
  </si>
  <si>
    <t>DC Output Connector</t>
  </si>
  <si>
    <t>600A, 6 Stud Bus Bar</t>
  </si>
  <si>
    <t>0000AWG Wire (Red+Black)</t>
  </si>
  <si>
    <t>Internal Rack (with lid)</t>
  </si>
  <si>
    <t>DC Power + Batt Bus Combiner Housing</t>
  </si>
  <si>
    <t>Thruster Controller Housing</t>
  </si>
  <si>
    <t>Thrusters</t>
  </si>
  <si>
    <t>Motor Controller</t>
  </si>
  <si>
    <t>BH Connector</t>
  </si>
  <si>
    <t>Articulation Motor</t>
  </si>
  <si>
    <t>Computer Housing</t>
  </si>
  <si>
    <t>Data Storage Computer</t>
  </si>
  <si>
    <t>Vehicle Control Computer</t>
  </si>
  <si>
    <t>SLAM Computer</t>
  </si>
  <si>
    <t>OE Converter</t>
  </si>
  <si>
    <t>Ethernet Router/Switch</t>
  </si>
  <si>
    <t>Ti Housing</t>
  </si>
  <si>
    <t>Connectors</t>
  </si>
  <si>
    <t>Ti Endcaps</t>
  </si>
  <si>
    <t>Cables</t>
  </si>
  <si>
    <t>Instrument Cables</t>
  </si>
  <si>
    <t>Lights</t>
  </si>
  <si>
    <t>Telemetry</t>
  </si>
  <si>
    <t>Avtrak USBL Acoustic Modem/Tracking Beacon</t>
  </si>
  <si>
    <t>Xeos Strobe/Iridium Beacons</t>
  </si>
  <si>
    <t>Marker6 (Homer replacement)</t>
  </si>
  <si>
    <t>DC/DC Converter</t>
  </si>
  <si>
    <t>Solid State Drives</t>
  </si>
  <si>
    <t>Power Connector</t>
  </si>
  <si>
    <t>Data Connector</t>
  </si>
  <si>
    <t>tax</t>
  </si>
  <si>
    <t>shipping</t>
  </si>
  <si>
    <t>Total Price</t>
  </si>
  <si>
    <t>subtotal price</t>
  </si>
  <si>
    <t>Thruster Motor</t>
  </si>
  <si>
    <t>Custom PCBs</t>
  </si>
  <si>
    <t>DC/DC Converters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</si>
</sst>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6C49C-5E20-4D97-BC65-9CDD3DCA2E71}">
  <dimension ref="A4:H60"/>
  <sheetViews>
    <sheetView tabSelected="1" topLeftCell="A16" workbookViewId="0">
      <selection activeCell="N50" sqref="N50"/>
    </sheetView>
  </sheetViews>
  <sheetFormatPr defaultRowHeight="15" x14ac:dyDescent="0.25"/>
  <cols>
    <col min="1" max="1" width="29.5703125" customWidth="1"/>
    <col min="3" max="3" width="11" customWidth="1"/>
    <col min="4" max="4" width="14.85546875" customWidth="1"/>
    <col min="5" max="5" width="3.42578125" customWidth="1"/>
    <col min="8" max="8" width="12.140625" customWidth="1"/>
  </cols>
  <sheetData>
    <row r="4" spans="1:8" x14ac:dyDescent="0.25">
      <c r="A4" s="1" t="s">
        <v>19</v>
      </c>
      <c r="B4" s="2"/>
      <c r="C4" s="2"/>
      <c r="D4" s="2"/>
    </row>
    <row r="5" spans="1:8" x14ac:dyDescent="0.25">
      <c r="A5" s="5" t="s">
        <v>9</v>
      </c>
      <c r="B5" s="3" t="s">
        <v>3</v>
      </c>
      <c r="C5" s="3" t="s">
        <v>4</v>
      </c>
      <c r="D5" s="3" t="s">
        <v>5</v>
      </c>
      <c r="F5" s="3" t="s">
        <v>56</v>
      </c>
      <c r="G5" s="3" t="s">
        <v>57</v>
      </c>
      <c r="H5" s="3" t="s">
        <v>58</v>
      </c>
    </row>
    <row r="6" spans="1:8" x14ac:dyDescent="0.25">
      <c r="A6" s="4" t="s">
        <v>0</v>
      </c>
      <c r="B6" s="3">
        <v>500</v>
      </c>
      <c r="C6" s="3">
        <v>350</v>
      </c>
      <c r="D6" s="3">
        <f>B6*C6</f>
        <v>175000</v>
      </c>
      <c r="F6" s="3">
        <f t="shared" ref="F6:F15" si="0">D6*0.0875</f>
        <v>15312.499999999998</v>
      </c>
      <c r="G6" s="3">
        <v>100</v>
      </c>
      <c r="H6" s="3">
        <f t="shared" ref="H6:H15" si="1">D6+F6+G6</f>
        <v>190412.5</v>
      </c>
    </row>
    <row r="7" spans="1:8" x14ac:dyDescent="0.25">
      <c r="A7" s="4" t="s">
        <v>1</v>
      </c>
      <c r="B7" s="3">
        <v>15</v>
      </c>
      <c r="C7" s="7">
        <v>600</v>
      </c>
      <c r="D7" s="3">
        <f t="shared" ref="D7:D15" si="2">B7*C7</f>
        <v>9000</v>
      </c>
      <c r="F7" s="3">
        <f t="shared" si="0"/>
        <v>787.5</v>
      </c>
      <c r="G7" s="3">
        <v>100</v>
      </c>
      <c r="H7" s="3">
        <f t="shared" si="1"/>
        <v>9887.5</v>
      </c>
    </row>
    <row r="8" spans="1:8" x14ac:dyDescent="0.25">
      <c r="A8" s="4" t="s">
        <v>2</v>
      </c>
      <c r="B8" s="3">
        <v>550</v>
      </c>
      <c r="C8" s="7">
        <v>200</v>
      </c>
      <c r="D8" s="3">
        <f t="shared" si="2"/>
        <v>110000</v>
      </c>
      <c r="F8" s="3">
        <f t="shared" si="0"/>
        <v>9625</v>
      </c>
      <c r="G8" s="3">
        <v>100</v>
      </c>
      <c r="H8" s="3">
        <f t="shared" si="1"/>
        <v>119725</v>
      </c>
    </row>
    <row r="9" spans="1:8" x14ac:dyDescent="0.25">
      <c r="A9" s="4" t="s">
        <v>54</v>
      </c>
      <c r="B9" s="3">
        <v>10</v>
      </c>
      <c r="C9" s="3">
        <v>1500</v>
      </c>
      <c r="D9" s="3">
        <f t="shared" si="2"/>
        <v>15000</v>
      </c>
      <c r="F9" s="3">
        <f t="shared" si="0"/>
        <v>1312.5</v>
      </c>
      <c r="G9" s="3">
        <v>100</v>
      </c>
      <c r="H9" s="3">
        <f t="shared" si="1"/>
        <v>16412.5</v>
      </c>
    </row>
    <row r="10" spans="1:8" x14ac:dyDescent="0.25">
      <c r="A10" s="4" t="s">
        <v>55</v>
      </c>
      <c r="B10" s="3">
        <v>10</v>
      </c>
      <c r="C10" s="3">
        <v>400</v>
      </c>
      <c r="D10" s="3">
        <f t="shared" si="2"/>
        <v>4000</v>
      </c>
      <c r="F10" s="3">
        <f t="shared" si="0"/>
        <v>350</v>
      </c>
      <c r="G10" s="3">
        <v>100</v>
      </c>
      <c r="H10" s="3">
        <f t="shared" si="1"/>
        <v>4450</v>
      </c>
    </row>
    <row r="11" spans="1:8" x14ac:dyDescent="0.25">
      <c r="A11" s="4" t="s">
        <v>6</v>
      </c>
      <c r="B11" s="3">
        <v>10</v>
      </c>
      <c r="C11" s="3">
        <v>5000</v>
      </c>
      <c r="D11" s="3">
        <f t="shared" si="2"/>
        <v>50000</v>
      </c>
      <c r="F11" s="3">
        <f t="shared" si="0"/>
        <v>4375</v>
      </c>
      <c r="G11" s="3">
        <v>100</v>
      </c>
      <c r="H11" s="3">
        <f t="shared" si="1"/>
        <v>54475</v>
      </c>
    </row>
    <row r="12" spans="1:8" x14ac:dyDescent="0.25">
      <c r="A12" s="4" t="s">
        <v>7</v>
      </c>
      <c r="B12" s="3">
        <v>10</v>
      </c>
      <c r="C12" s="3">
        <v>250</v>
      </c>
      <c r="D12" s="3">
        <f t="shared" si="2"/>
        <v>2500</v>
      </c>
      <c r="F12" s="3">
        <f t="shared" si="0"/>
        <v>218.75</v>
      </c>
      <c r="G12" s="3">
        <v>100</v>
      </c>
      <c r="H12" s="3">
        <f t="shared" si="1"/>
        <v>2818.75</v>
      </c>
    </row>
    <row r="13" spans="1:8" x14ac:dyDescent="0.25">
      <c r="A13" s="4" t="s">
        <v>52</v>
      </c>
      <c r="B13" s="3">
        <v>4</v>
      </c>
      <c r="C13" s="3">
        <v>500</v>
      </c>
      <c r="D13" s="3">
        <f t="shared" si="2"/>
        <v>2000</v>
      </c>
      <c r="F13" s="3">
        <f t="shared" si="0"/>
        <v>175</v>
      </c>
      <c r="G13" s="3">
        <v>100</v>
      </c>
      <c r="H13" s="3">
        <f t="shared" si="1"/>
        <v>2275</v>
      </c>
    </row>
    <row r="14" spans="1:8" x14ac:dyDescent="0.25">
      <c r="A14" s="4"/>
      <c r="B14" s="3"/>
      <c r="C14" s="3"/>
      <c r="D14" s="3">
        <f t="shared" si="2"/>
        <v>0</v>
      </c>
      <c r="F14" s="3">
        <f t="shared" si="0"/>
        <v>0</v>
      </c>
      <c r="G14" s="3">
        <v>0</v>
      </c>
      <c r="H14" s="3">
        <f t="shared" si="1"/>
        <v>0</v>
      </c>
    </row>
    <row r="15" spans="1:8" x14ac:dyDescent="0.25">
      <c r="A15" s="4"/>
      <c r="B15" s="3"/>
      <c r="C15" s="3"/>
      <c r="D15" s="3">
        <f t="shared" si="2"/>
        <v>0</v>
      </c>
      <c r="F15" s="3">
        <f t="shared" si="0"/>
        <v>0</v>
      </c>
      <c r="G15" s="3">
        <v>0</v>
      </c>
      <c r="H15" s="3">
        <f t="shared" si="1"/>
        <v>0</v>
      </c>
    </row>
    <row r="16" spans="1:8" x14ac:dyDescent="0.25">
      <c r="B16" s="2"/>
      <c r="C16" s="2"/>
      <c r="D16" s="2"/>
    </row>
    <row r="17" spans="1:8" x14ac:dyDescent="0.25">
      <c r="A17" s="1" t="s">
        <v>8</v>
      </c>
      <c r="B17" s="2"/>
      <c r="C17" s="2"/>
      <c r="D17" s="2"/>
    </row>
    <row r="18" spans="1:8" x14ac:dyDescent="0.25">
      <c r="A18" s="4" t="s">
        <v>9</v>
      </c>
      <c r="B18" s="3" t="s">
        <v>3</v>
      </c>
      <c r="C18" s="3" t="s">
        <v>4</v>
      </c>
      <c r="D18" s="3" t="s">
        <v>59</v>
      </c>
      <c r="F18" s="3" t="s">
        <v>56</v>
      </c>
      <c r="G18" s="3" t="s">
        <v>57</v>
      </c>
      <c r="H18" s="3" t="s">
        <v>58</v>
      </c>
    </row>
    <row r="19" spans="1:8" x14ac:dyDescent="0.25">
      <c r="A19" s="4" t="s">
        <v>10</v>
      </c>
      <c r="B19" s="3">
        <v>8</v>
      </c>
      <c r="C19" s="3">
        <v>660</v>
      </c>
      <c r="D19" s="3">
        <f t="shared" ref="D19:D21" si="3">B19*C19</f>
        <v>5280</v>
      </c>
      <c r="F19" s="3">
        <f>D19*0.0875</f>
        <v>461.99999999999994</v>
      </c>
      <c r="G19" s="3">
        <v>100</v>
      </c>
      <c r="H19" s="3">
        <f>D19+F19+G19</f>
        <v>5842</v>
      </c>
    </row>
    <row r="20" spans="1:8" x14ac:dyDescent="0.25">
      <c r="A20" s="4" t="s">
        <v>11</v>
      </c>
      <c r="B20" s="3">
        <v>8</v>
      </c>
      <c r="C20" s="3">
        <v>30</v>
      </c>
      <c r="D20" s="3">
        <f t="shared" si="3"/>
        <v>240</v>
      </c>
      <c r="F20" s="3">
        <f t="shared" ref="F20:F21" si="4">D20*0.0875</f>
        <v>21</v>
      </c>
      <c r="G20" s="3">
        <v>100</v>
      </c>
      <c r="H20" s="3">
        <f t="shared" ref="H20:H21" si="5">D20+F20+G20</f>
        <v>361</v>
      </c>
    </row>
    <row r="21" spans="1:8" x14ac:dyDescent="0.25">
      <c r="A21" s="4" t="s">
        <v>12</v>
      </c>
      <c r="B21" s="3">
        <v>8</v>
      </c>
      <c r="C21" s="3">
        <v>30</v>
      </c>
      <c r="D21" s="3">
        <f t="shared" si="3"/>
        <v>240</v>
      </c>
      <c r="F21" s="3">
        <f t="shared" si="4"/>
        <v>21</v>
      </c>
      <c r="G21" s="3">
        <v>100</v>
      </c>
      <c r="H21" s="3">
        <f t="shared" si="5"/>
        <v>361</v>
      </c>
    </row>
    <row r="22" spans="1:8" x14ac:dyDescent="0.25">
      <c r="B22" s="2"/>
      <c r="C22" s="2"/>
      <c r="D22" s="2"/>
      <c r="F22" s="2"/>
      <c r="G22" s="2"/>
      <c r="H22" s="2"/>
    </row>
    <row r="23" spans="1:8" x14ac:dyDescent="0.25">
      <c r="B23" s="2"/>
      <c r="C23" s="2"/>
      <c r="D23" s="2"/>
      <c r="F23" s="2"/>
      <c r="G23" s="2"/>
      <c r="H23" s="2"/>
    </row>
    <row r="24" spans="1:8" x14ac:dyDescent="0.25">
      <c r="A24" s="1" t="s">
        <v>30</v>
      </c>
      <c r="B24" s="2"/>
      <c r="C24" s="2"/>
      <c r="D24" s="2"/>
      <c r="F24" s="2"/>
      <c r="G24" s="2"/>
      <c r="H24" s="2"/>
    </row>
    <row r="25" spans="1:8" x14ac:dyDescent="0.25">
      <c r="A25" s="5" t="s">
        <v>9</v>
      </c>
      <c r="B25" s="3" t="s">
        <v>3</v>
      </c>
      <c r="C25" s="3" t="s">
        <v>4</v>
      </c>
      <c r="D25" s="3" t="s">
        <v>5</v>
      </c>
      <c r="F25" s="3" t="s">
        <v>56</v>
      </c>
      <c r="G25" s="3" t="s">
        <v>57</v>
      </c>
      <c r="H25" s="3" t="s">
        <v>58</v>
      </c>
    </row>
    <row r="26" spans="1:8" x14ac:dyDescent="0.25">
      <c r="A26" s="6" t="s">
        <v>13</v>
      </c>
      <c r="B26" s="3">
        <v>8</v>
      </c>
      <c r="C26" s="3">
        <v>1500</v>
      </c>
      <c r="D26" s="3">
        <f t="shared" ref="D26:D33" si="6">B26*C26</f>
        <v>12000</v>
      </c>
      <c r="F26" s="3">
        <f t="shared" ref="F26:F33" si="7">D26*0.0875</f>
        <v>1050</v>
      </c>
      <c r="G26" s="3">
        <v>100</v>
      </c>
      <c r="H26" s="3">
        <f t="shared" ref="H26:H33" si="8">D26+F26+G26</f>
        <v>13150</v>
      </c>
    </row>
    <row r="27" spans="1:8" x14ac:dyDescent="0.25">
      <c r="A27" s="6" t="s">
        <v>14</v>
      </c>
      <c r="B27" s="3">
        <v>4</v>
      </c>
      <c r="C27" s="3">
        <v>1500</v>
      </c>
      <c r="D27" s="3">
        <f t="shared" si="6"/>
        <v>6000</v>
      </c>
      <c r="F27" s="3">
        <f t="shared" si="7"/>
        <v>525</v>
      </c>
      <c r="G27" s="3">
        <v>100</v>
      </c>
      <c r="H27" s="3">
        <f t="shared" si="8"/>
        <v>6625</v>
      </c>
    </row>
    <row r="28" spans="1:8" x14ac:dyDescent="0.25">
      <c r="A28" s="6" t="s">
        <v>15</v>
      </c>
      <c r="B28" s="3">
        <v>4</v>
      </c>
      <c r="C28" s="3">
        <v>1500</v>
      </c>
      <c r="D28" s="3">
        <f t="shared" si="6"/>
        <v>6000</v>
      </c>
      <c r="F28" s="3">
        <f t="shared" si="7"/>
        <v>525</v>
      </c>
      <c r="G28" s="3">
        <v>100</v>
      </c>
      <c r="H28" s="3">
        <f t="shared" si="8"/>
        <v>6625</v>
      </c>
    </row>
    <row r="29" spans="1:8" x14ac:dyDescent="0.25">
      <c r="A29" s="6" t="s">
        <v>16</v>
      </c>
      <c r="B29" s="3">
        <v>2</v>
      </c>
      <c r="C29" s="3">
        <v>200</v>
      </c>
      <c r="D29" s="3">
        <f t="shared" si="6"/>
        <v>400</v>
      </c>
      <c r="F29" s="3">
        <f t="shared" si="7"/>
        <v>35</v>
      </c>
      <c r="G29" s="3">
        <v>100</v>
      </c>
      <c r="H29" s="3">
        <f t="shared" si="8"/>
        <v>535</v>
      </c>
    </row>
    <row r="30" spans="1:8" x14ac:dyDescent="0.25">
      <c r="A30" s="6" t="s">
        <v>17</v>
      </c>
      <c r="B30" s="3">
        <v>1</v>
      </c>
      <c r="C30" s="3">
        <v>13537</v>
      </c>
      <c r="D30" s="3">
        <f t="shared" si="6"/>
        <v>13537</v>
      </c>
      <c r="F30" s="10">
        <f t="shared" si="7"/>
        <v>1184.4875</v>
      </c>
      <c r="G30" s="3">
        <v>500</v>
      </c>
      <c r="H30" s="10">
        <f t="shared" si="8"/>
        <v>15221.487499999999</v>
      </c>
    </row>
    <row r="31" spans="1:8" x14ac:dyDescent="0.25">
      <c r="A31" s="6" t="s">
        <v>18</v>
      </c>
      <c r="B31" s="3">
        <v>2</v>
      </c>
      <c r="C31" s="3">
        <v>1164</v>
      </c>
      <c r="D31" s="3">
        <f t="shared" si="6"/>
        <v>2328</v>
      </c>
      <c r="F31" s="3">
        <f t="shared" si="7"/>
        <v>203.7</v>
      </c>
      <c r="G31" s="3">
        <v>500</v>
      </c>
      <c r="H31" s="3">
        <f t="shared" si="8"/>
        <v>3031.7</v>
      </c>
    </row>
    <row r="32" spans="1:8" x14ac:dyDescent="0.25">
      <c r="A32" s="6" t="s">
        <v>61</v>
      </c>
      <c r="B32" s="3">
        <v>2</v>
      </c>
      <c r="C32" s="3">
        <v>3000</v>
      </c>
      <c r="D32" s="3">
        <f t="shared" si="6"/>
        <v>6000</v>
      </c>
      <c r="F32" s="3">
        <f t="shared" ref="F32" si="9">D32*0.0875</f>
        <v>525</v>
      </c>
      <c r="G32" s="3">
        <v>100</v>
      </c>
      <c r="H32" s="3">
        <f t="shared" ref="H32" si="10">D32+F32+G32</f>
        <v>6625</v>
      </c>
    </row>
    <row r="33" spans="1:8" x14ac:dyDescent="0.25">
      <c r="A33" s="6"/>
      <c r="B33" s="3"/>
      <c r="C33" s="3"/>
      <c r="D33" s="3">
        <f t="shared" si="6"/>
        <v>0</v>
      </c>
      <c r="F33" s="3">
        <f t="shared" si="7"/>
        <v>0</v>
      </c>
      <c r="G33" s="3">
        <v>0</v>
      </c>
      <c r="H33" s="3">
        <f t="shared" si="8"/>
        <v>0</v>
      </c>
    </row>
    <row r="34" spans="1:8" x14ac:dyDescent="0.25">
      <c r="A34" s="2"/>
      <c r="B34" s="2"/>
      <c r="C34" s="2"/>
      <c r="D34" s="2"/>
      <c r="F34" s="2"/>
      <c r="G34" s="2"/>
      <c r="H34" s="2"/>
    </row>
    <row r="35" spans="1:8" x14ac:dyDescent="0.25">
      <c r="F35" s="2"/>
      <c r="G35" s="2"/>
      <c r="H35" s="2"/>
    </row>
    <row r="36" spans="1:8" x14ac:dyDescent="0.25">
      <c r="A36" s="1" t="s">
        <v>20</v>
      </c>
      <c r="B36" s="2"/>
      <c r="C36" s="2"/>
      <c r="D36" s="2"/>
      <c r="F36" s="2"/>
      <c r="G36" s="2"/>
      <c r="H36" s="2"/>
    </row>
    <row r="37" spans="1:8" x14ac:dyDescent="0.25">
      <c r="A37" s="4" t="s">
        <v>9</v>
      </c>
      <c r="B37" s="3" t="s">
        <v>3</v>
      </c>
      <c r="C37" s="3" t="s">
        <v>4</v>
      </c>
      <c r="D37" s="3" t="s">
        <v>5</v>
      </c>
      <c r="F37" s="3" t="s">
        <v>56</v>
      </c>
      <c r="G37" s="3" t="s">
        <v>57</v>
      </c>
      <c r="H37" s="3" t="s">
        <v>58</v>
      </c>
    </row>
    <row r="38" spans="1:8" x14ac:dyDescent="0.25">
      <c r="A38" s="4" t="s">
        <v>10</v>
      </c>
      <c r="B38" s="3">
        <v>4</v>
      </c>
      <c r="C38" s="3">
        <v>660</v>
      </c>
      <c r="D38" s="3">
        <f t="shared" ref="D38:D40" si="11">B38*C38</f>
        <v>2640</v>
      </c>
      <c r="F38" s="3">
        <f t="shared" ref="F38:F40" si="12">D38*0.0875</f>
        <v>230.99999999999997</v>
      </c>
      <c r="G38" s="3">
        <v>100</v>
      </c>
      <c r="H38" s="3">
        <f t="shared" ref="H38:H40" si="13">D38+F38+G38</f>
        <v>2971</v>
      </c>
    </row>
    <row r="39" spans="1:8" x14ac:dyDescent="0.25">
      <c r="A39" s="4" t="s">
        <v>11</v>
      </c>
      <c r="B39" s="3">
        <v>4</v>
      </c>
      <c r="C39" s="3">
        <v>30</v>
      </c>
      <c r="D39" s="3">
        <f t="shared" si="11"/>
        <v>120</v>
      </c>
      <c r="F39" s="3">
        <f t="shared" si="12"/>
        <v>10.5</v>
      </c>
      <c r="G39" s="3">
        <v>100</v>
      </c>
      <c r="H39" s="3">
        <f t="shared" si="13"/>
        <v>230.5</v>
      </c>
    </row>
    <row r="40" spans="1:8" x14ac:dyDescent="0.25">
      <c r="A40" s="4" t="s">
        <v>12</v>
      </c>
      <c r="B40" s="3">
        <v>4</v>
      </c>
      <c r="C40" s="3">
        <v>30</v>
      </c>
      <c r="D40" s="3">
        <f t="shared" si="11"/>
        <v>120</v>
      </c>
      <c r="F40" s="3">
        <f t="shared" si="12"/>
        <v>10.5</v>
      </c>
      <c r="G40" s="3">
        <v>100</v>
      </c>
      <c r="H40" s="3">
        <f t="shared" si="13"/>
        <v>230.5</v>
      </c>
    </row>
    <row r="41" spans="1:8" x14ac:dyDescent="0.25">
      <c r="F41" s="2"/>
      <c r="G41" s="2"/>
      <c r="H41" s="2"/>
    </row>
    <row r="42" spans="1:8" x14ac:dyDescent="0.25">
      <c r="F42" s="2"/>
      <c r="G42" s="2"/>
      <c r="H42" s="2"/>
    </row>
    <row r="43" spans="1:8" x14ac:dyDescent="0.25">
      <c r="A43" s="1" t="s">
        <v>21</v>
      </c>
      <c r="F43" s="2"/>
      <c r="G43" s="2"/>
      <c r="H43" s="2"/>
    </row>
    <row r="44" spans="1:8" x14ac:dyDescent="0.25">
      <c r="A44" s="4" t="s">
        <v>9</v>
      </c>
      <c r="B44" s="3" t="s">
        <v>3</v>
      </c>
      <c r="C44" s="3" t="s">
        <v>4</v>
      </c>
      <c r="D44" s="3" t="s">
        <v>5</v>
      </c>
      <c r="F44" s="3" t="s">
        <v>56</v>
      </c>
      <c r="G44" s="3" t="s">
        <v>57</v>
      </c>
      <c r="H44" s="3" t="s">
        <v>58</v>
      </c>
    </row>
    <row r="45" spans="1:8" x14ac:dyDescent="0.25">
      <c r="A45" s="4" t="s">
        <v>22</v>
      </c>
      <c r="B45" s="3">
        <v>1</v>
      </c>
      <c r="C45" s="3">
        <v>35000</v>
      </c>
      <c r="D45" s="3">
        <f t="shared" ref="D45:D54" si="14">B45*C45</f>
        <v>35000</v>
      </c>
      <c r="F45" s="3">
        <f t="shared" ref="F45:F54" si="15">D45*0.0875</f>
        <v>3062.5</v>
      </c>
      <c r="G45" s="3">
        <v>500</v>
      </c>
      <c r="H45" s="3">
        <f t="shared" ref="H45:H54" si="16">D45+F45+G45</f>
        <v>38562.5</v>
      </c>
    </row>
    <row r="46" spans="1:8" x14ac:dyDescent="0.25">
      <c r="A46" s="4" t="s">
        <v>23</v>
      </c>
      <c r="B46" s="3">
        <v>1</v>
      </c>
      <c r="C46" s="3">
        <v>150</v>
      </c>
      <c r="D46" s="3">
        <f t="shared" si="14"/>
        <v>150</v>
      </c>
      <c r="F46" s="10">
        <f t="shared" si="15"/>
        <v>13.125</v>
      </c>
      <c r="G46" s="3">
        <v>100</v>
      </c>
      <c r="H46" s="10">
        <f t="shared" si="16"/>
        <v>263.125</v>
      </c>
    </row>
    <row r="47" spans="1:8" x14ac:dyDescent="0.25">
      <c r="A47" s="4" t="s">
        <v>24</v>
      </c>
      <c r="B47" s="3">
        <v>1</v>
      </c>
      <c r="C47" s="3">
        <v>150</v>
      </c>
      <c r="D47" s="3">
        <f t="shared" si="14"/>
        <v>150</v>
      </c>
      <c r="F47" s="10">
        <f t="shared" si="15"/>
        <v>13.125</v>
      </c>
      <c r="G47" s="3">
        <v>100</v>
      </c>
      <c r="H47" s="10">
        <f t="shared" si="16"/>
        <v>263.125</v>
      </c>
    </row>
    <row r="48" spans="1:8" x14ac:dyDescent="0.25">
      <c r="A48" s="4" t="s">
        <v>25</v>
      </c>
      <c r="B48" s="3">
        <v>1</v>
      </c>
      <c r="C48" s="3">
        <v>3000</v>
      </c>
      <c r="D48" s="3">
        <f t="shared" si="14"/>
        <v>3000</v>
      </c>
      <c r="F48" s="3">
        <f t="shared" si="15"/>
        <v>262.5</v>
      </c>
      <c r="G48" s="3">
        <v>200</v>
      </c>
      <c r="H48" s="3">
        <f t="shared" si="16"/>
        <v>3462.5</v>
      </c>
    </row>
    <row r="49" spans="1:8" x14ac:dyDescent="0.25">
      <c r="A49" s="4" t="s">
        <v>26</v>
      </c>
      <c r="B49" s="3">
        <v>4</v>
      </c>
      <c r="C49" s="3">
        <v>1500</v>
      </c>
      <c r="D49" s="3">
        <f t="shared" si="14"/>
        <v>6000</v>
      </c>
      <c r="F49" s="3">
        <f t="shared" si="15"/>
        <v>525</v>
      </c>
      <c r="G49" s="3">
        <v>100</v>
      </c>
      <c r="H49" s="3">
        <f t="shared" si="16"/>
        <v>6625</v>
      </c>
    </row>
    <row r="50" spans="1:8" x14ac:dyDescent="0.25">
      <c r="A50" s="6" t="s">
        <v>27</v>
      </c>
      <c r="B50" s="3">
        <v>2</v>
      </c>
      <c r="C50" s="3">
        <v>200</v>
      </c>
      <c r="D50" s="3">
        <f t="shared" si="14"/>
        <v>400</v>
      </c>
      <c r="F50" s="3">
        <f t="shared" si="15"/>
        <v>35</v>
      </c>
      <c r="G50" s="3">
        <v>25</v>
      </c>
      <c r="H50" s="3">
        <f t="shared" si="16"/>
        <v>460</v>
      </c>
    </row>
    <row r="51" spans="1:8" x14ac:dyDescent="0.25">
      <c r="A51" s="4" t="s">
        <v>28</v>
      </c>
      <c r="B51" s="3">
        <v>20</v>
      </c>
      <c r="C51" s="3">
        <v>25</v>
      </c>
      <c r="D51" s="3">
        <f t="shared" si="14"/>
        <v>500</v>
      </c>
      <c r="F51" s="3">
        <f t="shared" si="15"/>
        <v>43.75</v>
      </c>
      <c r="G51" s="3">
        <v>100</v>
      </c>
      <c r="H51" s="3">
        <f t="shared" si="16"/>
        <v>643.75</v>
      </c>
    </row>
    <row r="52" spans="1:8" x14ac:dyDescent="0.25">
      <c r="A52" s="4" t="s">
        <v>29</v>
      </c>
      <c r="B52" s="3">
        <v>1</v>
      </c>
      <c r="C52" s="3">
        <v>600</v>
      </c>
      <c r="D52" s="3">
        <f t="shared" si="14"/>
        <v>600</v>
      </c>
      <c r="F52" s="3">
        <f t="shared" si="15"/>
        <v>52.5</v>
      </c>
      <c r="G52" s="3">
        <v>100</v>
      </c>
      <c r="H52" s="3">
        <f t="shared" si="16"/>
        <v>752.5</v>
      </c>
    </row>
    <row r="53" spans="1:8" x14ac:dyDescent="0.25">
      <c r="A53" s="4" t="s">
        <v>11</v>
      </c>
      <c r="B53" s="3">
        <v>4</v>
      </c>
      <c r="C53" s="3">
        <v>30</v>
      </c>
      <c r="D53" s="3">
        <f t="shared" si="14"/>
        <v>120</v>
      </c>
      <c r="F53" s="3">
        <f t="shared" si="15"/>
        <v>10.5</v>
      </c>
      <c r="G53" s="3">
        <v>100</v>
      </c>
      <c r="H53" s="3">
        <f t="shared" si="16"/>
        <v>230.5</v>
      </c>
    </row>
    <row r="54" spans="1:8" x14ac:dyDescent="0.25">
      <c r="A54" s="4"/>
      <c r="B54" s="3"/>
      <c r="C54" s="3"/>
      <c r="D54" s="3">
        <f t="shared" si="14"/>
        <v>0</v>
      </c>
      <c r="F54" s="3">
        <f t="shared" si="15"/>
        <v>0</v>
      </c>
      <c r="G54" s="3">
        <v>0</v>
      </c>
      <c r="H54" s="3">
        <f t="shared" si="16"/>
        <v>0</v>
      </c>
    </row>
    <row r="55" spans="1:8" x14ac:dyDescent="0.25">
      <c r="F55" s="2"/>
      <c r="G55" s="2"/>
      <c r="H55" s="2"/>
    </row>
    <row r="56" spans="1:8" x14ac:dyDescent="0.25">
      <c r="F56" s="2"/>
      <c r="G56" s="2"/>
      <c r="H56" s="2"/>
    </row>
    <row r="57" spans="1:8" x14ac:dyDescent="0.25">
      <c r="C57" s="8"/>
      <c r="D57" s="8"/>
    </row>
    <row r="58" spans="1:8" x14ac:dyDescent="0.25">
      <c r="C58" s="8"/>
      <c r="D58" s="8"/>
      <c r="H58" s="11">
        <f>SUM(H1:H56)</f>
        <v>513528.4375</v>
      </c>
    </row>
    <row r="59" spans="1:8" x14ac:dyDescent="0.25">
      <c r="C59" s="8"/>
      <c r="D59" s="8"/>
    </row>
    <row r="60" spans="1:8" x14ac:dyDescent="0.25">
      <c r="C60" s="8"/>
      <c r="D60" s="8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BEFBB-962C-4CEC-BB7D-15B9E25061D0}">
  <dimension ref="A4:H33"/>
  <sheetViews>
    <sheetView workbookViewId="0">
      <selection activeCell="H33" sqref="H33"/>
    </sheetView>
  </sheetViews>
  <sheetFormatPr defaultRowHeight="15" x14ac:dyDescent="0.25"/>
  <cols>
    <col min="1" max="1" width="27.28515625" customWidth="1"/>
    <col min="3" max="3" width="13.42578125" customWidth="1"/>
    <col min="4" max="4" width="15.5703125" customWidth="1"/>
    <col min="5" max="5" width="2.85546875" customWidth="1"/>
    <col min="8" max="8" width="12.5703125" customWidth="1"/>
  </cols>
  <sheetData>
    <row r="4" spans="1:8" x14ac:dyDescent="0.25">
      <c r="A4" s="1" t="s">
        <v>31</v>
      </c>
      <c r="B4" s="2"/>
      <c r="C4" s="2"/>
      <c r="D4" s="2"/>
    </row>
    <row r="5" spans="1:8" x14ac:dyDescent="0.25">
      <c r="A5" s="5" t="s">
        <v>9</v>
      </c>
      <c r="B5" s="3" t="s">
        <v>3</v>
      </c>
      <c r="C5" s="3" t="s">
        <v>4</v>
      </c>
      <c r="D5" s="3" t="s">
        <v>5</v>
      </c>
      <c r="F5" s="3" t="s">
        <v>56</v>
      </c>
      <c r="G5" s="3" t="s">
        <v>57</v>
      </c>
      <c r="H5" s="3" t="s">
        <v>58</v>
      </c>
    </row>
    <row r="6" spans="1:8" x14ac:dyDescent="0.25">
      <c r="A6" s="4" t="s">
        <v>33</v>
      </c>
      <c r="B6" s="3">
        <v>9</v>
      </c>
      <c r="C6" s="3">
        <v>1200</v>
      </c>
      <c r="D6" s="3">
        <f>B6*C6</f>
        <v>10800</v>
      </c>
      <c r="F6" s="3">
        <f t="shared" ref="F6" si="0">D6*0.0875</f>
        <v>944.99999999999989</v>
      </c>
      <c r="G6" s="3">
        <v>150</v>
      </c>
      <c r="H6" s="3">
        <f t="shared" ref="H6" si="1">D6+F6+G6</f>
        <v>11895</v>
      </c>
    </row>
    <row r="7" spans="1:8" x14ac:dyDescent="0.25">
      <c r="A7" s="4" t="s">
        <v>34</v>
      </c>
      <c r="B7" s="3">
        <v>9</v>
      </c>
      <c r="C7" s="3">
        <v>1500</v>
      </c>
      <c r="D7" s="3">
        <f t="shared" ref="D7:D12" si="2">B7*C7</f>
        <v>13500</v>
      </c>
      <c r="F7" s="3">
        <f t="shared" ref="F7:F12" si="3">D7*0.0875</f>
        <v>1181.25</v>
      </c>
      <c r="G7" s="3">
        <v>100</v>
      </c>
      <c r="H7" s="3">
        <f t="shared" ref="H7:H12" si="4">D7+F7+G7</f>
        <v>14781.25</v>
      </c>
    </row>
    <row r="8" spans="1:8" x14ac:dyDescent="0.25">
      <c r="A8" s="4" t="s">
        <v>42</v>
      </c>
      <c r="B8" s="3">
        <v>1</v>
      </c>
      <c r="C8" s="3">
        <v>13537</v>
      </c>
      <c r="D8" s="3">
        <f t="shared" si="2"/>
        <v>13537</v>
      </c>
      <c r="F8" s="10">
        <f t="shared" si="3"/>
        <v>1184.4875</v>
      </c>
      <c r="G8" s="3">
        <v>0</v>
      </c>
      <c r="H8" s="10">
        <f t="shared" si="4"/>
        <v>14721.487499999999</v>
      </c>
    </row>
    <row r="9" spans="1:8" x14ac:dyDescent="0.25">
      <c r="A9" s="4" t="s">
        <v>44</v>
      </c>
      <c r="B9" s="3">
        <v>2</v>
      </c>
      <c r="C9" s="3">
        <v>1164</v>
      </c>
      <c r="D9" s="3">
        <f t="shared" si="2"/>
        <v>2328</v>
      </c>
      <c r="F9" s="3">
        <f t="shared" si="3"/>
        <v>203.7</v>
      </c>
      <c r="G9" s="3">
        <v>0</v>
      </c>
      <c r="H9" s="3">
        <f t="shared" si="4"/>
        <v>2531.6999999999998</v>
      </c>
    </row>
    <row r="10" spans="1:8" x14ac:dyDescent="0.25">
      <c r="A10" s="4" t="s">
        <v>45</v>
      </c>
      <c r="B10" s="3">
        <v>9</v>
      </c>
      <c r="C10" s="3">
        <v>660</v>
      </c>
      <c r="D10" s="3">
        <f t="shared" si="2"/>
        <v>5940</v>
      </c>
      <c r="F10" s="3">
        <f t="shared" si="3"/>
        <v>519.75</v>
      </c>
      <c r="G10" s="3">
        <v>100</v>
      </c>
      <c r="H10" s="3">
        <f t="shared" si="4"/>
        <v>6559.75</v>
      </c>
    </row>
    <row r="11" spans="1:8" x14ac:dyDescent="0.25">
      <c r="A11" s="4"/>
      <c r="B11" s="3"/>
      <c r="C11" s="3"/>
      <c r="D11" s="3">
        <f t="shared" si="2"/>
        <v>0</v>
      </c>
      <c r="F11" s="3">
        <f t="shared" si="3"/>
        <v>0</v>
      </c>
      <c r="G11" s="3">
        <v>0</v>
      </c>
      <c r="H11" s="3">
        <f t="shared" si="4"/>
        <v>0</v>
      </c>
    </row>
    <row r="12" spans="1:8" x14ac:dyDescent="0.25">
      <c r="A12" s="4"/>
      <c r="B12" s="3"/>
      <c r="C12" s="3"/>
      <c r="D12" s="3">
        <f t="shared" si="2"/>
        <v>0</v>
      </c>
      <c r="F12" s="3">
        <f t="shared" si="3"/>
        <v>0</v>
      </c>
      <c r="G12" s="3">
        <v>0</v>
      </c>
      <c r="H12" s="3">
        <f t="shared" si="4"/>
        <v>0</v>
      </c>
    </row>
    <row r="17" spans="1:8" x14ac:dyDescent="0.25">
      <c r="A17" s="1" t="s">
        <v>32</v>
      </c>
      <c r="B17" s="2"/>
      <c r="C17" s="2"/>
      <c r="D17" s="2"/>
    </row>
    <row r="18" spans="1:8" x14ac:dyDescent="0.25">
      <c r="A18" s="5" t="s">
        <v>9</v>
      </c>
      <c r="B18" s="3" t="s">
        <v>3</v>
      </c>
      <c r="C18" s="3" t="s">
        <v>4</v>
      </c>
      <c r="D18" s="3" t="s">
        <v>5</v>
      </c>
      <c r="F18" s="3" t="s">
        <v>56</v>
      </c>
      <c r="G18" s="3" t="s">
        <v>57</v>
      </c>
      <c r="H18" s="3" t="s">
        <v>58</v>
      </c>
    </row>
    <row r="19" spans="1:8" x14ac:dyDescent="0.25">
      <c r="A19" s="4" t="s">
        <v>60</v>
      </c>
      <c r="B19" s="3">
        <v>10</v>
      </c>
      <c r="C19" s="3">
        <v>1500</v>
      </c>
      <c r="D19" s="3">
        <f>B19*C19</f>
        <v>15000</v>
      </c>
      <c r="F19" s="3">
        <f t="shared" ref="F19" si="5">D19*0.0875</f>
        <v>1312.5</v>
      </c>
      <c r="G19" s="3">
        <v>500</v>
      </c>
      <c r="H19" s="3">
        <f t="shared" ref="H19" si="6">D19+F19+G19</f>
        <v>16812.5</v>
      </c>
    </row>
    <row r="20" spans="1:8" x14ac:dyDescent="0.25">
      <c r="A20" s="4" t="s">
        <v>35</v>
      </c>
      <c r="B20" s="3">
        <v>1</v>
      </c>
      <c r="C20" s="3">
        <v>1500</v>
      </c>
      <c r="D20" s="3">
        <f t="shared" ref="D20:D25" si="7">B20*C20</f>
        <v>1500</v>
      </c>
      <c r="F20" s="3">
        <f t="shared" ref="F20:F25" si="8">D20*0.0875</f>
        <v>131.25</v>
      </c>
      <c r="G20" s="3">
        <v>50</v>
      </c>
      <c r="H20" s="3">
        <f t="shared" ref="H20:H25" si="9">D20+F20+G20</f>
        <v>1681.25</v>
      </c>
    </row>
    <row r="21" spans="1:8" x14ac:dyDescent="0.25">
      <c r="A21" s="4"/>
      <c r="B21" s="3"/>
      <c r="C21" s="3"/>
      <c r="D21" s="3">
        <f t="shared" si="7"/>
        <v>0</v>
      </c>
      <c r="F21" s="3">
        <f t="shared" si="8"/>
        <v>0</v>
      </c>
      <c r="G21" s="3">
        <v>0</v>
      </c>
      <c r="H21" s="3">
        <f t="shared" si="9"/>
        <v>0</v>
      </c>
    </row>
    <row r="22" spans="1:8" x14ac:dyDescent="0.25">
      <c r="A22" s="4"/>
      <c r="B22" s="3"/>
      <c r="C22" s="3"/>
      <c r="D22" s="3">
        <f t="shared" si="7"/>
        <v>0</v>
      </c>
      <c r="F22" s="3">
        <f t="shared" si="8"/>
        <v>0</v>
      </c>
      <c r="G22" s="3">
        <v>0</v>
      </c>
      <c r="H22" s="3">
        <f t="shared" si="9"/>
        <v>0</v>
      </c>
    </row>
    <row r="23" spans="1:8" x14ac:dyDescent="0.25">
      <c r="A23" s="4"/>
      <c r="B23" s="3"/>
      <c r="C23" s="3"/>
      <c r="D23" s="3">
        <f t="shared" si="7"/>
        <v>0</v>
      </c>
      <c r="F23" s="3">
        <f t="shared" si="8"/>
        <v>0</v>
      </c>
      <c r="G23" s="3">
        <v>0</v>
      </c>
      <c r="H23" s="3">
        <f t="shared" si="9"/>
        <v>0</v>
      </c>
    </row>
    <row r="24" spans="1:8" x14ac:dyDescent="0.25">
      <c r="A24" s="4"/>
      <c r="B24" s="3"/>
      <c r="C24" s="3"/>
      <c r="D24" s="3">
        <f t="shared" si="7"/>
        <v>0</v>
      </c>
      <c r="F24" s="3">
        <f t="shared" si="8"/>
        <v>0</v>
      </c>
      <c r="G24" s="3">
        <v>0</v>
      </c>
      <c r="H24" s="3">
        <f t="shared" si="9"/>
        <v>0</v>
      </c>
    </row>
    <row r="25" spans="1:8" x14ac:dyDescent="0.25">
      <c r="A25" s="4"/>
      <c r="B25" s="3"/>
      <c r="C25" s="3"/>
      <c r="D25" s="3">
        <f t="shared" si="7"/>
        <v>0</v>
      </c>
      <c r="F25" s="3">
        <f t="shared" si="8"/>
        <v>0</v>
      </c>
      <c r="G25" s="3">
        <v>0</v>
      </c>
      <c r="H25" s="3">
        <f t="shared" si="9"/>
        <v>0</v>
      </c>
    </row>
    <row r="33" spans="4:8" x14ac:dyDescent="0.25">
      <c r="D33" s="8"/>
      <c r="H33" s="11">
        <f>SUM(H1:H30)</f>
        <v>68982.9375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2FB2D-7F37-4B92-9523-49785CC30B51}">
  <dimension ref="A4:H36"/>
  <sheetViews>
    <sheetView workbookViewId="0">
      <selection activeCell="H35" sqref="H35"/>
    </sheetView>
  </sheetViews>
  <sheetFormatPr defaultRowHeight="15" x14ac:dyDescent="0.25"/>
  <cols>
    <col min="1" max="1" width="37.85546875" customWidth="1"/>
    <col min="3" max="3" width="12.42578125" customWidth="1"/>
    <col min="4" max="4" width="16.5703125" customWidth="1"/>
    <col min="5" max="5" width="3.42578125" customWidth="1"/>
    <col min="8" max="8" width="13.5703125" customWidth="1"/>
  </cols>
  <sheetData>
    <row r="4" spans="1:8" x14ac:dyDescent="0.25">
      <c r="A4" s="1" t="s">
        <v>36</v>
      </c>
      <c r="B4" s="2"/>
      <c r="C4" s="2"/>
      <c r="D4" s="2"/>
    </row>
    <row r="5" spans="1:8" x14ac:dyDescent="0.25">
      <c r="A5" s="5" t="s">
        <v>9</v>
      </c>
      <c r="B5" s="3" t="s">
        <v>3</v>
      </c>
      <c r="C5" s="3" t="s">
        <v>4</v>
      </c>
      <c r="D5" s="3" t="s">
        <v>5</v>
      </c>
      <c r="F5" s="3" t="s">
        <v>56</v>
      </c>
      <c r="G5" s="3" t="s">
        <v>57</v>
      </c>
      <c r="H5" s="3" t="s">
        <v>58</v>
      </c>
    </row>
    <row r="6" spans="1:8" x14ac:dyDescent="0.25">
      <c r="A6" s="4" t="s">
        <v>37</v>
      </c>
      <c r="B6" s="3">
        <v>1</v>
      </c>
      <c r="C6" s="3">
        <v>2500</v>
      </c>
      <c r="D6" s="3">
        <f>B6*C6</f>
        <v>2500</v>
      </c>
      <c r="F6" s="3">
        <f t="shared" ref="F6" si="0">D6*0.0875</f>
        <v>218.75</v>
      </c>
      <c r="G6" s="3">
        <v>100</v>
      </c>
      <c r="H6" s="3">
        <f t="shared" ref="H6" si="1">D6+F6+G6</f>
        <v>2818.75</v>
      </c>
    </row>
    <row r="7" spans="1:8" x14ac:dyDescent="0.25">
      <c r="A7" s="4" t="s">
        <v>38</v>
      </c>
      <c r="B7" s="3">
        <v>1</v>
      </c>
      <c r="C7" s="3">
        <v>200</v>
      </c>
      <c r="D7" s="3">
        <f t="shared" ref="D7:D23" si="2">B7*C7</f>
        <v>200</v>
      </c>
      <c r="F7" s="3">
        <f t="shared" ref="F7:F23" si="3">D7*0.0875</f>
        <v>17.5</v>
      </c>
      <c r="G7" s="3">
        <v>50</v>
      </c>
      <c r="H7" s="3">
        <f t="shared" ref="H7:H23" si="4">D7+F7+G7</f>
        <v>267.5</v>
      </c>
    </row>
    <row r="8" spans="1:8" x14ac:dyDescent="0.25">
      <c r="A8" s="4" t="s">
        <v>39</v>
      </c>
      <c r="B8" s="3">
        <v>1</v>
      </c>
      <c r="C8" s="3">
        <v>2500</v>
      </c>
      <c r="D8" s="3">
        <f t="shared" si="2"/>
        <v>2500</v>
      </c>
      <c r="F8" s="3">
        <f t="shared" si="3"/>
        <v>218.75</v>
      </c>
      <c r="G8" s="3">
        <v>100</v>
      </c>
      <c r="H8" s="3">
        <f t="shared" si="4"/>
        <v>2818.75</v>
      </c>
    </row>
    <row r="9" spans="1:8" x14ac:dyDescent="0.25">
      <c r="A9" s="4" t="s">
        <v>40</v>
      </c>
      <c r="B9" s="3">
        <v>2</v>
      </c>
      <c r="C9" s="3">
        <v>1500</v>
      </c>
      <c r="D9" s="3">
        <f t="shared" si="2"/>
        <v>3000</v>
      </c>
      <c r="F9" s="3">
        <f t="shared" si="3"/>
        <v>262.5</v>
      </c>
      <c r="G9" s="3">
        <v>100</v>
      </c>
      <c r="H9" s="3">
        <f t="shared" si="4"/>
        <v>3362.5</v>
      </c>
    </row>
    <row r="10" spans="1:8" x14ac:dyDescent="0.25">
      <c r="A10" s="4" t="s">
        <v>41</v>
      </c>
      <c r="B10" s="3">
        <v>2</v>
      </c>
      <c r="C10" s="3">
        <v>500</v>
      </c>
      <c r="D10" s="3">
        <f t="shared" si="2"/>
        <v>1000</v>
      </c>
      <c r="F10" s="3">
        <f t="shared" si="3"/>
        <v>87.5</v>
      </c>
      <c r="G10" s="3">
        <v>50</v>
      </c>
      <c r="H10" s="3">
        <f t="shared" si="4"/>
        <v>1137.5</v>
      </c>
    </row>
    <row r="11" spans="1:8" x14ac:dyDescent="0.25">
      <c r="A11" s="4" t="s">
        <v>42</v>
      </c>
      <c r="B11" s="3">
        <v>2</v>
      </c>
      <c r="C11" s="3">
        <v>13537</v>
      </c>
      <c r="D11" s="3">
        <f t="shared" si="2"/>
        <v>27074</v>
      </c>
      <c r="F11" s="10">
        <f t="shared" si="3"/>
        <v>2368.9749999999999</v>
      </c>
      <c r="G11" s="3">
        <v>500</v>
      </c>
      <c r="H11" s="10">
        <f t="shared" si="4"/>
        <v>29942.974999999999</v>
      </c>
    </row>
    <row r="12" spans="1:8" x14ac:dyDescent="0.25">
      <c r="A12" s="4" t="s">
        <v>18</v>
      </c>
      <c r="B12" s="3">
        <v>4</v>
      </c>
      <c r="C12" s="3">
        <v>1164</v>
      </c>
      <c r="D12" s="3">
        <f t="shared" si="2"/>
        <v>4656</v>
      </c>
      <c r="F12" s="3">
        <f t="shared" si="3"/>
        <v>407.4</v>
      </c>
      <c r="G12" s="3">
        <v>200</v>
      </c>
      <c r="H12" s="3">
        <f t="shared" si="4"/>
        <v>5263.4</v>
      </c>
    </row>
    <row r="13" spans="1:8" x14ac:dyDescent="0.25">
      <c r="A13" s="4" t="s">
        <v>43</v>
      </c>
      <c r="B13" s="3">
        <v>12</v>
      </c>
      <c r="C13" s="3">
        <v>750</v>
      </c>
      <c r="D13" s="3">
        <f t="shared" si="2"/>
        <v>9000</v>
      </c>
      <c r="F13" s="3">
        <f t="shared" si="3"/>
        <v>787.5</v>
      </c>
      <c r="G13" s="3">
        <v>100</v>
      </c>
      <c r="H13" s="3">
        <f t="shared" si="4"/>
        <v>9887.5</v>
      </c>
    </row>
    <row r="14" spans="1:8" x14ac:dyDescent="0.25">
      <c r="A14" s="4" t="s">
        <v>46</v>
      </c>
      <c r="B14" s="3">
        <v>12</v>
      </c>
      <c r="C14" s="3">
        <v>1500</v>
      </c>
      <c r="D14" s="3">
        <f t="shared" si="2"/>
        <v>18000</v>
      </c>
      <c r="F14" s="3">
        <f t="shared" si="3"/>
        <v>1575</v>
      </c>
      <c r="G14" s="3">
        <v>100</v>
      </c>
      <c r="H14" s="3">
        <f t="shared" si="4"/>
        <v>19675</v>
      </c>
    </row>
    <row r="15" spans="1:8" x14ac:dyDescent="0.25">
      <c r="A15" s="4" t="s">
        <v>53</v>
      </c>
      <c r="B15" s="3">
        <v>4</v>
      </c>
      <c r="C15" s="3">
        <v>1000</v>
      </c>
      <c r="D15" s="3">
        <f t="shared" si="2"/>
        <v>4000</v>
      </c>
      <c r="F15" s="3">
        <f t="shared" si="3"/>
        <v>350</v>
      </c>
      <c r="G15" s="3">
        <v>100</v>
      </c>
      <c r="H15" s="3">
        <f t="shared" si="4"/>
        <v>4450</v>
      </c>
    </row>
    <row r="16" spans="1:8" x14ac:dyDescent="0.25">
      <c r="A16" s="4" t="s">
        <v>61</v>
      </c>
      <c r="B16" s="3">
        <v>6</v>
      </c>
      <c r="C16" s="3">
        <v>3000</v>
      </c>
      <c r="D16" s="3">
        <f t="shared" si="2"/>
        <v>18000</v>
      </c>
      <c r="F16" s="3">
        <f t="shared" si="3"/>
        <v>1575</v>
      </c>
      <c r="G16" s="3">
        <v>250</v>
      </c>
      <c r="H16" s="3">
        <f t="shared" si="4"/>
        <v>19825</v>
      </c>
    </row>
    <row r="17" spans="1:8" x14ac:dyDescent="0.25">
      <c r="A17" s="4" t="s">
        <v>62</v>
      </c>
      <c r="B17" s="3">
        <v>4</v>
      </c>
      <c r="C17" s="3">
        <v>500</v>
      </c>
      <c r="D17" s="3">
        <f t="shared" si="2"/>
        <v>2000</v>
      </c>
      <c r="F17" s="3">
        <f t="shared" si="3"/>
        <v>175</v>
      </c>
      <c r="G17" s="3">
        <v>100</v>
      </c>
      <c r="H17" s="3">
        <f t="shared" si="4"/>
        <v>2275</v>
      </c>
    </row>
    <row r="18" spans="1:8" x14ac:dyDescent="0.25">
      <c r="A18" s="4"/>
      <c r="B18" s="3"/>
      <c r="C18" s="3"/>
      <c r="D18" s="3">
        <f t="shared" si="2"/>
        <v>0</v>
      </c>
      <c r="F18" s="3">
        <f t="shared" si="3"/>
        <v>0</v>
      </c>
      <c r="G18" s="3">
        <v>0</v>
      </c>
      <c r="H18" s="3">
        <f t="shared" si="4"/>
        <v>0</v>
      </c>
    </row>
    <row r="19" spans="1:8" x14ac:dyDescent="0.25">
      <c r="A19" s="4"/>
      <c r="B19" s="3"/>
      <c r="C19" s="3"/>
      <c r="D19" s="3">
        <f t="shared" si="2"/>
        <v>0</v>
      </c>
      <c r="F19" s="3">
        <f t="shared" si="3"/>
        <v>0</v>
      </c>
      <c r="G19" s="3">
        <v>0</v>
      </c>
      <c r="H19" s="3">
        <f t="shared" si="4"/>
        <v>0</v>
      </c>
    </row>
    <row r="20" spans="1:8" x14ac:dyDescent="0.25">
      <c r="A20" s="4"/>
      <c r="B20" s="3"/>
      <c r="C20" s="3"/>
      <c r="D20" s="3">
        <f t="shared" si="2"/>
        <v>0</v>
      </c>
      <c r="F20" s="3">
        <f t="shared" si="3"/>
        <v>0</v>
      </c>
      <c r="G20" s="3">
        <v>0</v>
      </c>
      <c r="H20" s="3">
        <f t="shared" si="4"/>
        <v>0</v>
      </c>
    </row>
    <row r="21" spans="1:8" x14ac:dyDescent="0.25">
      <c r="A21" s="4"/>
      <c r="B21" s="3"/>
      <c r="C21" s="3"/>
      <c r="D21" s="3">
        <f t="shared" si="2"/>
        <v>0</v>
      </c>
      <c r="F21" s="3">
        <f t="shared" si="3"/>
        <v>0</v>
      </c>
      <c r="G21" s="3">
        <v>0</v>
      </c>
      <c r="H21" s="3">
        <f t="shared" si="4"/>
        <v>0</v>
      </c>
    </row>
    <row r="22" spans="1:8" x14ac:dyDescent="0.25">
      <c r="A22" s="4"/>
      <c r="B22" s="3"/>
      <c r="C22" s="3"/>
      <c r="D22" s="3">
        <f t="shared" si="2"/>
        <v>0</v>
      </c>
      <c r="F22" s="3">
        <f t="shared" si="3"/>
        <v>0</v>
      </c>
      <c r="G22" s="3">
        <v>0</v>
      </c>
      <c r="H22" s="3">
        <f t="shared" si="4"/>
        <v>0</v>
      </c>
    </row>
    <row r="23" spans="1:8" x14ac:dyDescent="0.25">
      <c r="A23" s="4"/>
      <c r="B23" s="3"/>
      <c r="C23" s="3"/>
      <c r="D23" s="3">
        <f t="shared" si="2"/>
        <v>0</v>
      </c>
      <c r="F23" s="3">
        <f t="shared" si="3"/>
        <v>0</v>
      </c>
      <c r="G23" s="3">
        <v>0</v>
      </c>
      <c r="H23" s="3">
        <f t="shared" si="4"/>
        <v>0</v>
      </c>
    </row>
    <row r="24" spans="1:8" x14ac:dyDescent="0.25">
      <c r="B24" s="2"/>
      <c r="C24" s="2"/>
      <c r="D24" s="2"/>
    </row>
    <row r="25" spans="1:8" x14ac:dyDescent="0.25">
      <c r="B25" s="2"/>
      <c r="C25" s="2"/>
      <c r="D25" s="2"/>
    </row>
    <row r="26" spans="1:8" x14ac:dyDescent="0.25">
      <c r="B26" s="2"/>
      <c r="C26" s="2"/>
      <c r="D26" s="2"/>
    </row>
    <row r="27" spans="1:8" x14ac:dyDescent="0.25">
      <c r="B27" s="2"/>
      <c r="C27" s="2"/>
      <c r="D27" s="2"/>
    </row>
    <row r="28" spans="1:8" x14ac:dyDescent="0.25">
      <c r="B28" s="2"/>
      <c r="C28" s="2"/>
      <c r="D28" s="2"/>
    </row>
    <row r="29" spans="1:8" x14ac:dyDescent="0.25">
      <c r="B29" s="2"/>
      <c r="C29" s="2"/>
      <c r="D29" s="2"/>
    </row>
    <row r="30" spans="1:8" x14ac:dyDescent="0.25">
      <c r="B30" s="2"/>
      <c r="C30" s="2"/>
      <c r="D30" s="2"/>
    </row>
    <row r="31" spans="1:8" x14ac:dyDescent="0.25">
      <c r="B31" s="2"/>
      <c r="C31" s="2"/>
      <c r="D31" s="2"/>
    </row>
    <row r="32" spans="1:8" x14ac:dyDescent="0.25">
      <c r="B32" s="2"/>
      <c r="C32" s="2"/>
      <c r="D32" s="2"/>
    </row>
    <row r="33" spans="2:8" x14ac:dyDescent="0.25">
      <c r="B33" s="2"/>
      <c r="C33" s="2"/>
      <c r="D33" s="2"/>
    </row>
    <row r="34" spans="2:8" x14ac:dyDescent="0.25">
      <c r="B34" s="2"/>
      <c r="C34" s="2"/>
      <c r="D34" s="2"/>
    </row>
    <row r="35" spans="2:8" x14ac:dyDescent="0.25">
      <c r="B35" s="2"/>
      <c r="C35" s="2"/>
      <c r="D35" s="9"/>
      <c r="H35" s="12">
        <f>SUM(H1:H30)</f>
        <v>101723.875</v>
      </c>
    </row>
    <row r="36" spans="2:8" x14ac:dyDescent="0.25">
      <c r="B36" s="2"/>
      <c r="C36" s="2"/>
      <c r="D36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D14D8-4C56-4BCF-9D24-09FCD69B19D7}">
  <dimension ref="A4:H19"/>
  <sheetViews>
    <sheetView workbookViewId="0">
      <selection activeCell="K45" sqref="K45"/>
    </sheetView>
  </sheetViews>
  <sheetFormatPr defaultRowHeight="15" x14ac:dyDescent="0.25"/>
  <cols>
    <col min="1" max="1" width="33.85546875" customWidth="1"/>
    <col min="3" max="3" width="14.28515625" customWidth="1"/>
    <col min="4" max="4" width="18" customWidth="1"/>
    <col min="5" max="5" width="2.7109375" customWidth="1"/>
    <col min="8" max="8" width="12.140625" customWidth="1"/>
  </cols>
  <sheetData>
    <row r="4" spans="1:8" x14ac:dyDescent="0.25">
      <c r="A4" s="1" t="s">
        <v>47</v>
      </c>
      <c r="B4" s="2"/>
      <c r="C4" s="2"/>
      <c r="D4" s="2"/>
    </row>
    <row r="5" spans="1:8" x14ac:dyDescent="0.25">
      <c r="A5" s="5" t="s">
        <v>9</v>
      </c>
      <c r="B5" s="3" t="s">
        <v>3</v>
      </c>
      <c r="C5" s="3" t="s">
        <v>4</v>
      </c>
      <c r="D5" s="3" t="s">
        <v>5</v>
      </c>
      <c r="F5" s="3" t="s">
        <v>56</v>
      </c>
      <c r="G5" s="3" t="s">
        <v>57</v>
      </c>
      <c r="H5" s="3" t="s">
        <v>58</v>
      </c>
    </row>
    <row r="6" spans="1:8" x14ac:dyDescent="0.25">
      <c r="A6" s="4"/>
      <c r="B6" s="3"/>
      <c r="C6" s="3"/>
      <c r="D6" s="3">
        <f>B6*C6</f>
        <v>0</v>
      </c>
      <c r="F6" s="3">
        <f t="shared" ref="F6" si="0">D6*0.0875</f>
        <v>0</v>
      </c>
      <c r="G6" s="3">
        <v>0</v>
      </c>
      <c r="H6" s="3">
        <f t="shared" ref="H6" si="1">D6+F6+G6</f>
        <v>0</v>
      </c>
    </row>
    <row r="7" spans="1:8" x14ac:dyDescent="0.25">
      <c r="A7" s="4"/>
      <c r="B7" s="3"/>
      <c r="C7" s="3"/>
      <c r="D7" s="3">
        <f t="shared" ref="D7:D12" si="2">B7*C7</f>
        <v>0</v>
      </c>
      <c r="F7" s="3">
        <f t="shared" ref="F7:F12" si="3">D7*0.0875</f>
        <v>0</v>
      </c>
      <c r="G7" s="3">
        <v>0</v>
      </c>
      <c r="H7" s="3">
        <f t="shared" ref="H7:H12" si="4">D7+F7+G7</f>
        <v>0</v>
      </c>
    </row>
    <row r="8" spans="1:8" x14ac:dyDescent="0.25">
      <c r="A8" s="4"/>
      <c r="B8" s="3"/>
      <c r="C8" s="3"/>
      <c r="D8" s="3">
        <f t="shared" si="2"/>
        <v>0</v>
      </c>
      <c r="F8" s="3">
        <f t="shared" si="3"/>
        <v>0</v>
      </c>
      <c r="G8" s="3">
        <v>0</v>
      </c>
      <c r="H8" s="3">
        <f t="shared" si="4"/>
        <v>0</v>
      </c>
    </row>
    <row r="9" spans="1:8" x14ac:dyDescent="0.25">
      <c r="A9" s="4"/>
      <c r="B9" s="3"/>
      <c r="C9" s="3"/>
      <c r="D9" s="3">
        <f t="shared" si="2"/>
        <v>0</v>
      </c>
      <c r="F9" s="3">
        <f t="shared" si="3"/>
        <v>0</v>
      </c>
      <c r="G9" s="3">
        <v>0</v>
      </c>
      <c r="H9" s="3">
        <f t="shared" si="4"/>
        <v>0</v>
      </c>
    </row>
    <row r="10" spans="1:8" x14ac:dyDescent="0.25">
      <c r="A10" s="4"/>
      <c r="B10" s="3"/>
      <c r="C10" s="3"/>
      <c r="D10" s="3">
        <f t="shared" si="2"/>
        <v>0</v>
      </c>
      <c r="F10" s="3">
        <f t="shared" si="3"/>
        <v>0</v>
      </c>
      <c r="G10" s="3">
        <v>0</v>
      </c>
      <c r="H10" s="3">
        <f t="shared" si="4"/>
        <v>0</v>
      </c>
    </row>
    <row r="11" spans="1:8" x14ac:dyDescent="0.25">
      <c r="A11" s="4"/>
      <c r="B11" s="3"/>
      <c r="C11" s="3"/>
      <c r="D11" s="3">
        <f t="shared" si="2"/>
        <v>0</v>
      </c>
      <c r="F11" s="3">
        <f t="shared" si="3"/>
        <v>0</v>
      </c>
      <c r="G11" s="3">
        <v>0</v>
      </c>
      <c r="H11" s="3">
        <f t="shared" si="4"/>
        <v>0</v>
      </c>
    </row>
    <row r="12" spans="1:8" x14ac:dyDescent="0.25">
      <c r="A12" s="4"/>
      <c r="B12" s="3"/>
      <c r="C12" s="3"/>
      <c r="D12" s="3">
        <f t="shared" si="2"/>
        <v>0</v>
      </c>
      <c r="F12" s="3">
        <f t="shared" si="3"/>
        <v>0</v>
      </c>
      <c r="G12" s="3">
        <v>0</v>
      </c>
      <c r="H12" s="3">
        <f t="shared" si="4"/>
        <v>0</v>
      </c>
    </row>
    <row r="19" spans="8:8" x14ac:dyDescent="0.25">
      <c r="H19" s="11">
        <f>SUM(H6:H17)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EB94E-660F-43CD-A761-100565B02C8C}">
  <dimension ref="A4:H21"/>
  <sheetViews>
    <sheetView workbookViewId="0">
      <selection activeCell="K36" sqref="K36"/>
    </sheetView>
  </sheetViews>
  <sheetFormatPr defaultRowHeight="15" x14ac:dyDescent="0.25"/>
  <cols>
    <col min="1" max="1" width="47.42578125" customWidth="1"/>
    <col min="3" max="3" width="12.42578125" customWidth="1"/>
    <col min="4" max="4" width="13.85546875" customWidth="1"/>
    <col min="5" max="5" width="3" customWidth="1"/>
    <col min="8" max="8" width="12.85546875" customWidth="1"/>
  </cols>
  <sheetData>
    <row r="4" spans="1:8" x14ac:dyDescent="0.25">
      <c r="A4" s="1" t="s">
        <v>48</v>
      </c>
      <c r="B4" s="2"/>
      <c r="C4" s="2"/>
      <c r="D4" s="2"/>
    </row>
    <row r="5" spans="1:8" x14ac:dyDescent="0.25">
      <c r="A5" s="5" t="s">
        <v>9</v>
      </c>
      <c r="B5" s="3" t="s">
        <v>3</v>
      </c>
      <c r="C5" s="3" t="s">
        <v>4</v>
      </c>
      <c r="D5" s="3" t="s">
        <v>5</v>
      </c>
      <c r="F5" s="3" t="s">
        <v>56</v>
      </c>
      <c r="G5" s="3" t="s">
        <v>57</v>
      </c>
      <c r="H5" s="3" t="s">
        <v>58</v>
      </c>
    </row>
    <row r="6" spans="1:8" x14ac:dyDescent="0.25">
      <c r="A6" s="4" t="s">
        <v>49</v>
      </c>
      <c r="B6" s="3">
        <v>1</v>
      </c>
      <c r="C6" s="3">
        <v>6000</v>
      </c>
      <c r="D6" s="3">
        <f>B6*C6</f>
        <v>6000</v>
      </c>
      <c r="F6" s="3">
        <f t="shared" ref="F6" si="0">D6*0.0875</f>
        <v>525</v>
      </c>
      <c r="G6" s="3">
        <v>150</v>
      </c>
      <c r="H6" s="3">
        <f t="shared" ref="H6" si="1">D6+F6+G6</f>
        <v>6675</v>
      </c>
    </row>
    <row r="7" spans="1:8" x14ac:dyDescent="0.25">
      <c r="A7" s="4" t="s">
        <v>50</v>
      </c>
      <c r="B7" s="3">
        <v>1</v>
      </c>
      <c r="C7" s="3">
        <v>12000</v>
      </c>
      <c r="D7" s="3">
        <f t="shared" ref="D7:D12" si="2">B7*C7</f>
        <v>12000</v>
      </c>
      <c r="F7" s="3">
        <f t="shared" ref="F7:F12" si="3">D7*0.0875</f>
        <v>1050</v>
      </c>
      <c r="G7" s="3">
        <v>150</v>
      </c>
      <c r="H7" s="3">
        <f t="shared" ref="H7:H12" si="4">D7+F7+G7</f>
        <v>13200</v>
      </c>
    </row>
    <row r="8" spans="1:8" x14ac:dyDescent="0.25">
      <c r="A8" s="4" t="s">
        <v>51</v>
      </c>
      <c r="B8" s="3">
        <v>1</v>
      </c>
      <c r="C8" s="3">
        <v>10000</v>
      </c>
      <c r="D8" s="3">
        <f t="shared" si="2"/>
        <v>10000</v>
      </c>
      <c r="F8" s="3">
        <f t="shared" si="3"/>
        <v>875</v>
      </c>
      <c r="G8" s="3">
        <v>150</v>
      </c>
      <c r="H8" s="3">
        <f t="shared" si="4"/>
        <v>11025</v>
      </c>
    </row>
    <row r="9" spans="1:8" x14ac:dyDescent="0.25">
      <c r="A9" s="4"/>
      <c r="B9" s="3"/>
      <c r="C9" s="3"/>
      <c r="D9" s="3">
        <f t="shared" si="2"/>
        <v>0</v>
      </c>
      <c r="F9" s="3">
        <f t="shared" si="3"/>
        <v>0</v>
      </c>
      <c r="G9" s="3">
        <v>0</v>
      </c>
      <c r="H9" s="3">
        <f t="shared" si="4"/>
        <v>0</v>
      </c>
    </row>
    <row r="10" spans="1:8" x14ac:dyDescent="0.25">
      <c r="A10" s="4"/>
      <c r="B10" s="3"/>
      <c r="C10" s="3"/>
      <c r="D10" s="3">
        <f t="shared" si="2"/>
        <v>0</v>
      </c>
      <c r="F10" s="3">
        <f t="shared" si="3"/>
        <v>0</v>
      </c>
      <c r="G10" s="3">
        <v>0</v>
      </c>
      <c r="H10" s="3">
        <f t="shared" si="4"/>
        <v>0</v>
      </c>
    </row>
    <row r="11" spans="1:8" x14ac:dyDescent="0.25">
      <c r="A11" s="4"/>
      <c r="B11" s="3"/>
      <c r="C11" s="3"/>
      <c r="D11" s="3">
        <f t="shared" si="2"/>
        <v>0</v>
      </c>
      <c r="F11" s="3">
        <f t="shared" si="3"/>
        <v>0</v>
      </c>
      <c r="G11" s="3">
        <v>0</v>
      </c>
      <c r="H11" s="3">
        <f t="shared" si="4"/>
        <v>0</v>
      </c>
    </row>
    <row r="12" spans="1:8" x14ac:dyDescent="0.25">
      <c r="A12" s="4"/>
      <c r="B12" s="3"/>
      <c r="C12" s="3"/>
      <c r="D12" s="3">
        <f t="shared" si="2"/>
        <v>0</v>
      </c>
      <c r="F12" s="3">
        <f t="shared" si="3"/>
        <v>0</v>
      </c>
      <c r="G12" s="3">
        <v>0</v>
      </c>
      <c r="H12" s="3">
        <f t="shared" si="4"/>
        <v>0</v>
      </c>
    </row>
    <row r="21" spans="4:8" x14ac:dyDescent="0.25">
      <c r="D21" s="8"/>
      <c r="H21" s="11">
        <f>SUM(H1:H15)</f>
        <v>30900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Batteries+Charger</vt:lpstr>
      <vt:lpstr>Thrusters</vt:lpstr>
      <vt:lpstr>Computer+Control</vt:lpstr>
      <vt:lpstr>Lighting</vt:lpstr>
      <vt:lpstr>Telemetry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2025-06-02T21:02:57Z</dcterms:created>
  <dcterms:modified xsi:type="dcterms:W3CDTF">2025-06-25T17:00:26Z</dcterms:modified>
</cp:coreProperties>
</file>