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"/>
    </mc:Choice>
  </mc:AlternateContent>
  <xr:revisionPtr revIDLastSave="0" documentId="13_ncr:1_{A3DBD9A5-443E-45B4-8E60-9D3605EF3984}" xr6:coauthVersionLast="36" xr6:coauthVersionMax="36" xr10:uidLastSave="{00000000-0000-0000-0000-000000000000}"/>
  <bookViews>
    <workbookView xWindow="0" yWindow="0" windowWidth="23565" windowHeight="15615" activeTab="3" xr2:uid="{54A5291F-7C90-4ACF-8714-164BFB9D8C33}"/>
  </bookViews>
  <sheets>
    <sheet name="Instruments" sheetId="1" r:id="rId1"/>
    <sheet name="MBARI" sheetId="3" r:id="rId2"/>
    <sheet name="Innerspace 1004B" sheetId="4" r:id="rId3"/>
    <sheet name="Thrusters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8" i="2"/>
  <c r="D7" i="2"/>
  <c r="D6" i="2"/>
  <c r="D5" i="2"/>
  <c r="D4" i="2"/>
  <c r="D3" i="2"/>
  <c r="C33" i="1" l="1"/>
  <c r="B24" i="1"/>
  <c r="B38" i="1"/>
  <c r="B16" i="1"/>
  <c r="B15" i="1"/>
  <c r="B29" i="1"/>
  <c r="B37" i="1"/>
  <c r="B36" i="1"/>
  <c r="B25" i="1"/>
  <c r="B14" i="1"/>
  <c r="B13" i="1"/>
  <c r="B12" i="1"/>
  <c r="B35" i="1"/>
  <c r="B34" i="1"/>
  <c r="B33" i="1"/>
  <c r="B9" i="1"/>
  <c r="B8" i="1"/>
  <c r="B7" i="1"/>
  <c r="B6" i="1"/>
  <c r="B5" i="1"/>
  <c r="B4" i="1"/>
  <c r="B3" i="1"/>
  <c r="B43" i="1" l="1"/>
  <c r="B19" i="1"/>
</calcChain>
</file>

<file path=xl/sharedStrings.xml><?xml version="1.0" encoding="utf-8"?>
<sst xmlns="http://schemas.openxmlformats.org/spreadsheetml/2006/main" count="65" uniqueCount="50">
  <si>
    <t>Prosilica GX 1920C Camera</t>
  </si>
  <si>
    <t>Reson T-50S MB Sonar</t>
  </si>
  <si>
    <t>Rotators</t>
  </si>
  <si>
    <t>SBE49 CTD</t>
  </si>
  <si>
    <t>Reson Sound Velocity Probe</t>
  </si>
  <si>
    <t>Instruments</t>
  </si>
  <si>
    <t>24V_STB</t>
  </si>
  <si>
    <t>24V_LIDAR</t>
  </si>
  <si>
    <t>12V_INSTR</t>
  </si>
  <si>
    <t>24V_INSTR</t>
  </si>
  <si>
    <t>VN100 INS</t>
  </si>
  <si>
    <t>Strobe #1</t>
  </si>
  <si>
    <t>Strobe #2</t>
  </si>
  <si>
    <t>ParoSci Pressure Xducer</t>
  </si>
  <si>
    <t>Power Can Internal Parts</t>
  </si>
  <si>
    <t>Focal Stack</t>
  </si>
  <si>
    <t>24V:12V supply</t>
  </si>
  <si>
    <t>Board Stack</t>
  </si>
  <si>
    <t>XDG Ethernet Board</t>
  </si>
  <si>
    <t>LIDAR Gen 2</t>
  </si>
  <si>
    <t>*</t>
  </si>
  <si>
    <t>3*</t>
  </si>
  <si>
    <t>1.2*</t>
  </si>
  <si>
    <t>12*</t>
  </si>
  <si>
    <t>115VAC Equivalent</t>
  </si>
  <si>
    <t>AC/DC Supply Efficiency</t>
  </si>
  <si>
    <t>Future Instruments</t>
  </si>
  <si>
    <t>Norbit</t>
  </si>
  <si>
    <t>Phins</t>
  </si>
  <si>
    <t>Tasman</t>
  </si>
  <si>
    <t>GigaBlox Eth Switch</t>
  </si>
  <si>
    <t>Valve Pack</t>
  </si>
  <si>
    <t>AC/DC Cooling Fans (x3)</t>
  </si>
  <si>
    <t>Kearfott INS + Workhorse DVL</t>
  </si>
  <si>
    <t>Reson T-51S MB Sonar</t>
  </si>
  <si>
    <t>?</t>
  </si>
  <si>
    <t>X: Left/Right</t>
  </si>
  <si>
    <t>Y: Forward/Back</t>
  </si>
  <si>
    <t>Z: Up/Down</t>
  </si>
  <si>
    <t>W: Yaw</t>
  </si>
  <si>
    <t>V: Roll</t>
  </si>
  <si>
    <t>U: Pitch</t>
  </si>
  <si>
    <t>Voltage</t>
  </si>
  <si>
    <t>Current</t>
  </si>
  <si>
    <t>Power</t>
  </si>
  <si>
    <t>RPM</t>
  </si>
  <si>
    <t>PS Amps</t>
  </si>
  <si>
    <t>Thrust (lbs)</t>
  </si>
  <si>
    <t>MiniROV Test Data 05/2015</t>
  </si>
  <si>
    <t>Innerspace 1004B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</si>
</sst>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2" borderId="1" xfId="0" applyFill="1" applyBorder="1"/>
    <xf numFmtId="2" fontId="0" fillId="2" borderId="1" xfId="0" applyNumberForma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MiniROV Thruster Test 05/15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Thrusters!$B$15:$B$24</c:f>
              <c:numCache>
                <c:formatCode>0.00</c:formatCode>
                <c:ptCount val="10"/>
                <c:pt idx="0">
                  <c:v>0.18</c:v>
                </c:pt>
                <c:pt idx="1">
                  <c:v>0.9</c:v>
                </c:pt>
                <c:pt idx="2">
                  <c:v>2.97</c:v>
                </c:pt>
                <c:pt idx="3">
                  <c:v>3.66</c:v>
                </c:pt>
                <c:pt idx="4">
                  <c:v>4.47</c:v>
                </c:pt>
                <c:pt idx="5">
                  <c:v>6.04</c:v>
                </c:pt>
                <c:pt idx="6">
                  <c:v>6.75</c:v>
                </c:pt>
                <c:pt idx="7">
                  <c:v>7.53</c:v>
                </c:pt>
                <c:pt idx="8">
                  <c:v>8.32</c:v>
                </c:pt>
                <c:pt idx="9">
                  <c:v>9.25</c:v>
                </c:pt>
              </c:numCache>
            </c:numRef>
          </c:xVal>
          <c:yVal>
            <c:numRef>
              <c:f>Thrusters!$A$15:$A$24</c:f>
              <c:numCache>
                <c:formatCode>General</c:formatCode>
                <c:ptCount val="10"/>
                <c:pt idx="0">
                  <c:v>250</c:v>
                </c:pt>
                <c:pt idx="1">
                  <c:v>500</c:v>
                </c:pt>
                <c:pt idx="2">
                  <c:v>750</c:v>
                </c:pt>
                <c:pt idx="3">
                  <c:v>800</c:v>
                </c:pt>
                <c:pt idx="4">
                  <c:v>850</c:v>
                </c:pt>
                <c:pt idx="5">
                  <c:v>925</c:v>
                </c:pt>
                <c:pt idx="6">
                  <c:v>950</c:v>
                </c:pt>
                <c:pt idx="7">
                  <c:v>975</c:v>
                </c:pt>
                <c:pt idx="8">
                  <c:v>1000</c:v>
                </c:pt>
                <c:pt idx="9">
                  <c:v>1025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695-426E-9325-090FB1A2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632399"/>
        <c:axId val="2019340111"/>
      </c:scatterChar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Thrusters!$B$15:$B$24</c:f>
              <c:numCache>
                <c:formatCode>0.00</c:formatCode>
                <c:ptCount val="10"/>
                <c:pt idx="0">
                  <c:v>0.18</c:v>
                </c:pt>
                <c:pt idx="1">
                  <c:v>0.9</c:v>
                </c:pt>
                <c:pt idx="2">
                  <c:v>2.97</c:v>
                </c:pt>
                <c:pt idx="3">
                  <c:v>3.66</c:v>
                </c:pt>
                <c:pt idx="4">
                  <c:v>4.47</c:v>
                </c:pt>
                <c:pt idx="5">
                  <c:v>6.04</c:v>
                </c:pt>
                <c:pt idx="6">
                  <c:v>6.75</c:v>
                </c:pt>
                <c:pt idx="7">
                  <c:v>7.53</c:v>
                </c:pt>
                <c:pt idx="8">
                  <c:v>8.32</c:v>
                </c:pt>
                <c:pt idx="9">
                  <c:v>9.25</c:v>
                </c:pt>
              </c:numCache>
            </c:numRef>
          </c:xVal>
          <c:yVal>
            <c:numRef>
              <c:f>Thrusters!$C$15:$C$24</c:f>
              <c:numCache>
                <c:formatCode>0.00</c:formatCode>
                <c:ptCount val="10"/>
                <c:pt idx="0">
                  <c:v>1.998</c:v>
                </c:pt>
                <c:pt idx="1">
                  <c:v>6.5229999999999997</c:v>
                </c:pt>
                <c:pt idx="2">
                  <c:v>14.352</c:v>
                </c:pt>
                <c:pt idx="3">
                  <c:v>16.384</c:v>
                </c:pt>
                <c:pt idx="4">
                  <c:v>18.422000000000001</c:v>
                </c:pt>
                <c:pt idx="5">
                  <c:v>21.745000000000001</c:v>
                </c:pt>
                <c:pt idx="6">
                  <c:v>23.016999999999999</c:v>
                </c:pt>
                <c:pt idx="7">
                  <c:v>24.262</c:v>
                </c:pt>
                <c:pt idx="8">
                  <c:v>25.414999999999999</c:v>
                </c:pt>
                <c:pt idx="9">
                  <c:v>26.92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695-426E-9325-090FB1A2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6129439"/>
        <c:axId val="626127359"/>
      </c:scatterChart>
      <c:valAx>
        <c:axId val="572632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Current</a:t>
                </a:r>
                <a:r>
                  <a:rPr lang="en-US" baseline="0"/>
                  <a:t> Draw (amps) of 48Vdc Supply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9340111"/>
        <c:crosses val="autoZero"/>
        <c:crossBetween val="midCat"/>
      </c:valAx>
      <c:valAx>
        <c:axId val="201934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Thruster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2632399"/>
        <c:crosses val="autoZero"/>
        <c:crossBetween val="midCat"/>
      </c:valAx>
      <c:valAx>
        <c:axId val="62612735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</a:t>
                </a:r>
                <a:r>
                  <a:rPr lang="en-US" baseline="0"/>
                  <a:t> (Pounds)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6129439"/>
        <c:crosses val="max"/>
        <c:crossBetween val="midCat"/>
      </c:valAx>
      <c:valAx>
        <c:axId val="626129439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626127359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Innerspace</a:t>
            </a:r>
            <a:r>
              <a:rPr lang="en-US" baseline="0"/>
              <a:t> 1004B Thruster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Thrusters!$F$15:$F$29</c:f>
              <c:numCache>
                <c:formatCode>0.0</c:formatCode>
                <c:ptCount val="15"/>
                <c:pt idx="0">
                  <c:v>1.8</c:v>
                </c:pt>
                <c:pt idx="1">
                  <c:v>1.9</c:v>
                </c:pt>
                <c:pt idx="2">
                  <c:v>2</c:v>
                </c:pt>
                <c:pt idx="3">
                  <c:v>2.4</c:v>
                </c:pt>
                <c:pt idx="4">
                  <c:v>4.5</c:v>
                </c:pt>
                <c:pt idx="5">
                  <c:v>5.0999999999999996</c:v>
                </c:pt>
                <c:pt idx="6">
                  <c:v>5.8</c:v>
                </c:pt>
                <c:pt idx="7">
                  <c:v>6.5</c:v>
                </c:pt>
                <c:pt idx="8">
                  <c:v>7.2</c:v>
                </c:pt>
                <c:pt idx="9">
                  <c:v>8</c:v>
                </c:pt>
                <c:pt idx="10">
                  <c:v>8.9</c:v>
                </c:pt>
                <c:pt idx="11">
                  <c:v>9.8000000000000007</c:v>
                </c:pt>
                <c:pt idx="12">
                  <c:v>10.8</c:v>
                </c:pt>
                <c:pt idx="13">
                  <c:v>11.8</c:v>
                </c:pt>
                <c:pt idx="14">
                  <c:v>12.9</c:v>
                </c:pt>
              </c:numCache>
            </c:numRef>
          </c:xVal>
          <c:yVal>
            <c:numRef>
              <c:f>Thrusters!$G$15:$G$29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11</c:v>
                </c:pt>
                <c:pt idx="8">
                  <c:v>13</c:v>
                </c:pt>
                <c:pt idx="9">
                  <c:v>15</c:v>
                </c:pt>
                <c:pt idx="10">
                  <c:v>17</c:v>
                </c:pt>
                <c:pt idx="11">
                  <c:v>20</c:v>
                </c:pt>
                <c:pt idx="12">
                  <c:v>22</c:v>
                </c:pt>
                <c:pt idx="13">
                  <c:v>25</c:v>
                </c:pt>
                <c:pt idx="14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B2-49F0-A2FC-AB2FFBD2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5101855"/>
        <c:axId val="1842953823"/>
      </c:scatterChart>
      <c:scatterChart>
        <c:scatterStyle val="smooth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Thrusters!$F$15:$F$29</c:f>
              <c:numCache>
                <c:formatCode>0.0</c:formatCode>
                <c:ptCount val="15"/>
                <c:pt idx="0">
                  <c:v>1.8</c:v>
                </c:pt>
                <c:pt idx="1">
                  <c:v>1.9</c:v>
                </c:pt>
                <c:pt idx="2">
                  <c:v>2</c:v>
                </c:pt>
                <c:pt idx="3">
                  <c:v>2.4</c:v>
                </c:pt>
                <c:pt idx="4">
                  <c:v>4.5</c:v>
                </c:pt>
                <c:pt idx="5">
                  <c:v>5.0999999999999996</c:v>
                </c:pt>
                <c:pt idx="6">
                  <c:v>5.8</c:v>
                </c:pt>
                <c:pt idx="7">
                  <c:v>6.5</c:v>
                </c:pt>
                <c:pt idx="8">
                  <c:v>7.2</c:v>
                </c:pt>
                <c:pt idx="9">
                  <c:v>8</c:v>
                </c:pt>
                <c:pt idx="10">
                  <c:v>8.9</c:v>
                </c:pt>
                <c:pt idx="11">
                  <c:v>9.8000000000000007</c:v>
                </c:pt>
                <c:pt idx="12">
                  <c:v>10.8</c:v>
                </c:pt>
                <c:pt idx="13">
                  <c:v>11.8</c:v>
                </c:pt>
                <c:pt idx="14">
                  <c:v>12.9</c:v>
                </c:pt>
              </c:numCache>
            </c:numRef>
          </c:xVal>
          <c:yVal>
            <c:numRef>
              <c:f>Thrusters!$E$15:$E$29</c:f>
              <c:numCache>
                <c:formatCode>General</c:formatCode>
                <c:ptCount val="1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500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B2-49F0-A2FC-AB2FFBD2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032191"/>
        <c:axId val="631785391"/>
      </c:scatterChart>
      <c:valAx>
        <c:axId val="6351018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Motor Controller Current (amps)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953823"/>
        <c:crosses val="autoZero"/>
        <c:crossBetween val="midCat"/>
      </c:valAx>
      <c:valAx>
        <c:axId val="184295382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 (pounds of force)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101855"/>
        <c:crosses val="autoZero"/>
        <c:crossBetween val="midCat"/>
      </c:valAx>
      <c:valAx>
        <c:axId val="6317853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Thruster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3032191"/>
        <c:crosses val="max"/>
        <c:crossBetween val="midCat"/>
      </c:valAx>
      <c:valAx>
        <c:axId val="1843032191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631785391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1B48FDF-D55A-430A-B172-251AA383AF3F}">
  <sheetPr/>
  <sheetViews>
    <sheetView zoomScale="15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C688AD-0DF5-4C61-AD18-71F4D323BDBB}">
  <sheetPr/>
  <sheetViews>
    <sheetView zoomScale="15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349" cy="629009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91A176-C54D-48DF-BFF9-0FBF92BF3D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570" cy="62913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DB6798-92E2-4886-86E5-AE8E4FD407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F888-315C-4F58-8E14-B88ADAFFB886}">
  <dimension ref="A2:G47"/>
  <sheetViews>
    <sheetView workbookViewId="0">
      <selection activeCell="L24" sqref="L24"/>
    </sheetView>
  </sheetViews>
  <sheetFormatPr defaultRowHeight="15" x14ac:dyDescent="0.25"/>
  <cols>
    <col min="1" max="1" width="28.7109375" customWidth="1"/>
    <col min="2" max="2" width="18.7109375" customWidth="1"/>
    <col min="3" max="6" width="10.7109375" customWidth="1"/>
  </cols>
  <sheetData>
    <row r="2" spans="1:6" x14ac:dyDescent="0.25">
      <c r="A2" s="1" t="s">
        <v>5</v>
      </c>
      <c r="B2" s="1" t="s">
        <v>24</v>
      </c>
      <c r="C2" s="1" t="s">
        <v>9</v>
      </c>
      <c r="D2" s="1" t="s">
        <v>6</v>
      </c>
      <c r="E2" s="1" t="s">
        <v>7</v>
      </c>
      <c r="F2" s="1" t="s">
        <v>8</v>
      </c>
    </row>
    <row r="3" spans="1:6" x14ac:dyDescent="0.25">
      <c r="A3" s="2" t="s">
        <v>0</v>
      </c>
      <c r="B3" s="3">
        <f t="shared" ref="B3:B9" si="0">C3/$B$47</f>
        <v>6.4516129032258061</v>
      </c>
      <c r="C3" s="2">
        <v>6</v>
      </c>
      <c r="D3" s="2"/>
      <c r="E3" s="2"/>
      <c r="F3" s="2"/>
    </row>
    <row r="4" spans="1:6" x14ac:dyDescent="0.25">
      <c r="A4" s="2" t="s">
        <v>0</v>
      </c>
      <c r="B4" s="3">
        <f t="shared" si="0"/>
        <v>6.4516129032258061</v>
      </c>
      <c r="C4" s="2">
        <v>6</v>
      </c>
      <c r="D4" s="2"/>
      <c r="E4" s="2"/>
      <c r="F4" s="2"/>
    </row>
    <row r="5" spans="1:6" x14ac:dyDescent="0.25">
      <c r="A5" s="8" t="s">
        <v>1</v>
      </c>
      <c r="B5" s="9">
        <f t="shared" si="0"/>
        <v>232.25806451612902</v>
      </c>
      <c r="C5" s="8">
        <v>216</v>
      </c>
      <c r="D5" s="2"/>
      <c r="E5" s="2"/>
      <c r="F5" s="2"/>
    </row>
    <row r="6" spans="1:6" x14ac:dyDescent="0.25">
      <c r="A6" s="2" t="s">
        <v>4</v>
      </c>
      <c r="B6" s="3">
        <f t="shared" si="0"/>
        <v>3.225806451612903</v>
      </c>
      <c r="C6" s="2">
        <v>3</v>
      </c>
      <c r="D6" s="2"/>
      <c r="E6" s="2"/>
      <c r="F6" s="2"/>
    </row>
    <row r="7" spans="1:6" x14ac:dyDescent="0.25">
      <c r="A7" s="2" t="s">
        <v>3</v>
      </c>
      <c r="B7" s="3">
        <f t="shared" si="0"/>
        <v>19.35483870967742</v>
      </c>
      <c r="C7" s="2">
        <v>18</v>
      </c>
      <c r="D7" s="2"/>
      <c r="E7" s="2"/>
      <c r="F7" s="2"/>
    </row>
    <row r="8" spans="1:6" x14ac:dyDescent="0.25">
      <c r="A8" s="8" t="s">
        <v>33</v>
      </c>
      <c r="B8" s="9">
        <f t="shared" si="0"/>
        <v>51.612903225806448</v>
      </c>
      <c r="C8" s="8">
        <v>48</v>
      </c>
      <c r="D8" s="2"/>
      <c r="E8" s="2"/>
      <c r="F8" s="2"/>
    </row>
    <row r="9" spans="1:6" x14ac:dyDescent="0.25">
      <c r="A9" s="7" t="s">
        <v>2</v>
      </c>
      <c r="B9" s="3">
        <f t="shared" si="0"/>
        <v>90.322580645161281</v>
      </c>
      <c r="C9" s="2">
        <v>84</v>
      </c>
      <c r="D9" s="2"/>
      <c r="E9" s="2"/>
      <c r="F9" s="2"/>
    </row>
    <row r="10" spans="1:6" x14ac:dyDescent="0.25">
      <c r="A10" s="2" t="s">
        <v>10</v>
      </c>
      <c r="B10" s="2"/>
      <c r="C10" s="2"/>
      <c r="D10" s="2"/>
      <c r="E10" s="2"/>
      <c r="F10" s="5" t="s">
        <v>21</v>
      </c>
    </row>
    <row r="11" spans="1:6" x14ac:dyDescent="0.25">
      <c r="A11" s="2" t="s">
        <v>13</v>
      </c>
      <c r="B11" s="2"/>
      <c r="C11" s="2"/>
      <c r="D11" s="2"/>
      <c r="E11" s="2"/>
      <c r="F11" s="5" t="s">
        <v>22</v>
      </c>
    </row>
    <row r="12" spans="1:6" x14ac:dyDescent="0.25">
      <c r="A12" s="2" t="s">
        <v>11</v>
      </c>
      <c r="B12" s="3">
        <f>D12/$B$47</f>
        <v>296.77419354838707</v>
      </c>
      <c r="C12" s="2"/>
      <c r="D12" s="2">
        <v>276</v>
      </c>
      <c r="E12" s="2"/>
      <c r="F12" s="2"/>
    </row>
    <row r="13" spans="1:6" x14ac:dyDescent="0.25">
      <c r="A13" s="2" t="s">
        <v>12</v>
      </c>
      <c r="B13" s="3">
        <f>D13/$B$47</f>
        <v>296.77419354838707</v>
      </c>
      <c r="C13" s="2"/>
      <c r="D13" s="2">
        <v>276</v>
      </c>
      <c r="E13" s="2"/>
      <c r="F13" s="2"/>
    </row>
    <row r="14" spans="1:6" x14ac:dyDescent="0.25">
      <c r="A14" s="2" t="s">
        <v>19</v>
      </c>
      <c r="B14" s="3">
        <f>E14/$B$47</f>
        <v>161.29032258064515</v>
      </c>
      <c r="C14" s="2"/>
      <c r="D14" s="2"/>
      <c r="E14" s="2">
        <v>150</v>
      </c>
      <c r="F14" s="2"/>
    </row>
    <row r="15" spans="1:6" x14ac:dyDescent="0.25">
      <c r="A15" s="2" t="s">
        <v>27</v>
      </c>
      <c r="B15" s="3">
        <f>C15/$B$47</f>
        <v>62.365591397849457</v>
      </c>
      <c r="C15" s="2">
        <v>58</v>
      </c>
      <c r="D15" s="2"/>
      <c r="E15" s="2"/>
      <c r="F15" s="2"/>
    </row>
    <row r="16" spans="1:6" x14ac:dyDescent="0.25">
      <c r="A16" s="7" t="s">
        <v>31</v>
      </c>
      <c r="B16" s="3">
        <f>C16/$B$47</f>
        <v>53.763440860215049</v>
      </c>
      <c r="C16" s="2">
        <v>50</v>
      </c>
      <c r="D16" s="2"/>
      <c r="E16" s="2"/>
      <c r="F16" s="2"/>
    </row>
    <row r="17" spans="1:7" x14ac:dyDescent="0.25">
      <c r="A17" s="2"/>
      <c r="B17" s="3"/>
      <c r="C17" s="2"/>
      <c r="D17" s="2"/>
      <c r="E17" s="2"/>
      <c r="F17" s="2"/>
    </row>
    <row r="18" spans="1:7" x14ac:dyDescent="0.25">
      <c r="A18" s="2"/>
      <c r="B18" s="3"/>
      <c r="C18" s="2"/>
      <c r="D18" s="2"/>
      <c r="E18" s="2"/>
      <c r="F18" s="2"/>
    </row>
    <row r="19" spans="1:7" x14ac:dyDescent="0.25">
      <c r="A19" s="4"/>
      <c r="B19" s="3">
        <f>SUM(B3:B18)</f>
        <v>1280.6451612903224</v>
      </c>
      <c r="C19" s="4"/>
      <c r="D19" s="4"/>
      <c r="E19" s="4"/>
      <c r="F19" s="4"/>
    </row>
    <row r="22" spans="1:7" x14ac:dyDescent="0.25">
      <c r="A22" s="1" t="s">
        <v>26</v>
      </c>
      <c r="B22" s="1" t="s">
        <v>24</v>
      </c>
      <c r="C22" s="1" t="s">
        <v>9</v>
      </c>
      <c r="D22" s="1" t="s">
        <v>6</v>
      </c>
      <c r="E22" s="1" t="s">
        <v>7</v>
      </c>
      <c r="F22" s="1" t="s">
        <v>8</v>
      </c>
    </row>
    <row r="23" spans="1:7" x14ac:dyDescent="0.25">
      <c r="A23" s="2" t="s">
        <v>34</v>
      </c>
      <c r="B23" s="3"/>
      <c r="C23" s="2"/>
      <c r="D23" s="2"/>
      <c r="E23" s="2"/>
      <c r="F23" s="2"/>
      <c r="G23" s="6" t="s">
        <v>35</v>
      </c>
    </row>
    <row r="24" spans="1:7" x14ac:dyDescent="0.25">
      <c r="A24" s="2" t="s">
        <v>28</v>
      </c>
      <c r="B24" s="3">
        <f>C24/$B$47</f>
        <v>21.50537634408602</v>
      </c>
      <c r="C24" s="2">
        <v>20</v>
      </c>
      <c r="D24" s="2"/>
      <c r="E24" s="2"/>
      <c r="F24" s="2"/>
    </row>
    <row r="25" spans="1:7" x14ac:dyDescent="0.25">
      <c r="A25" s="2" t="s">
        <v>29</v>
      </c>
      <c r="B25" s="3">
        <f>C25/$B$47</f>
        <v>59.139784946236553</v>
      </c>
      <c r="C25" s="2">
        <v>55</v>
      </c>
      <c r="D25" s="2"/>
      <c r="E25" s="2"/>
      <c r="F25" s="2"/>
    </row>
    <row r="26" spans="1:7" x14ac:dyDescent="0.25">
      <c r="A26" s="2"/>
      <c r="B26" s="2"/>
      <c r="C26" s="2"/>
      <c r="D26" s="2"/>
      <c r="E26" s="2"/>
      <c r="F26" s="2"/>
    </row>
    <row r="27" spans="1:7" x14ac:dyDescent="0.25">
      <c r="A27" s="2"/>
      <c r="B27" s="2"/>
      <c r="C27" s="2"/>
      <c r="D27" s="2"/>
      <c r="E27" s="2"/>
      <c r="F27" s="2"/>
    </row>
    <row r="28" spans="1:7" x14ac:dyDescent="0.25">
      <c r="A28" s="2"/>
      <c r="B28" s="2"/>
      <c r="C28" s="2"/>
      <c r="D28" s="2"/>
      <c r="E28" s="2"/>
      <c r="F28" s="2"/>
    </row>
    <row r="29" spans="1:7" x14ac:dyDescent="0.25">
      <c r="B29" s="3">
        <f>SUM(B23:B28)</f>
        <v>80.645161290322577</v>
      </c>
    </row>
    <row r="31" spans="1:7" x14ac:dyDescent="0.25">
      <c r="A31" s="1" t="s">
        <v>14</v>
      </c>
      <c r="B31" s="1" t="s">
        <v>24</v>
      </c>
      <c r="C31" s="1" t="s">
        <v>9</v>
      </c>
      <c r="D31" s="1" t="s">
        <v>6</v>
      </c>
      <c r="E31" s="1" t="s">
        <v>7</v>
      </c>
      <c r="F31" s="1" t="s">
        <v>8</v>
      </c>
    </row>
    <row r="32" spans="1:7" x14ac:dyDescent="0.25">
      <c r="A32" s="2" t="s">
        <v>15</v>
      </c>
      <c r="B32" s="2"/>
      <c r="C32" s="2"/>
      <c r="D32" s="2"/>
      <c r="E32" s="2"/>
      <c r="F32" s="5" t="s">
        <v>23</v>
      </c>
    </row>
    <row r="33" spans="1:7" x14ac:dyDescent="0.25">
      <c r="A33" s="2" t="s">
        <v>16</v>
      </c>
      <c r="B33" s="3">
        <f t="shared" ref="B33:B38" si="1">C33/$B$47</f>
        <v>35.842293906810035</v>
      </c>
      <c r="C33" s="3">
        <f>F33/0.9</f>
        <v>33.333333333333336</v>
      </c>
      <c r="D33" s="2"/>
      <c r="E33" s="2"/>
      <c r="F33" s="2">
        <v>30</v>
      </c>
      <c r="G33" s="6" t="s">
        <v>20</v>
      </c>
    </row>
    <row r="34" spans="1:7" x14ac:dyDescent="0.25">
      <c r="A34" s="2" t="s">
        <v>17</v>
      </c>
      <c r="B34" s="3">
        <f t="shared" si="1"/>
        <v>25.806451612903224</v>
      </c>
      <c r="C34" s="2">
        <v>24</v>
      </c>
      <c r="D34" s="2"/>
      <c r="E34" s="2"/>
      <c r="F34" s="2"/>
    </row>
    <row r="35" spans="1:7" x14ac:dyDescent="0.25">
      <c r="A35" s="8" t="s">
        <v>18</v>
      </c>
      <c r="B35" s="9">
        <f t="shared" si="1"/>
        <v>12.903225806451612</v>
      </c>
      <c r="C35" s="8">
        <v>12</v>
      </c>
      <c r="D35" s="2"/>
      <c r="E35" s="2"/>
      <c r="F35" s="2"/>
    </row>
    <row r="36" spans="1:7" x14ac:dyDescent="0.25">
      <c r="A36" s="2" t="s">
        <v>30</v>
      </c>
      <c r="B36" s="3">
        <f t="shared" si="1"/>
        <v>1.1827956989247312</v>
      </c>
      <c r="C36" s="2">
        <v>1.1000000000000001</v>
      </c>
      <c r="D36" s="2"/>
      <c r="E36" s="2"/>
      <c r="F36" s="2"/>
    </row>
    <row r="37" spans="1:7" x14ac:dyDescent="0.25">
      <c r="A37" s="2" t="s">
        <v>30</v>
      </c>
      <c r="B37" s="3">
        <f t="shared" si="1"/>
        <v>1.1827956989247312</v>
      </c>
      <c r="C37" s="2">
        <v>1.1000000000000001</v>
      </c>
      <c r="D37" s="2"/>
      <c r="E37" s="2"/>
      <c r="F37" s="2"/>
    </row>
    <row r="38" spans="1:7" x14ac:dyDescent="0.25">
      <c r="A38" s="2" t="s">
        <v>32</v>
      </c>
      <c r="B38" s="3">
        <f t="shared" si="1"/>
        <v>9.67741935483871</v>
      </c>
      <c r="C38" s="2">
        <v>9</v>
      </c>
      <c r="D38" s="2"/>
      <c r="E38" s="2"/>
      <c r="F38" s="2"/>
    </row>
    <row r="39" spans="1:7" x14ac:dyDescent="0.25">
      <c r="A39" s="2"/>
      <c r="B39" s="2"/>
      <c r="C39" s="2"/>
      <c r="D39" s="2"/>
      <c r="E39" s="2"/>
      <c r="F39" s="2"/>
    </row>
    <row r="40" spans="1:7" x14ac:dyDescent="0.25">
      <c r="A40" s="2"/>
      <c r="B40" s="2"/>
      <c r="C40" s="2"/>
      <c r="D40" s="2"/>
      <c r="E40" s="2"/>
      <c r="F40" s="2"/>
    </row>
    <row r="41" spans="1:7" x14ac:dyDescent="0.25">
      <c r="A41" s="2"/>
      <c r="B41" s="2"/>
      <c r="C41" s="2"/>
      <c r="D41" s="2"/>
      <c r="E41" s="2"/>
      <c r="F41" s="2"/>
    </row>
    <row r="42" spans="1:7" x14ac:dyDescent="0.25">
      <c r="A42" s="2"/>
      <c r="B42" s="2"/>
      <c r="C42" s="2"/>
      <c r="D42" s="2"/>
      <c r="E42" s="2"/>
      <c r="F42" s="2"/>
    </row>
    <row r="43" spans="1:7" x14ac:dyDescent="0.25">
      <c r="B43" s="3">
        <f>SUM(B32:B42)</f>
        <v>86.59498207885305</v>
      </c>
    </row>
    <row r="47" spans="1:7" x14ac:dyDescent="0.25">
      <c r="A47" s="2" t="s">
        <v>25</v>
      </c>
      <c r="B47" s="2">
        <v>0.93</v>
      </c>
      <c r="F47" s="2">
        <v>1500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C69B-D230-48D0-B138-4E41F25C2D54}">
  <dimension ref="A2:G35"/>
  <sheetViews>
    <sheetView tabSelected="1" workbookViewId="0">
      <selection activeCell="F36" sqref="F36"/>
    </sheetView>
  </sheetViews>
  <sheetFormatPr defaultRowHeight="15" x14ac:dyDescent="0.25"/>
  <cols>
    <col min="1" max="1" width="15" customWidth="1"/>
    <col min="2" max="2" width="9.140625" customWidth="1"/>
    <col min="3" max="3" width="13" customWidth="1"/>
    <col min="4" max="4" width="11.28515625" customWidth="1"/>
    <col min="5" max="7" width="10.7109375" customWidth="1"/>
  </cols>
  <sheetData>
    <row r="2" spans="1:7" x14ac:dyDescent="0.25">
      <c r="A2" s="2"/>
      <c r="B2" s="10" t="s">
        <v>42</v>
      </c>
      <c r="C2" s="10" t="s">
        <v>43</v>
      </c>
      <c r="D2" s="10" t="s">
        <v>44</v>
      </c>
    </row>
    <row r="3" spans="1:7" x14ac:dyDescent="0.25">
      <c r="A3" s="2" t="s">
        <v>41</v>
      </c>
      <c r="B3" s="11">
        <v>48</v>
      </c>
      <c r="C3" s="11">
        <v>11.5</v>
      </c>
      <c r="D3" s="11">
        <f>B3*C3</f>
        <v>552</v>
      </c>
    </row>
    <row r="4" spans="1:7" x14ac:dyDescent="0.25">
      <c r="A4" s="2" t="s">
        <v>40</v>
      </c>
      <c r="B4" s="11">
        <v>48</v>
      </c>
      <c r="C4" s="11">
        <v>11.5</v>
      </c>
      <c r="D4" s="11">
        <f t="shared" ref="D4:D8" si="0">B4*C4</f>
        <v>552</v>
      </c>
    </row>
    <row r="5" spans="1:7" x14ac:dyDescent="0.25">
      <c r="A5" s="2" t="s">
        <v>39</v>
      </c>
      <c r="B5" s="11">
        <v>48</v>
      </c>
      <c r="C5" s="11">
        <v>11.5</v>
      </c>
      <c r="D5" s="11">
        <f t="shared" si="0"/>
        <v>552</v>
      </c>
    </row>
    <row r="6" spans="1:7" x14ac:dyDescent="0.25">
      <c r="A6" s="2" t="s">
        <v>36</v>
      </c>
      <c r="B6" s="11">
        <v>48</v>
      </c>
      <c r="C6" s="11">
        <v>11.5</v>
      </c>
      <c r="D6" s="11">
        <f t="shared" si="0"/>
        <v>552</v>
      </c>
    </row>
    <row r="7" spans="1:7" x14ac:dyDescent="0.25">
      <c r="A7" s="2" t="s">
        <v>37</v>
      </c>
      <c r="B7" s="11">
        <v>48</v>
      </c>
      <c r="C7" s="11">
        <v>11.5</v>
      </c>
      <c r="D7" s="11">
        <f t="shared" si="0"/>
        <v>552</v>
      </c>
    </row>
    <row r="8" spans="1:7" x14ac:dyDescent="0.25">
      <c r="A8" s="2" t="s">
        <v>38</v>
      </c>
      <c r="B8" s="11">
        <v>48</v>
      </c>
      <c r="C8" s="11">
        <v>11.5</v>
      </c>
      <c r="D8" s="11">
        <f t="shared" si="0"/>
        <v>552</v>
      </c>
    </row>
    <row r="9" spans="1:7" x14ac:dyDescent="0.25">
      <c r="D9" s="6">
        <f>SUM(D3:D8)</f>
        <v>3312</v>
      </c>
    </row>
    <row r="13" spans="1:7" x14ac:dyDescent="0.25">
      <c r="A13" s="15" t="s">
        <v>48</v>
      </c>
      <c r="B13" s="15"/>
      <c r="C13" s="15"/>
      <c r="E13" s="15" t="s">
        <v>49</v>
      </c>
      <c r="F13" s="15"/>
      <c r="G13" s="15"/>
    </row>
    <row r="14" spans="1:7" x14ac:dyDescent="0.25">
      <c r="A14" s="11" t="s">
        <v>45</v>
      </c>
      <c r="B14" s="11" t="s">
        <v>46</v>
      </c>
      <c r="C14" s="11" t="s">
        <v>47</v>
      </c>
      <c r="E14" s="11" t="s">
        <v>45</v>
      </c>
      <c r="F14" s="11" t="s">
        <v>46</v>
      </c>
      <c r="G14" s="11" t="s">
        <v>47</v>
      </c>
    </row>
    <row r="15" spans="1:7" x14ac:dyDescent="0.25">
      <c r="A15" s="11">
        <v>250</v>
      </c>
      <c r="B15" s="12">
        <v>0.18</v>
      </c>
      <c r="C15" s="12">
        <v>1.998</v>
      </c>
      <c r="E15" s="11">
        <v>100</v>
      </c>
      <c r="F15" s="13">
        <v>1.8</v>
      </c>
      <c r="G15" s="14">
        <v>0</v>
      </c>
    </row>
    <row r="16" spans="1:7" x14ac:dyDescent="0.25">
      <c r="A16" s="11">
        <v>500</v>
      </c>
      <c r="B16" s="12">
        <v>0.9</v>
      </c>
      <c r="C16" s="12">
        <v>6.5229999999999997</v>
      </c>
      <c r="E16" s="11">
        <v>200</v>
      </c>
      <c r="F16" s="13">
        <v>1.9</v>
      </c>
      <c r="G16" s="14">
        <v>0</v>
      </c>
    </row>
    <row r="17" spans="1:7" x14ac:dyDescent="0.25">
      <c r="A17" s="11">
        <v>750</v>
      </c>
      <c r="B17" s="12">
        <v>2.97</v>
      </c>
      <c r="C17" s="12">
        <v>14.352</v>
      </c>
      <c r="E17" s="11">
        <v>300</v>
      </c>
      <c r="F17" s="13">
        <v>2</v>
      </c>
      <c r="G17" s="14">
        <v>1</v>
      </c>
    </row>
    <row r="18" spans="1:7" x14ac:dyDescent="0.25">
      <c r="A18" s="11">
        <v>800</v>
      </c>
      <c r="B18" s="12">
        <v>3.66</v>
      </c>
      <c r="C18" s="12">
        <v>16.384</v>
      </c>
      <c r="E18" s="11">
        <v>500</v>
      </c>
      <c r="F18" s="13">
        <v>2.4</v>
      </c>
      <c r="G18" s="14">
        <v>2</v>
      </c>
    </row>
    <row r="19" spans="1:7" x14ac:dyDescent="0.25">
      <c r="A19" s="11">
        <v>850</v>
      </c>
      <c r="B19" s="12">
        <v>4.47</v>
      </c>
      <c r="C19" s="12">
        <v>18.422000000000001</v>
      </c>
      <c r="E19" s="11">
        <v>1000</v>
      </c>
      <c r="F19" s="13">
        <v>4.5</v>
      </c>
      <c r="G19" s="14">
        <v>7</v>
      </c>
    </row>
    <row r="20" spans="1:7" x14ac:dyDescent="0.25">
      <c r="A20" s="11">
        <v>925</v>
      </c>
      <c r="B20" s="12">
        <v>6.04</v>
      </c>
      <c r="C20" s="12">
        <v>21.745000000000001</v>
      </c>
      <c r="E20" s="11">
        <v>1100</v>
      </c>
      <c r="F20" s="13">
        <v>5.0999999999999996</v>
      </c>
      <c r="G20" s="14">
        <v>8</v>
      </c>
    </row>
    <row r="21" spans="1:7" x14ac:dyDescent="0.25">
      <c r="A21" s="11">
        <v>950</v>
      </c>
      <c r="B21" s="12">
        <v>6.75</v>
      </c>
      <c r="C21" s="12">
        <v>23.016999999999999</v>
      </c>
      <c r="E21" s="11">
        <v>1200</v>
      </c>
      <c r="F21" s="13">
        <v>5.8</v>
      </c>
      <c r="G21" s="14">
        <v>10</v>
      </c>
    </row>
    <row r="22" spans="1:7" x14ac:dyDescent="0.25">
      <c r="A22" s="11">
        <v>975</v>
      </c>
      <c r="B22" s="12">
        <v>7.53</v>
      </c>
      <c r="C22" s="12">
        <v>24.262</v>
      </c>
      <c r="E22" s="11">
        <v>1300</v>
      </c>
      <c r="F22" s="13">
        <v>6.5</v>
      </c>
      <c r="G22" s="14">
        <v>11</v>
      </c>
    </row>
    <row r="23" spans="1:7" x14ac:dyDescent="0.25">
      <c r="A23" s="11">
        <v>1000</v>
      </c>
      <c r="B23" s="12">
        <v>8.32</v>
      </c>
      <c r="C23" s="12">
        <v>25.414999999999999</v>
      </c>
      <c r="E23" s="11">
        <v>1400</v>
      </c>
      <c r="F23" s="13">
        <v>7.2</v>
      </c>
      <c r="G23" s="14">
        <v>13</v>
      </c>
    </row>
    <row r="24" spans="1:7" x14ac:dyDescent="0.25">
      <c r="A24" s="11">
        <v>1025</v>
      </c>
      <c r="B24" s="12">
        <v>9.25</v>
      </c>
      <c r="C24" s="12">
        <v>26.92</v>
      </c>
      <c r="E24" s="11">
        <v>1500</v>
      </c>
      <c r="F24" s="13">
        <v>8</v>
      </c>
      <c r="G24" s="14">
        <v>15</v>
      </c>
    </row>
    <row r="25" spans="1:7" x14ac:dyDescent="0.25">
      <c r="A25" s="11"/>
      <c r="B25" s="11"/>
      <c r="C25" s="11"/>
      <c r="E25" s="11">
        <v>1600</v>
      </c>
      <c r="F25" s="13">
        <v>8.9</v>
      </c>
      <c r="G25" s="14">
        <v>17</v>
      </c>
    </row>
    <row r="26" spans="1:7" x14ac:dyDescent="0.25">
      <c r="A26" s="4"/>
      <c r="B26" s="4"/>
      <c r="C26" s="4"/>
      <c r="E26" s="11">
        <v>1700</v>
      </c>
      <c r="F26" s="13">
        <v>9.8000000000000007</v>
      </c>
      <c r="G26" s="14">
        <v>20</v>
      </c>
    </row>
    <row r="27" spans="1:7" x14ac:dyDescent="0.25">
      <c r="A27" s="4"/>
      <c r="B27" s="4"/>
      <c r="C27" s="4"/>
      <c r="E27" s="11">
        <v>1800</v>
      </c>
      <c r="F27" s="13">
        <v>10.8</v>
      </c>
      <c r="G27" s="14">
        <v>22</v>
      </c>
    </row>
    <row r="28" spans="1:7" x14ac:dyDescent="0.25">
      <c r="A28" s="4"/>
      <c r="B28" s="4"/>
      <c r="C28" s="4"/>
      <c r="E28" s="11">
        <v>1900</v>
      </c>
      <c r="F28" s="13">
        <v>11.8</v>
      </c>
      <c r="G28" s="14">
        <v>25</v>
      </c>
    </row>
    <row r="29" spans="1:7" x14ac:dyDescent="0.25">
      <c r="A29" s="4"/>
      <c r="B29" s="4"/>
      <c r="C29" s="4"/>
      <c r="E29" s="11">
        <v>2000</v>
      </c>
      <c r="F29" s="13">
        <v>12.9</v>
      </c>
      <c r="G29" s="14">
        <v>27</v>
      </c>
    </row>
    <row r="30" spans="1:7" x14ac:dyDescent="0.25">
      <c r="A30" s="4"/>
      <c r="B30" s="4"/>
      <c r="C30" s="4"/>
    </row>
    <row r="31" spans="1:7" x14ac:dyDescent="0.25">
      <c r="A31" s="4"/>
      <c r="B31" s="4"/>
      <c r="C31" s="4"/>
    </row>
    <row r="32" spans="1:7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</sheetData>
  <mergeCells count="2">
    <mergeCell ref="A13:C13"/>
    <mergeCell ref="E13:G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Instruments</vt:lpstr>
      <vt:lpstr>Thrusters</vt:lpstr>
      <vt:lpstr>MBARI</vt:lpstr>
      <vt:lpstr>Innerspace 1004B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2025-01-27T17:45:06Z</dcterms:created>
  <dcterms:modified xsi:type="dcterms:W3CDTF">2025-02-12T23:05:21Z</dcterms:modified>
</cp:coreProperties>
</file>