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1101_OceanImaging\Electrical Schematics\LASS Board Stack\RevC Board Stack Design Review\Datasheets\Trigger Board\Trigger Timer Parts\"/>
    </mc:Choice>
  </mc:AlternateContent>
  <xr:revisionPtr revIDLastSave="0" documentId="13_ncr:1_{1205F595-12DE-4D39-A5EF-4105B82DBAAC}" xr6:coauthVersionLast="36" xr6:coauthVersionMax="36" xr10:uidLastSave="{00000000-0000-0000-0000-000000000000}"/>
  <bookViews>
    <workbookView xWindow="0" yWindow="0" windowWidth="18795" windowHeight="16290" activeTab="2" xr2:uid="{445E7B59-FAA1-4B2E-9761-F6AD5B7480D9}"/>
  </bookViews>
  <sheets>
    <sheet name="Sheet1" sheetId="1" r:id="rId1"/>
    <sheet name="PW Resistors" sheetId="4" r:id="rId2"/>
    <sheet name="Sheet2" sheetId="2" r:id="rId3"/>
    <sheet name="Sheet3" sheetId="3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0" i="2" l="1"/>
  <c r="B39" i="2"/>
  <c r="B38" i="2"/>
  <c r="U3" i="4" l="1"/>
  <c r="T3" i="4"/>
  <c r="S3" i="4"/>
  <c r="R3" i="4"/>
  <c r="Q3" i="4"/>
  <c r="P3" i="4"/>
  <c r="O3" i="4"/>
  <c r="N3" i="4"/>
  <c r="M3" i="4"/>
  <c r="L3" i="4"/>
  <c r="K3" i="4"/>
  <c r="J3" i="4"/>
  <c r="I3" i="4"/>
  <c r="H3" i="4"/>
  <c r="G3" i="4"/>
  <c r="F3" i="4"/>
  <c r="E3" i="4"/>
  <c r="D3" i="4"/>
  <c r="C3" i="4"/>
  <c r="B3" i="4"/>
  <c r="G34" i="2" l="1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H34" i="2" l="1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A14" i="3"/>
  <c r="A15" i="3" s="1"/>
  <c r="B13" i="3"/>
  <c r="A13" i="3"/>
  <c r="B12" i="3"/>
  <c r="A12" i="3"/>
  <c r="B11" i="3"/>
  <c r="A11" i="3"/>
  <c r="B10" i="3"/>
  <c r="A13" i="2"/>
  <c r="A14" i="2" s="1"/>
  <c r="B12" i="2"/>
  <c r="C12" i="2" s="1"/>
  <c r="A12" i="2"/>
  <c r="B11" i="2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A16" i="3" l="1"/>
  <c r="B15" i="3"/>
  <c r="B14" i="3"/>
  <c r="B14" i="2"/>
  <c r="A15" i="2"/>
  <c r="B13" i="2"/>
  <c r="C11" i="2"/>
  <c r="C24" i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23" i="1"/>
  <c r="B10" i="1"/>
  <c r="B4" i="1"/>
  <c r="A17" i="3" l="1"/>
  <c r="B16" i="3"/>
  <c r="A16" i="2"/>
  <c r="B15" i="2"/>
  <c r="C14" i="2"/>
  <c r="C13" i="2"/>
  <c r="A18" i="3" l="1"/>
  <c r="B17" i="3"/>
  <c r="C15" i="2"/>
  <c r="B16" i="2"/>
  <c r="A17" i="2"/>
  <c r="A19" i="3" l="1"/>
  <c r="B18" i="3"/>
  <c r="A18" i="2"/>
  <c r="B17" i="2"/>
  <c r="C16" i="2"/>
  <c r="A20" i="3" l="1"/>
  <c r="B19" i="3"/>
  <c r="C17" i="2"/>
  <c r="B18" i="2"/>
  <c r="A19" i="2"/>
  <c r="A21" i="3" l="1"/>
  <c r="B20" i="3"/>
  <c r="A20" i="2"/>
  <c r="B19" i="2"/>
  <c r="C18" i="2"/>
  <c r="A22" i="3" l="1"/>
  <c r="B21" i="3"/>
  <c r="B20" i="2"/>
  <c r="A21" i="2"/>
  <c r="C19" i="2"/>
  <c r="A23" i="3" l="1"/>
  <c r="B22" i="3"/>
  <c r="A22" i="2"/>
  <c r="B21" i="2"/>
  <c r="C20" i="2"/>
  <c r="A24" i="3" l="1"/>
  <c r="B23" i="3"/>
  <c r="C21" i="2"/>
  <c r="B22" i="2"/>
  <c r="A23" i="2"/>
  <c r="A25" i="3" l="1"/>
  <c r="B24" i="3"/>
  <c r="A24" i="2"/>
  <c r="B23" i="2"/>
  <c r="C22" i="2"/>
  <c r="B25" i="3" l="1"/>
  <c r="A26" i="3"/>
  <c r="B24" i="2"/>
  <c r="A25" i="2"/>
  <c r="C23" i="2"/>
  <c r="A27" i="3" l="1"/>
  <c r="B26" i="3"/>
  <c r="A26" i="2"/>
  <c r="B25" i="2"/>
  <c r="C24" i="2"/>
  <c r="A28" i="3" l="1"/>
  <c r="B27" i="3"/>
  <c r="C25" i="2"/>
  <c r="B26" i="2"/>
  <c r="A27" i="2"/>
  <c r="A29" i="3" l="1"/>
  <c r="B28" i="3"/>
  <c r="C26" i="2"/>
  <c r="A28" i="2"/>
  <c r="B27" i="2"/>
  <c r="B29" i="3" l="1"/>
  <c r="A30" i="3"/>
  <c r="C27" i="2"/>
  <c r="B28" i="2"/>
  <c r="A29" i="2"/>
  <c r="A31" i="3" l="1"/>
  <c r="B30" i="3"/>
  <c r="A30" i="2"/>
  <c r="B29" i="2"/>
  <c r="C28" i="2"/>
  <c r="A32" i="3" l="1"/>
  <c r="B31" i="3"/>
  <c r="B30" i="2"/>
  <c r="A31" i="2"/>
  <c r="C29" i="2"/>
  <c r="A33" i="3" l="1"/>
  <c r="B33" i="3" s="1"/>
  <c r="B32" i="3"/>
  <c r="A32" i="2"/>
  <c r="B31" i="2"/>
  <c r="C30" i="2"/>
  <c r="C31" i="2" l="1"/>
  <c r="B32" i="2"/>
  <c r="A33" i="2"/>
  <c r="A34" i="2" l="1"/>
  <c r="B34" i="2" s="1"/>
  <c r="B33" i="2"/>
  <c r="C32" i="2"/>
  <c r="C33" i="2" l="1"/>
  <c r="C34" i="2"/>
</calcChain>
</file>

<file path=xl/sharedStrings.xml><?xml version="1.0" encoding="utf-8"?>
<sst xmlns="http://schemas.openxmlformats.org/spreadsheetml/2006/main" count="23" uniqueCount="15">
  <si>
    <t>PW</t>
  </si>
  <si>
    <t>C</t>
  </si>
  <si>
    <t>R</t>
  </si>
  <si>
    <t>usec</t>
  </si>
  <si>
    <t>pF</t>
  </si>
  <si>
    <t>kohms</t>
  </si>
  <si>
    <t>PW (msec)</t>
  </si>
  <si>
    <t>R (kohm)</t>
  </si>
  <si>
    <t>Selected Values</t>
  </si>
  <si>
    <t>kohm</t>
  </si>
  <si>
    <t>Fc (kHz)</t>
  </si>
  <si>
    <t>Ftimer</t>
  </si>
  <si>
    <t>Freq -&gt;</t>
  </si>
  <si>
    <t>Res -&gt;</t>
  </si>
  <si>
    <t>Table for Clock Frequencies (in bold) which give 1-10Hz (grey) based on Divide-by-n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</si>
</sst>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" fontId="0" fillId="0" borderId="0" xfId="0" applyNumberFormat="1"/>
    <xf numFmtId="0" fontId="0" fillId="0" borderId="1" xfId="0" applyBorder="1"/>
    <xf numFmtId="0" fontId="0" fillId="2" borderId="0" xfId="0" applyFill="1"/>
    <xf numFmtId="0" fontId="1" fillId="0" borderId="0" xfId="0" applyFont="1"/>
    <xf numFmtId="0" fontId="1" fillId="0" borderId="1" xfId="0" applyFont="1" applyBorder="1"/>
    <xf numFmtId="0" fontId="0" fillId="3" borderId="1" xfId="0" applyFill="1" applyBorder="1"/>
    <xf numFmtId="0" fontId="0" fillId="0" borderId="0" xfId="0" applyFill="1" applyBorder="1"/>
    <xf numFmtId="0" fontId="0" fillId="0" borderId="0" xfId="0" applyNumberFormat="1"/>
    <xf numFmtId="0" fontId="0" fillId="0" borderId="1" xfId="0" applyFill="1" applyBorder="1"/>
    <xf numFmtId="0" fontId="0" fillId="0" borderId="0" xfId="0" applyAlignment="1"/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AC988-27C0-4A64-9067-46277FF87D0A}">
  <dimension ref="A3:N45"/>
  <sheetViews>
    <sheetView workbookViewId="0">
      <selection activeCell="J37" sqref="J37"/>
    </sheetView>
  </sheetViews>
  <sheetFormatPr defaultRowHeight="15" x14ac:dyDescent="0.25"/>
  <cols>
    <col min="5" max="5" width="11.28515625" customWidth="1"/>
    <col min="6" max="6" width="11" customWidth="1"/>
    <col min="7" max="7" width="12" bestFit="1" customWidth="1"/>
  </cols>
  <sheetData>
    <row r="3" spans="1:14" x14ac:dyDescent="0.25">
      <c r="E3" s="10" t="s">
        <v>8</v>
      </c>
      <c r="F3" s="10"/>
    </row>
    <row r="4" spans="1:14" x14ac:dyDescent="0.25">
      <c r="A4" t="s">
        <v>0</v>
      </c>
      <c r="B4">
        <f>0.00247*$B$6*0.85*$B$5</f>
        <v>20995</v>
      </c>
      <c r="C4" t="s">
        <v>3</v>
      </c>
      <c r="E4" t="s">
        <v>7</v>
      </c>
      <c r="F4" t="s">
        <v>6</v>
      </c>
      <c r="L4" s="2" t="s">
        <v>9</v>
      </c>
      <c r="M4" s="2" t="s">
        <v>9</v>
      </c>
      <c r="N4" s="2" t="s">
        <v>9</v>
      </c>
    </row>
    <row r="5" spans="1:14" x14ac:dyDescent="0.25">
      <c r="A5" t="s">
        <v>1</v>
      </c>
      <c r="B5" s="1">
        <v>10000</v>
      </c>
      <c r="C5" t="s">
        <v>4</v>
      </c>
      <c r="E5">
        <v>45.3</v>
      </c>
      <c r="F5">
        <v>0.95099999999999996</v>
      </c>
      <c r="L5" s="2">
        <v>1.21</v>
      </c>
      <c r="M5" s="2">
        <v>16.899999999999999</v>
      </c>
      <c r="N5" s="2">
        <v>110</v>
      </c>
    </row>
    <row r="6" spans="1:14" x14ac:dyDescent="0.25">
      <c r="A6" t="s">
        <v>2</v>
      </c>
      <c r="B6">
        <v>1000</v>
      </c>
      <c r="C6" t="s">
        <v>5</v>
      </c>
      <c r="E6">
        <v>51</v>
      </c>
      <c r="F6">
        <v>1.07</v>
      </c>
      <c r="L6" s="2">
        <v>1.24</v>
      </c>
      <c r="M6" s="2">
        <v>18</v>
      </c>
      <c r="N6" s="2">
        <v>113</v>
      </c>
    </row>
    <row r="7" spans="1:14" x14ac:dyDescent="0.25">
      <c r="E7">
        <v>56</v>
      </c>
      <c r="F7">
        <v>1.18</v>
      </c>
      <c r="L7" s="2">
        <v>1.37</v>
      </c>
      <c r="M7" s="2">
        <v>18.7</v>
      </c>
      <c r="N7" s="2">
        <v>120</v>
      </c>
    </row>
    <row r="8" spans="1:14" x14ac:dyDescent="0.25">
      <c r="E8">
        <v>88.7</v>
      </c>
      <c r="F8">
        <v>1.86</v>
      </c>
      <c r="L8" s="2">
        <v>1.43</v>
      </c>
      <c r="M8" s="2">
        <v>19.100000000000001</v>
      </c>
      <c r="N8" s="2">
        <v>121</v>
      </c>
    </row>
    <row r="9" spans="1:14" x14ac:dyDescent="0.25">
      <c r="E9">
        <v>100</v>
      </c>
      <c r="F9">
        <v>2.1</v>
      </c>
      <c r="L9" s="2">
        <v>1.54</v>
      </c>
      <c r="M9" s="2">
        <v>22.1</v>
      </c>
      <c r="N9" s="2">
        <v>124</v>
      </c>
    </row>
    <row r="10" spans="1:14" x14ac:dyDescent="0.25">
      <c r="A10" t="s">
        <v>0</v>
      </c>
      <c r="B10">
        <f>0.00247*$B$12*0.85*$B$11</f>
        <v>20995</v>
      </c>
      <c r="C10" t="s">
        <v>3</v>
      </c>
      <c r="E10">
        <v>140</v>
      </c>
      <c r="F10">
        <v>2.94</v>
      </c>
      <c r="L10" s="2">
        <v>1.65</v>
      </c>
      <c r="M10" s="2">
        <v>23.2</v>
      </c>
      <c r="N10" s="2">
        <v>133</v>
      </c>
    </row>
    <row r="11" spans="1:14" x14ac:dyDescent="0.25">
      <c r="A11" t="s">
        <v>1</v>
      </c>
      <c r="B11" s="1">
        <v>10000</v>
      </c>
      <c r="C11" t="s">
        <v>4</v>
      </c>
      <c r="E11">
        <v>150</v>
      </c>
      <c r="F11">
        <v>3.15</v>
      </c>
      <c r="L11" s="2">
        <v>1.8</v>
      </c>
      <c r="M11" s="2">
        <v>24.9</v>
      </c>
      <c r="N11" s="2">
        <v>140</v>
      </c>
    </row>
    <row r="12" spans="1:14" x14ac:dyDescent="0.25">
      <c r="A12" t="s">
        <v>2</v>
      </c>
      <c r="B12">
        <v>1000</v>
      </c>
      <c r="C12" t="s">
        <v>5</v>
      </c>
      <c r="E12">
        <v>191</v>
      </c>
      <c r="F12">
        <v>4.01</v>
      </c>
      <c r="L12" s="2">
        <v>1.96</v>
      </c>
      <c r="M12" s="2">
        <v>25</v>
      </c>
      <c r="N12" s="2">
        <v>147</v>
      </c>
    </row>
    <row r="13" spans="1:14" x14ac:dyDescent="0.25">
      <c r="E13">
        <v>330</v>
      </c>
      <c r="F13">
        <v>6.93</v>
      </c>
      <c r="L13" s="2">
        <v>2</v>
      </c>
      <c r="M13" s="2">
        <v>25.5</v>
      </c>
      <c r="N13" s="2">
        <v>150</v>
      </c>
    </row>
    <row r="14" spans="1:14" x14ac:dyDescent="0.25">
      <c r="E14">
        <v>402</v>
      </c>
      <c r="F14">
        <v>8.44</v>
      </c>
      <c r="L14" s="2">
        <v>2.0499999999999998</v>
      </c>
      <c r="M14" s="2">
        <v>26.1</v>
      </c>
      <c r="N14" s="2">
        <v>169</v>
      </c>
    </row>
    <row r="15" spans="1:14" x14ac:dyDescent="0.25">
      <c r="E15">
        <v>470</v>
      </c>
      <c r="F15">
        <v>9.8699999999999992</v>
      </c>
      <c r="L15" s="2">
        <v>2.3199999999999998</v>
      </c>
      <c r="M15" s="2">
        <v>28.7</v>
      </c>
      <c r="N15" s="2">
        <v>191</v>
      </c>
    </row>
    <row r="16" spans="1:14" x14ac:dyDescent="0.25">
      <c r="E16">
        <v>619</v>
      </c>
      <c r="F16">
        <v>13</v>
      </c>
      <c r="L16" s="2">
        <v>3.3</v>
      </c>
      <c r="M16" s="2">
        <v>29.4</v>
      </c>
      <c r="N16" s="2">
        <v>210</v>
      </c>
    </row>
    <row r="17" spans="3:14" x14ac:dyDescent="0.25">
      <c r="E17">
        <v>698</v>
      </c>
      <c r="F17">
        <v>14.65</v>
      </c>
      <c r="L17" s="2">
        <v>3.4</v>
      </c>
      <c r="M17" s="2">
        <v>30.1</v>
      </c>
      <c r="N17" s="2">
        <v>249</v>
      </c>
    </row>
    <row r="18" spans="3:14" x14ac:dyDescent="0.25">
      <c r="E18">
        <v>1000</v>
      </c>
      <c r="F18">
        <v>21</v>
      </c>
      <c r="L18" s="2">
        <v>3.57</v>
      </c>
      <c r="M18" s="2">
        <v>30.9</v>
      </c>
      <c r="N18" s="2">
        <v>270</v>
      </c>
    </row>
    <row r="19" spans="3:14" x14ac:dyDescent="0.25">
      <c r="L19" s="2">
        <v>3.75</v>
      </c>
      <c r="M19" s="2">
        <v>31.6</v>
      </c>
      <c r="N19" s="2">
        <v>274</v>
      </c>
    </row>
    <row r="20" spans="3:14" x14ac:dyDescent="0.25">
      <c r="L20" s="2">
        <v>3.92</v>
      </c>
      <c r="M20" s="2">
        <v>33</v>
      </c>
      <c r="N20" s="2">
        <v>330</v>
      </c>
    </row>
    <row r="21" spans="3:14" x14ac:dyDescent="0.25">
      <c r="F21" t="s">
        <v>10</v>
      </c>
      <c r="G21" t="s">
        <v>11</v>
      </c>
      <c r="L21" s="2">
        <v>4.32</v>
      </c>
      <c r="M21" s="2">
        <v>33.200000000000003</v>
      </c>
      <c r="N21" s="2">
        <v>348</v>
      </c>
    </row>
    <row r="22" spans="3:14" x14ac:dyDescent="0.25">
      <c r="C22">
        <v>1</v>
      </c>
      <c r="D22">
        <f>POWER(2,C22)</f>
        <v>2</v>
      </c>
      <c r="E22">
        <f>D22/5</f>
        <v>0.4</v>
      </c>
      <c r="G22">
        <f>D22/$F$30</f>
        <v>2.44140625E-4</v>
      </c>
      <c r="L22" s="2">
        <v>4.87</v>
      </c>
      <c r="M22" s="2">
        <v>34</v>
      </c>
      <c r="N22" s="2">
        <v>365</v>
      </c>
    </row>
    <row r="23" spans="3:14" x14ac:dyDescent="0.25">
      <c r="C23">
        <f>C22+1</f>
        <v>2</v>
      </c>
      <c r="D23">
        <f t="shared" ref="D23:D45" si="0">POWER(2,C23)</f>
        <v>4</v>
      </c>
      <c r="E23">
        <f t="shared" ref="E23:E45" si="1">D23/5</f>
        <v>0.8</v>
      </c>
      <c r="G23">
        <f t="shared" ref="G23:G45" si="2">D23/$F$30</f>
        <v>4.8828125E-4</v>
      </c>
      <c r="L23" s="2">
        <v>5.0999999999999996</v>
      </c>
      <c r="M23" s="2">
        <v>40</v>
      </c>
      <c r="N23" s="2">
        <v>392</v>
      </c>
    </row>
    <row r="24" spans="3:14" x14ac:dyDescent="0.25">
      <c r="C24">
        <f t="shared" ref="C24:C45" si="3">C23+1</f>
        <v>3</v>
      </c>
      <c r="D24">
        <f t="shared" si="0"/>
        <v>8</v>
      </c>
      <c r="E24">
        <f t="shared" si="1"/>
        <v>1.6</v>
      </c>
      <c r="G24">
        <f t="shared" si="2"/>
        <v>9.765625E-4</v>
      </c>
      <c r="L24" s="2">
        <v>5.9</v>
      </c>
      <c r="M24" s="2">
        <v>40.200000000000003</v>
      </c>
      <c r="N24" s="2">
        <v>402</v>
      </c>
    </row>
    <row r="25" spans="3:14" x14ac:dyDescent="0.25">
      <c r="C25">
        <f t="shared" si="3"/>
        <v>4</v>
      </c>
      <c r="D25">
        <f t="shared" si="0"/>
        <v>16</v>
      </c>
      <c r="E25">
        <f t="shared" si="1"/>
        <v>3.2</v>
      </c>
      <c r="G25">
        <f t="shared" si="2"/>
        <v>1.953125E-3</v>
      </c>
      <c r="L25" s="2">
        <v>6.8</v>
      </c>
      <c r="M25" s="2">
        <v>45.3</v>
      </c>
      <c r="N25" s="2">
        <v>453</v>
      </c>
    </row>
    <row r="26" spans="3:14" x14ac:dyDescent="0.25">
      <c r="C26">
        <f t="shared" si="3"/>
        <v>5</v>
      </c>
      <c r="D26">
        <f t="shared" si="0"/>
        <v>32</v>
      </c>
      <c r="E26">
        <f t="shared" si="1"/>
        <v>6.4</v>
      </c>
      <c r="G26">
        <f t="shared" si="2"/>
        <v>3.90625E-3</v>
      </c>
      <c r="L26" s="2">
        <v>6.81</v>
      </c>
      <c r="M26" s="2">
        <v>51</v>
      </c>
      <c r="N26" s="2">
        <v>470</v>
      </c>
    </row>
    <row r="27" spans="3:14" x14ac:dyDescent="0.25">
      <c r="C27">
        <f t="shared" si="3"/>
        <v>6</v>
      </c>
      <c r="D27">
        <f t="shared" si="0"/>
        <v>64</v>
      </c>
      <c r="E27">
        <f t="shared" si="1"/>
        <v>12.8</v>
      </c>
      <c r="G27">
        <f t="shared" si="2"/>
        <v>7.8125E-3</v>
      </c>
      <c r="L27" s="2">
        <v>8.8699999999999992</v>
      </c>
      <c r="M27" s="2">
        <v>51.1</v>
      </c>
      <c r="N27" s="2">
        <v>510</v>
      </c>
    </row>
    <row r="28" spans="3:14" x14ac:dyDescent="0.25">
      <c r="C28">
        <f t="shared" si="3"/>
        <v>7</v>
      </c>
      <c r="D28">
        <f t="shared" si="0"/>
        <v>128</v>
      </c>
      <c r="E28">
        <f t="shared" si="1"/>
        <v>25.6</v>
      </c>
      <c r="G28">
        <f t="shared" si="2"/>
        <v>1.5625E-2</v>
      </c>
      <c r="L28" s="2">
        <v>9.1</v>
      </c>
      <c r="M28" s="2">
        <v>56</v>
      </c>
      <c r="N28" s="2">
        <v>619</v>
      </c>
    </row>
    <row r="29" spans="3:14" x14ac:dyDescent="0.25">
      <c r="C29">
        <f t="shared" si="3"/>
        <v>8</v>
      </c>
      <c r="D29">
        <f t="shared" si="0"/>
        <v>256</v>
      </c>
      <c r="E29">
        <f t="shared" si="1"/>
        <v>51.2</v>
      </c>
      <c r="G29">
        <f t="shared" si="2"/>
        <v>3.125E-2</v>
      </c>
      <c r="L29" s="2">
        <v>10.199999999999999</v>
      </c>
      <c r="M29" s="2">
        <v>59</v>
      </c>
      <c r="N29" s="2">
        <v>698</v>
      </c>
    </row>
    <row r="30" spans="3:14" x14ac:dyDescent="0.25">
      <c r="C30">
        <f t="shared" si="3"/>
        <v>9</v>
      </c>
      <c r="D30">
        <f t="shared" si="0"/>
        <v>512</v>
      </c>
      <c r="E30">
        <f t="shared" si="1"/>
        <v>102.4</v>
      </c>
      <c r="F30">
        <v>8192</v>
      </c>
      <c r="G30">
        <f t="shared" si="2"/>
        <v>6.25E-2</v>
      </c>
      <c r="L30" s="2">
        <v>11</v>
      </c>
      <c r="M30" s="2">
        <v>61.9</v>
      </c>
      <c r="N30" s="2">
        <v>1000</v>
      </c>
    </row>
    <row r="31" spans="3:14" x14ac:dyDescent="0.25">
      <c r="C31">
        <f t="shared" si="3"/>
        <v>10</v>
      </c>
      <c r="D31">
        <f t="shared" si="0"/>
        <v>1024</v>
      </c>
      <c r="E31">
        <f t="shared" si="1"/>
        <v>204.8</v>
      </c>
      <c r="F31">
        <v>3200000</v>
      </c>
      <c r="G31">
        <f t="shared" si="2"/>
        <v>0.125</v>
      </c>
      <c r="L31" s="2">
        <v>11.3</v>
      </c>
      <c r="M31" s="2">
        <v>66.5</v>
      </c>
      <c r="N31" s="2"/>
    </row>
    <row r="32" spans="3:14" x14ac:dyDescent="0.25">
      <c r="C32">
        <f t="shared" si="3"/>
        <v>11</v>
      </c>
      <c r="D32">
        <f t="shared" si="0"/>
        <v>2048</v>
      </c>
      <c r="E32">
        <f t="shared" si="1"/>
        <v>409.6</v>
      </c>
      <c r="F32">
        <v>32768</v>
      </c>
      <c r="G32">
        <f t="shared" si="2"/>
        <v>0.25</v>
      </c>
      <c r="L32" s="2">
        <v>11.5</v>
      </c>
      <c r="M32" s="2">
        <v>69.8</v>
      </c>
      <c r="N32" s="2"/>
    </row>
    <row r="33" spans="3:14" x14ac:dyDescent="0.25">
      <c r="C33">
        <f t="shared" si="3"/>
        <v>12</v>
      </c>
      <c r="D33">
        <f t="shared" si="0"/>
        <v>4096</v>
      </c>
      <c r="E33">
        <f t="shared" si="1"/>
        <v>819.2</v>
      </c>
      <c r="F33">
        <v>64000</v>
      </c>
      <c r="G33">
        <f t="shared" si="2"/>
        <v>0.5</v>
      </c>
      <c r="L33" s="2">
        <v>12</v>
      </c>
      <c r="M33" s="2">
        <v>75</v>
      </c>
      <c r="N33" s="2"/>
    </row>
    <row r="34" spans="3:14" x14ac:dyDescent="0.25">
      <c r="C34">
        <f t="shared" si="3"/>
        <v>13</v>
      </c>
      <c r="D34">
        <f t="shared" si="0"/>
        <v>8192</v>
      </c>
      <c r="E34">
        <f t="shared" si="1"/>
        <v>1638.4</v>
      </c>
      <c r="F34" s="3">
        <v>6485</v>
      </c>
      <c r="G34">
        <f t="shared" si="2"/>
        <v>1</v>
      </c>
      <c r="L34" s="2">
        <v>12.1</v>
      </c>
      <c r="M34" s="2">
        <v>78.7</v>
      </c>
      <c r="N34" s="2"/>
    </row>
    <row r="35" spans="3:14" x14ac:dyDescent="0.25">
      <c r="C35">
        <f t="shared" si="3"/>
        <v>14</v>
      </c>
      <c r="D35">
        <f t="shared" si="0"/>
        <v>16384</v>
      </c>
      <c r="E35">
        <f t="shared" si="1"/>
        <v>3276.8</v>
      </c>
      <c r="F35" s="3">
        <v>3277</v>
      </c>
      <c r="G35">
        <f t="shared" si="2"/>
        <v>2</v>
      </c>
      <c r="L35" s="2">
        <v>12.4</v>
      </c>
      <c r="M35" s="2">
        <v>80</v>
      </c>
      <c r="N35" s="2"/>
    </row>
    <row r="36" spans="3:14" x14ac:dyDescent="0.25">
      <c r="C36">
        <f t="shared" si="3"/>
        <v>15</v>
      </c>
      <c r="D36">
        <f t="shared" si="0"/>
        <v>32768</v>
      </c>
      <c r="E36">
        <f t="shared" si="1"/>
        <v>6553.6</v>
      </c>
      <c r="F36">
        <v>4000</v>
      </c>
      <c r="G36">
        <f t="shared" si="2"/>
        <v>4</v>
      </c>
      <c r="L36" s="2">
        <v>12.7</v>
      </c>
      <c r="M36" s="2">
        <v>82.5</v>
      </c>
      <c r="N36" s="2"/>
    </row>
    <row r="37" spans="3:14" x14ac:dyDescent="0.25">
      <c r="C37">
        <f t="shared" si="3"/>
        <v>16</v>
      </c>
      <c r="D37">
        <f t="shared" si="0"/>
        <v>65536</v>
      </c>
      <c r="E37">
        <f t="shared" si="1"/>
        <v>13107.2</v>
      </c>
      <c r="F37">
        <v>5000</v>
      </c>
      <c r="G37">
        <f t="shared" si="2"/>
        <v>8</v>
      </c>
      <c r="L37" s="2">
        <v>13.7</v>
      </c>
      <c r="M37" s="2">
        <v>86.6</v>
      </c>
      <c r="N37" s="2"/>
    </row>
    <row r="38" spans="3:14" x14ac:dyDescent="0.25">
      <c r="C38">
        <f t="shared" si="3"/>
        <v>17</v>
      </c>
      <c r="D38">
        <f t="shared" si="0"/>
        <v>131072</v>
      </c>
      <c r="E38">
        <f t="shared" si="1"/>
        <v>26214.400000000001</v>
      </c>
      <c r="F38">
        <v>6000</v>
      </c>
      <c r="G38">
        <f t="shared" si="2"/>
        <v>16</v>
      </c>
      <c r="L38" s="2">
        <v>14</v>
      </c>
      <c r="M38" s="2">
        <v>88.7</v>
      </c>
      <c r="N38" s="2"/>
    </row>
    <row r="39" spans="3:14" x14ac:dyDescent="0.25">
      <c r="C39">
        <f t="shared" si="3"/>
        <v>18</v>
      </c>
      <c r="D39">
        <f t="shared" si="0"/>
        <v>262144</v>
      </c>
      <c r="E39">
        <f t="shared" si="1"/>
        <v>52428.800000000003</v>
      </c>
      <c r="F39">
        <v>8000</v>
      </c>
      <c r="G39">
        <f t="shared" si="2"/>
        <v>32</v>
      </c>
      <c r="L39" s="2">
        <v>15.4</v>
      </c>
      <c r="M39" s="2">
        <v>100</v>
      </c>
      <c r="N39" s="2"/>
    </row>
    <row r="40" spans="3:14" x14ac:dyDescent="0.25">
      <c r="C40">
        <f t="shared" si="3"/>
        <v>19</v>
      </c>
      <c r="D40">
        <f t="shared" si="0"/>
        <v>524288</v>
      </c>
      <c r="E40">
        <f t="shared" si="1"/>
        <v>104857.60000000001</v>
      </c>
      <c r="F40" s="3">
        <v>104.5</v>
      </c>
      <c r="G40">
        <f t="shared" si="2"/>
        <v>64</v>
      </c>
      <c r="L40" s="2">
        <v>16.5</v>
      </c>
      <c r="M40" s="2">
        <v>105</v>
      </c>
      <c r="N40" s="2"/>
    </row>
    <row r="41" spans="3:14" x14ac:dyDescent="0.25">
      <c r="C41">
        <f t="shared" si="3"/>
        <v>20</v>
      </c>
      <c r="D41">
        <f t="shared" si="0"/>
        <v>1048576</v>
      </c>
      <c r="E41">
        <f t="shared" si="1"/>
        <v>209715.20000000001</v>
      </c>
      <c r="F41" s="3">
        <v>209</v>
      </c>
      <c r="G41">
        <f t="shared" si="2"/>
        <v>128</v>
      </c>
    </row>
    <row r="42" spans="3:14" x14ac:dyDescent="0.25">
      <c r="C42">
        <f t="shared" si="3"/>
        <v>21</v>
      </c>
      <c r="D42">
        <f t="shared" si="0"/>
        <v>2097152</v>
      </c>
      <c r="E42">
        <f t="shared" si="1"/>
        <v>419430.40000000002</v>
      </c>
      <c r="F42">
        <v>10000</v>
      </c>
      <c r="G42">
        <f t="shared" si="2"/>
        <v>256</v>
      </c>
    </row>
    <row r="43" spans="3:14" x14ac:dyDescent="0.25">
      <c r="C43">
        <f t="shared" si="3"/>
        <v>22</v>
      </c>
      <c r="D43">
        <f t="shared" si="0"/>
        <v>4194304</v>
      </c>
      <c r="E43">
        <f t="shared" si="1"/>
        <v>838860.80000000005</v>
      </c>
      <c r="F43">
        <v>840</v>
      </c>
      <c r="G43">
        <f t="shared" si="2"/>
        <v>512</v>
      </c>
    </row>
    <row r="44" spans="3:14" x14ac:dyDescent="0.25">
      <c r="C44">
        <f t="shared" si="3"/>
        <v>23</v>
      </c>
      <c r="D44">
        <f t="shared" si="0"/>
        <v>8388608</v>
      </c>
      <c r="E44">
        <f t="shared" si="1"/>
        <v>1677721.6000000001</v>
      </c>
      <c r="F44">
        <v>1680</v>
      </c>
      <c r="G44">
        <f t="shared" si="2"/>
        <v>1024</v>
      </c>
    </row>
    <row r="45" spans="3:14" x14ac:dyDescent="0.25">
      <c r="C45">
        <f t="shared" si="3"/>
        <v>24</v>
      </c>
      <c r="D45">
        <f t="shared" si="0"/>
        <v>16777216</v>
      </c>
      <c r="E45">
        <f t="shared" si="1"/>
        <v>3355443.2000000002</v>
      </c>
      <c r="F45">
        <v>3333</v>
      </c>
      <c r="G45">
        <f t="shared" si="2"/>
        <v>2048</v>
      </c>
    </row>
  </sheetData>
  <mergeCells count="1">
    <mergeCell ref="E3:F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5525B-3B73-4E45-9037-90DAD56C6A0B}">
  <dimension ref="A2:U101"/>
  <sheetViews>
    <sheetView workbookViewId="0">
      <selection activeCell="N34" sqref="N34"/>
    </sheetView>
  </sheetViews>
  <sheetFormatPr defaultRowHeight="15" x14ac:dyDescent="0.25"/>
  <cols>
    <col min="2" max="2" width="9.140625" customWidth="1"/>
  </cols>
  <sheetData>
    <row r="2" spans="1:21" x14ac:dyDescent="0.25">
      <c r="B2" s="5">
        <v>47.63</v>
      </c>
      <c r="C2" s="5">
        <v>95.26</v>
      </c>
      <c r="D2" s="5">
        <v>142.88999999999999</v>
      </c>
      <c r="E2" s="5">
        <v>190.52</v>
      </c>
      <c r="F2" s="5">
        <v>238.15</v>
      </c>
      <c r="G2" s="5">
        <v>285.77999999999997</v>
      </c>
      <c r="H2" s="5">
        <v>333.41</v>
      </c>
      <c r="I2" s="5">
        <v>381.04</v>
      </c>
      <c r="J2" s="5">
        <v>428.67</v>
      </c>
      <c r="K2" s="5">
        <v>476.3</v>
      </c>
      <c r="L2" s="5">
        <v>523.92999999999995</v>
      </c>
      <c r="M2" s="5">
        <v>571.55999999999995</v>
      </c>
      <c r="N2" s="5">
        <v>619.20000000000005</v>
      </c>
      <c r="O2" s="5">
        <v>666.83</v>
      </c>
      <c r="P2" s="5">
        <v>714.46</v>
      </c>
      <c r="Q2" s="5">
        <v>762.09</v>
      </c>
      <c r="R2" s="5">
        <v>809.72</v>
      </c>
      <c r="S2" s="5">
        <v>857.35</v>
      </c>
      <c r="T2" s="5">
        <v>904.98</v>
      </c>
      <c r="U2" s="5">
        <v>952.61</v>
      </c>
    </row>
    <row r="3" spans="1:21" x14ac:dyDescent="0.25">
      <c r="B3" s="2">
        <f>SUM(B4:B101)</f>
        <v>47.62</v>
      </c>
      <c r="C3" s="2">
        <f t="shared" ref="C3:U3" si="0">SUM(C4:C101)</f>
        <v>88.7</v>
      </c>
      <c r="D3" s="2">
        <f t="shared" si="0"/>
        <v>142.69999999999999</v>
      </c>
      <c r="E3" s="2">
        <f t="shared" si="0"/>
        <v>191</v>
      </c>
      <c r="F3" s="2">
        <f t="shared" si="0"/>
        <v>238.7</v>
      </c>
      <c r="G3" s="2">
        <f t="shared" si="0"/>
        <v>285.5</v>
      </c>
      <c r="H3" s="2">
        <f t="shared" si="0"/>
        <v>333.4</v>
      </c>
      <c r="I3" s="2">
        <f t="shared" si="0"/>
        <v>381.5</v>
      </c>
      <c r="J3" s="2">
        <f t="shared" si="0"/>
        <v>428.1</v>
      </c>
      <c r="K3" s="2">
        <f t="shared" si="0"/>
        <v>475.9</v>
      </c>
      <c r="L3" s="2">
        <f t="shared" si="0"/>
        <v>524</v>
      </c>
      <c r="M3" s="2">
        <f t="shared" si="0"/>
        <v>571.9</v>
      </c>
      <c r="N3" s="2">
        <f t="shared" si="0"/>
        <v>619</v>
      </c>
      <c r="O3" s="2">
        <f t="shared" si="0"/>
        <v>664.3</v>
      </c>
      <c r="P3" s="2">
        <f t="shared" si="0"/>
        <v>714.5</v>
      </c>
      <c r="Q3" s="2">
        <f t="shared" si="0"/>
        <v>764.5</v>
      </c>
      <c r="R3" s="2">
        <f t="shared" si="0"/>
        <v>808</v>
      </c>
      <c r="S3" s="2">
        <f t="shared" si="0"/>
        <v>858</v>
      </c>
      <c r="T3" s="2">
        <f t="shared" si="0"/>
        <v>902</v>
      </c>
      <c r="U3" s="2">
        <f t="shared" si="0"/>
        <v>949</v>
      </c>
    </row>
    <row r="4" spans="1:21" x14ac:dyDescent="0.25">
      <c r="A4" s="2">
        <v>1.21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x14ac:dyDescent="0.25">
      <c r="A5" s="2">
        <v>1.24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x14ac:dyDescent="0.25">
      <c r="A6" s="2">
        <v>1.37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x14ac:dyDescent="0.25">
      <c r="A7" s="2">
        <v>1.43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x14ac:dyDescent="0.25">
      <c r="A8" s="2">
        <v>1.54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x14ac:dyDescent="0.25">
      <c r="A9" s="2">
        <v>1.65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x14ac:dyDescent="0.25">
      <c r="A10" s="2">
        <v>1.8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x14ac:dyDescent="0.25">
      <c r="A11" s="2">
        <v>1.96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x14ac:dyDescent="0.25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x14ac:dyDescent="0.25">
      <c r="A13" s="2">
        <v>2.0499999999999998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x14ac:dyDescent="0.25">
      <c r="A14" s="2">
        <v>2.3199999999999998</v>
      </c>
      <c r="B14" s="2">
        <v>2.3199999999999998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x14ac:dyDescent="0.25">
      <c r="A15" s="2">
        <v>3.3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x14ac:dyDescent="0.25">
      <c r="A16" s="2">
        <v>3.4</v>
      </c>
      <c r="B16" s="2"/>
      <c r="C16" s="2"/>
      <c r="D16" s="2"/>
      <c r="E16" s="2"/>
      <c r="F16" s="2"/>
      <c r="G16" s="2"/>
      <c r="H16" s="2">
        <v>3.4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x14ac:dyDescent="0.25">
      <c r="A17" s="2">
        <v>3.57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x14ac:dyDescent="0.25">
      <c r="A18" s="2">
        <v>3.75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x14ac:dyDescent="0.25">
      <c r="A19" s="2">
        <v>3.92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x14ac:dyDescent="0.25">
      <c r="A20" s="2">
        <v>4.32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x14ac:dyDescent="0.25">
      <c r="A21" s="2">
        <v>4.87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x14ac:dyDescent="0.25">
      <c r="A22" s="2">
        <v>5.0999999999999996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x14ac:dyDescent="0.25">
      <c r="A23" s="2">
        <v>5.9</v>
      </c>
      <c r="B23" s="2"/>
      <c r="C23" s="2"/>
      <c r="D23" s="2"/>
      <c r="E23" s="2"/>
      <c r="F23" s="2"/>
      <c r="G23" s="2"/>
      <c r="H23" s="2"/>
      <c r="I23" s="2"/>
      <c r="J23" s="2"/>
      <c r="K23" s="2">
        <v>5.9</v>
      </c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x14ac:dyDescent="0.25">
      <c r="A24" s="2">
        <v>6.8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x14ac:dyDescent="0.25">
      <c r="A25" s="2">
        <v>6.81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 x14ac:dyDescent="0.25">
      <c r="A26" s="2">
        <v>8.8699999999999992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x14ac:dyDescent="0.25">
      <c r="A27" s="2">
        <v>9.1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x14ac:dyDescent="0.25">
      <c r="A28" s="2">
        <v>10.199999999999999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x14ac:dyDescent="0.25">
      <c r="A29" s="2">
        <v>11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x14ac:dyDescent="0.25">
      <c r="A30" s="2">
        <v>11.3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x14ac:dyDescent="0.25">
      <c r="A31" s="2">
        <v>11.5</v>
      </c>
      <c r="B31" s="2"/>
      <c r="C31" s="2"/>
      <c r="D31" s="2"/>
      <c r="E31" s="2"/>
      <c r="F31" s="2"/>
      <c r="G31" s="2">
        <v>11.5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x14ac:dyDescent="0.25">
      <c r="A32" s="2">
        <v>12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x14ac:dyDescent="0.25">
      <c r="A33" s="2">
        <v>12.1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x14ac:dyDescent="0.25">
      <c r="A34" s="2">
        <v>12.4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x14ac:dyDescent="0.25">
      <c r="A35" s="2">
        <v>12.7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x14ac:dyDescent="0.25">
      <c r="A36" s="2">
        <v>13.7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x14ac:dyDescent="0.25">
      <c r="A37" s="2">
        <v>14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>
        <v>14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x14ac:dyDescent="0.25">
      <c r="A38" s="2">
        <v>15.4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x14ac:dyDescent="0.25">
      <c r="A39" s="2">
        <v>16.5</v>
      </c>
      <c r="B39" s="2"/>
      <c r="C39" s="2"/>
      <c r="D39" s="2"/>
      <c r="E39" s="2"/>
      <c r="F39" s="2"/>
      <c r="G39" s="2"/>
      <c r="H39" s="2"/>
      <c r="I39" s="2">
        <v>16.5</v>
      </c>
      <c r="J39" s="2"/>
      <c r="K39" s="2"/>
      <c r="L39" s="2"/>
      <c r="M39" s="2"/>
      <c r="N39" s="2"/>
      <c r="O39" s="2"/>
      <c r="P39" s="2">
        <v>16.5</v>
      </c>
      <c r="Q39" s="2"/>
      <c r="R39" s="2"/>
      <c r="S39" s="2"/>
      <c r="T39" s="2"/>
      <c r="U39" s="2"/>
    </row>
    <row r="40" spans="1:21" x14ac:dyDescent="0.25">
      <c r="A40" s="2">
        <v>16.899999999999999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x14ac:dyDescent="0.25">
      <c r="A41" s="2">
        <v>18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x14ac:dyDescent="0.25">
      <c r="A42" s="2">
        <v>18.7</v>
      </c>
      <c r="B42" s="2"/>
      <c r="C42" s="2"/>
      <c r="D42" s="2">
        <v>18.7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x14ac:dyDescent="0.25">
      <c r="A43" s="2">
        <v>19.100000000000001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x14ac:dyDescent="0.25">
      <c r="A44" s="2">
        <v>22.1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x14ac:dyDescent="0.25">
      <c r="A45" s="2">
        <v>23.2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x14ac:dyDescent="0.25">
      <c r="A46" s="2">
        <v>24.9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x14ac:dyDescent="0.25">
      <c r="A47" s="2">
        <v>25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x14ac:dyDescent="0.25">
      <c r="A48" s="2">
        <v>25.5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x14ac:dyDescent="0.25">
      <c r="A49" s="2">
        <v>26.1</v>
      </c>
      <c r="B49" s="2"/>
      <c r="C49" s="2"/>
      <c r="D49" s="2"/>
      <c r="E49" s="2"/>
      <c r="F49" s="2"/>
      <c r="G49" s="2"/>
      <c r="H49" s="2"/>
      <c r="I49" s="2"/>
      <c r="J49" s="2">
        <v>26.1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x14ac:dyDescent="0.25">
      <c r="A50" s="2">
        <v>28.7</v>
      </c>
      <c r="B50" s="2"/>
      <c r="C50" s="2"/>
      <c r="D50" s="2"/>
      <c r="E50" s="2"/>
      <c r="F50" s="2">
        <v>28.7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x14ac:dyDescent="0.25">
      <c r="A51" s="2">
        <v>29.4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x14ac:dyDescent="0.25">
      <c r="A52" s="2">
        <v>30.1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x14ac:dyDescent="0.25">
      <c r="A53" s="2">
        <v>30.9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x14ac:dyDescent="0.25">
      <c r="A54" s="2">
        <v>31.6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x14ac:dyDescent="0.25">
      <c r="A55" s="2">
        <v>33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x14ac:dyDescent="0.25">
      <c r="A56" s="2">
        <v>33.200000000000003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x14ac:dyDescent="0.25">
      <c r="A57" s="2">
        <v>34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x14ac:dyDescent="0.25">
      <c r="A58" s="2">
        <v>40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x14ac:dyDescent="0.25">
      <c r="A59" s="2">
        <v>40.200000000000003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x14ac:dyDescent="0.25">
      <c r="A60" s="2">
        <v>45.3</v>
      </c>
      <c r="B60" s="2">
        <v>45.3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>
        <v>45.3</v>
      </c>
      <c r="P60" s="2"/>
      <c r="Q60" s="2"/>
      <c r="R60" s="2"/>
      <c r="S60" s="2"/>
      <c r="T60" s="2"/>
      <c r="U60" s="2"/>
    </row>
    <row r="61" spans="1:21" x14ac:dyDescent="0.25">
      <c r="A61" s="2">
        <v>51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x14ac:dyDescent="0.25">
      <c r="A62" s="2">
        <v>51.1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x14ac:dyDescent="0.25">
      <c r="A63" s="2">
        <v>56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x14ac:dyDescent="0.25">
      <c r="A64" s="2">
        <v>59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x14ac:dyDescent="0.25">
      <c r="A65" s="2">
        <v>61.9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>
        <v>61.9</v>
      </c>
      <c r="N65" s="2"/>
      <c r="O65" s="2"/>
      <c r="P65" s="2"/>
      <c r="Q65" s="2"/>
      <c r="R65" s="2"/>
      <c r="S65" s="2"/>
      <c r="T65" s="2"/>
      <c r="U65" s="2"/>
    </row>
    <row r="66" spans="1:21" x14ac:dyDescent="0.25">
      <c r="A66" s="2">
        <v>66.5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>
        <v>66.5</v>
      </c>
      <c r="R66" s="2"/>
      <c r="S66" s="2"/>
      <c r="T66" s="2"/>
      <c r="U66" s="2"/>
    </row>
    <row r="67" spans="1:21" x14ac:dyDescent="0.25">
      <c r="A67" s="2">
        <v>69.8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x14ac:dyDescent="0.25">
      <c r="A68" s="2">
        <v>75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x14ac:dyDescent="0.25">
      <c r="A69" s="2">
        <v>78.7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x14ac:dyDescent="0.25">
      <c r="A70" s="2">
        <v>80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x14ac:dyDescent="0.25">
      <c r="A71" s="2">
        <v>82.5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x14ac:dyDescent="0.25">
      <c r="A72" s="2">
        <v>86.6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x14ac:dyDescent="0.25">
      <c r="A73" s="2">
        <v>88.7</v>
      </c>
      <c r="B73" s="2"/>
      <c r="C73" s="2">
        <v>88.7</v>
      </c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x14ac:dyDescent="0.25">
      <c r="A74" s="2">
        <v>100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x14ac:dyDescent="0.25">
      <c r="A75" s="2">
        <v>105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x14ac:dyDescent="0.25">
      <c r="A76" s="2">
        <v>110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>
        <v>110</v>
      </c>
      <c r="S76" s="2"/>
      <c r="T76" s="2"/>
      <c r="U76" s="2"/>
    </row>
    <row r="77" spans="1:21" x14ac:dyDescent="0.25">
      <c r="A77" s="2">
        <v>113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x14ac:dyDescent="0.25">
      <c r="A78" s="2">
        <v>120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x14ac:dyDescent="0.25">
      <c r="A79" s="2">
        <v>121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x14ac:dyDescent="0.25">
      <c r="A80" s="2">
        <v>124</v>
      </c>
      <c r="B80" s="2"/>
      <c r="C80" s="2"/>
      <c r="D80" s="2">
        <v>124</v>
      </c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x14ac:dyDescent="0.25">
      <c r="A81" s="2">
        <v>133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x14ac:dyDescent="0.25">
      <c r="A82" s="2">
        <v>140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x14ac:dyDescent="0.25">
      <c r="A83" s="2">
        <v>147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x14ac:dyDescent="0.25">
      <c r="A84" s="2">
        <v>150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x14ac:dyDescent="0.25">
      <c r="A85" s="2">
        <v>169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x14ac:dyDescent="0.25">
      <c r="A86" s="2">
        <v>191</v>
      </c>
      <c r="B86" s="2"/>
      <c r="C86" s="2"/>
      <c r="D86" s="2"/>
      <c r="E86" s="2">
        <v>191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x14ac:dyDescent="0.25">
      <c r="A87" s="2">
        <v>210</v>
      </c>
      <c r="B87" s="2"/>
      <c r="C87" s="2"/>
      <c r="D87" s="2"/>
      <c r="E87" s="2"/>
      <c r="F87" s="2">
        <v>210</v>
      </c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x14ac:dyDescent="0.25">
      <c r="A88" s="2">
        <v>249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x14ac:dyDescent="0.25">
      <c r="A89" s="2">
        <v>270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x14ac:dyDescent="0.25">
      <c r="A90" s="2">
        <v>274</v>
      </c>
      <c r="B90" s="2"/>
      <c r="C90" s="2"/>
      <c r="D90" s="2"/>
      <c r="E90" s="2"/>
      <c r="F90" s="2"/>
      <c r="G90" s="2">
        <v>274</v>
      </c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x14ac:dyDescent="0.25">
      <c r="A91" s="2">
        <v>330</v>
      </c>
      <c r="B91" s="2"/>
      <c r="C91" s="2"/>
      <c r="D91" s="2"/>
      <c r="E91" s="2"/>
      <c r="F91" s="2"/>
      <c r="G91" s="2"/>
      <c r="H91" s="2">
        <v>330</v>
      </c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>
        <v>330</v>
      </c>
    </row>
    <row r="92" spans="1:21" x14ac:dyDescent="0.25">
      <c r="A92" s="2">
        <v>348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>
        <v>348</v>
      </c>
      <c r="T92" s="2"/>
      <c r="U92" s="2"/>
    </row>
    <row r="93" spans="1:21" x14ac:dyDescent="0.25">
      <c r="A93" s="2">
        <v>365</v>
      </c>
      <c r="B93" s="2"/>
      <c r="C93" s="2"/>
      <c r="D93" s="2"/>
      <c r="E93" s="2"/>
      <c r="F93" s="2"/>
      <c r="G93" s="2"/>
      <c r="H93" s="2"/>
      <c r="I93" s="2">
        <v>365</v>
      </c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x14ac:dyDescent="0.25">
      <c r="A94" s="2">
        <v>392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>
        <v>392</v>
      </c>
      <c r="U94" s="2"/>
    </row>
    <row r="95" spans="1:21" x14ac:dyDescent="0.25">
      <c r="A95" s="2">
        <v>402</v>
      </c>
      <c r="B95" s="2"/>
      <c r="C95" s="2"/>
      <c r="D95" s="2"/>
      <c r="E95" s="2"/>
      <c r="F95" s="2"/>
      <c r="G95" s="2"/>
      <c r="H95" s="2"/>
      <c r="I95" s="2"/>
      <c r="J95" s="2">
        <v>402</v>
      </c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x14ac:dyDescent="0.25">
      <c r="A96" s="2">
        <v>453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x14ac:dyDescent="0.25">
      <c r="A97" s="2">
        <v>470</v>
      </c>
      <c r="B97" s="2"/>
      <c r="C97" s="2"/>
      <c r="D97" s="2"/>
      <c r="E97" s="2"/>
      <c r="F97" s="2"/>
      <c r="G97" s="2"/>
      <c r="H97" s="2"/>
      <c r="I97" s="2"/>
      <c r="J97" s="2"/>
      <c r="K97" s="2">
        <v>470</v>
      </c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x14ac:dyDescent="0.25">
      <c r="A98" s="2">
        <v>510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>
        <v>510</v>
      </c>
      <c r="M98" s="2">
        <v>510</v>
      </c>
      <c r="N98" s="2"/>
      <c r="O98" s="2"/>
      <c r="P98" s="2"/>
      <c r="Q98" s="2"/>
      <c r="R98" s="2"/>
      <c r="S98" s="2">
        <v>510</v>
      </c>
      <c r="T98" s="2">
        <v>510</v>
      </c>
      <c r="U98" s="2"/>
    </row>
    <row r="99" spans="1:21" x14ac:dyDescent="0.25">
      <c r="A99" s="2">
        <v>619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>
        <v>619</v>
      </c>
      <c r="O99" s="2">
        <v>619</v>
      </c>
      <c r="P99" s="2"/>
      <c r="Q99" s="2"/>
      <c r="R99" s="2"/>
      <c r="S99" s="2"/>
      <c r="T99" s="2"/>
      <c r="U99" s="2">
        <v>619</v>
      </c>
    </row>
    <row r="100" spans="1:21" x14ac:dyDescent="0.25">
      <c r="A100" s="2">
        <v>698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>
        <v>698</v>
      </c>
      <c r="Q100" s="2">
        <v>698</v>
      </c>
      <c r="R100" s="2">
        <v>698</v>
      </c>
      <c r="S100" s="2"/>
      <c r="T100" s="2"/>
      <c r="U100" s="2"/>
    </row>
    <row r="101" spans="1:21" x14ac:dyDescent="0.25">
      <c r="A101" s="2">
        <v>1000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44409-E4EE-4E67-8AC3-89E752781E42}">
  <dimension ref="A7:S40"/>
  <sheetViews>
    <sheetView tabSelected="1" workbookViewId="0">
      <selection activeCell="B38" sqref="B38"/>
    </sheetView>
  </sheetViews>
  <sheetFormatPr defaultRowHeight="15" x14ac:dyDescent="0.25"/>
  <cols>
    <col min="5" max="13" width="9.7109375" customWidth="1"/>
  </cols>
  <sheetData>
    <row r="7" spans="1:19" x14ac:dyDescent="0.25">
      <c r="A7" s="11" t="s">
        <v>14</v>
      </c>
      <c r="B7" s="11"/>
      <c r="C7" s="11"/>
      <c r="D7" s="11"/>
      <c r="E7" s="11"/>
      <c r="F7" s="11"/>
      <c r="G7" s="11"/>
      <c r="H7" s="11"/>
    </row>
    <row r="8" spans="1:19" x14ac:dyDescent="0.25">
      <c r="A8" s="2"/>
      <c r="B8" s="2"/>
      <c r="C8" s="2" t="s">
        <v>13</v>
      </c>
      <c r="D8" s="2">
        <v>10656</v>
      </c>
      <c r="E8" s="2">
        <v>7432</v>
      </c>
      <c r="F8" s="2">
        <v>6366</v>
      </c>
      <c r="G8" s="2">
        <v>4778</v>
      </c>
      <c r="H8" s="2">
        <v>4246</v>
      </c>
    </row>
    <row r="9" spans="1:19" x14ac:dyDescent="0.25">
      <c r="A9" s="2"/>
      <c r="B9" s="2"/>
      <c r="C9" s="2"/>
      <c r="D9" s="2"/>
      <c r="E9" s="2"/>
      <c r="F9" s="2"/>
      <c r="G9" s="2"/>
      <c r="H9" s="2"/>
    </row>
    <row r="10" spans="1:19" x14ac:dyDescent="0.25">
      <c r="A10" s="2"/>
      <c r="B10" s="2"/>
      <c r="C10" s="2" t="s">
        <v>12</v>
      </c>
      <c r="D10" s="5">
        <v>408</v>
      </c>
      <c r="E10" s="5">
        <v>585</v>
      </c>
      <c r="F10" s="5">
        <v>683</v>
      </c>
      <c r="G10" s="5">
        <v>910</v>
      </c>
      <c r="H10" s="5">
        <v>1024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x14ac:dyDescent="0.25">
      <c r="A11" s="2">
        <v>1</v>
      </c>
      <c r="B11" s="2">
        <f>POWER(2,A11)</f>
        <v>2</v>
      </c>
      <c r="C11" s="2">
        <f>B11/5</f>
        <v>0.4</v>
      </c>
      <c r="D11" s="2">
        <f>B11/$D$10</f>
        <v>4.9019607843137254E-3</v>
      </c>
      <c r="E11" s="2">
        <f>B11/$E$10</f>
        <v>3.4188034188034188E-3</v>
      </c>
      <c r="F11" s="2">
        <f>B11/$F$10</f>
        <v>2.9282576866764276E-3</v>
      </c>
      <c r="G11" s="2">
        <f>B11/$G$10</f>
        <v>2.1978021978021978E-3</v>
      </c>
      <c r="H11" s="2">
        <f>B11/$H$10</f>
        <v>1.953125E-3</v>
      </c>
    </row>
    <row r="12" spans="1:19" x14ac:dyDescent="0.25">
      <c r="A12" s="2">
        <f>A11+1</f>
        <v>2</v>
      </c>
      <c r="B12" s="2">
        <f t="shared" ref="B12:B34" si="0">POWER(2,A12)</f>
        <v>4</v>
      </c>
      <c r="C12" s="2">
        <f t="shared" ref="C12:C34" si="1">B12/5</f>
        <v>0.8</v>
      </c>
      <c r="D12" s="2">
        <f t="shared" ref="D12:D34" si="2">B12/$D$10</f>
        <v>9.8039215686274508E-3</v>
      </c>
      <c r="E12" s="2">
        <f t="shared" ref="E12:E34" si="3">B12/$E$10</f>
        <v>6.8376068376068376E-3</v>
      </c>
      <c r="F12" s="2">
        <f t="shared" ref="F12:F34" si="4">B12/$F$10</f>
        <v>5.8565153733528552E-3</v>
      </c>
      <c r="G12" s="2">
        <f t="shared" ref="G12:G34" si="5">B12/$G$10</f>
        <v>4.3956043956043956E-3</v>
      </c>
      <c r="H12" s="2">
        <f t="shared" ref="H12:H34" si="6">B12/$H$10</f>
        <v>3.90625E-3</v>
      </c>
    </row>
    <row r="13" spans="1:19" x14ac:dyDescent="0.25">
      <c r="A13" s="2">
        <f t="shared" ref="A13:A34" si="7">A12+1</f>
        <v>3</v>
      </c>
      <c r="B13" s="2">
        <f t="shared" si="0"/>
        <v>8</v>
      </c>
      <c r="C13" s="2">
        <f t="shared" si="1"/>
        <v>1.6</v>
      </c>
      <c r="D13" s="2">
        <f t="shared" si="2"/>
        <v>1.9607843137254902E-2</v>
      </c>
      <c r="E13" s="2">
        <f t="shared" si="3"/>
        <v>1.3675213675213675E-2</v>
      </c>
      <c r="F13" s="2">
        <f t="shared" si="4"/>
        <v>1.171303074670571E-2</v>
      </c>
      <c r="G13" s="2">
        <f t="shared" si="5"/>
        <v>8.7912087912087912E-3</v>
      </c>
      <c r="H13" s="2">
        <f t="shared" si="6"/>
        <v>7.8125E-3</v>
      </c>
    </row>
    <row r="14" spans="1:19" x14ac:dyDescent="0.25">
      <c r="A14" s="2">
        <f t="shared" si="7"/>
        <v>4</v>
      </c>
      <c r="B14" s="2">
        <f t="shared" si="0"/>
        <v>16</v>
      </c>
      <c r="C14" s="2">
        <f t="shared" si="1"/>
        <v>3.2</v>
      </c>
      <c r="D14" s="2">
        <f t="shared" si="2"/>
        <v>3.9215686274509803E-2</v>
      </c>
      <c r="E14" s="2">
        <f t="shared" si="3"/>
        <v>2.735042735042735E-2</v>
      </c>
      <c r="F14" s="2">
        <f t="shared" si="4"/>
        <v>2.3426061493411421E-2</v>
      </c>
      <c r="G14" s="2">
        <f t="shared" si="5"/>
        <v>1.7582417582417582E-2</v>
      </c>
      <c r="H14" s="2">
        <f t="shared" si="6"/>
        <v>1.5625E-2</v>
      </c>
    </row>
    <row r="15" spans="1:19" x14ac:dyDescent="0.25">
      <c r="A15" s="2">
        <f t="shared" si="7"/>
        <v>5</v>
      </c>
      <c r="B15" s="2">
        <f t="shared" si="0"/>
        <v>32</v>
      </c>
      <c r="C15" s="2">
        <f t="shared" si="1"/>
        <v>6.4</v>
      </c>
      <c r="D15" s="2">
        <f t="shared" si="2"/>
        <v>7.8431372549019607E-2</v>
      </c>
      <c r="E15" s="2">
        <f t="shared" si="3"/>
        <v>5.4700854700854701E-2</v>
      </c>
      <c r="F15" s="2">
        <f t="shared" si="4"/>
        <v>4.6852122986822842E-2</v>
      </c>
      <c r="G15" s="2">
        <f t="shared" si="5"/>
        <v>3.5164835164835165E-2</v>
      </c>
      <c r="H15" s="2">
        <f t="shared" si="6"/>
        <v>3.125E-2</v>
      </c>
    </row>
    <row r="16" spans="1:19" x14ac:dyDescent="0.25">
      <c r="A16" s="2">
        <f t="shared" si="7"/>
        <v>6</v>
      </c>
      <c r="B16" s="2">
        <f t="shared" si="0"/>
        <v>64</v>
      </c>
      <c r="C16" s="2">
        <f t="shared" si="1"/>
        <v>12.8</v>
      </c>
      <c r="D16" s="2">
        <f t="shared" si="2"/>
        <v>0.15686274509803921</v>
      </c>
      <c r="E16" s="2">
        <f t="shared" si="3"/>
        <v>0.1094017094017094</v>
      </c>
      <c r="F16" s="2">
        <f t="shared" si="4"/>
        <v>9.3704245973645683E-2</v>
      </c>
      <c r="G16" s="2">
        <f t="shared" si="5"/>
        <v>7.032967032967033E-2</v>
      </c>
      <c r="H16" s="2">
        <f t="shared" si="6"/>
        <v>6.25E-2</v>
      </c>
    </row>
    <row r="17" spans="1:9" x14ac:dyDescent="0.25">
      <c r="A17" s="2">
        <f t="shared" si="7"/>
        <v>7</v>
      </c>
      <c r="B17" s="2">
        <f t="shared" si="0"/>
        <v>128</v>
      </c>
      <c r="C17" s="2">
        <f t="shared" si="1"/>
        <v>25.6</v>
      </c>
      <c r="D17" s="2">
        <f t="shared" si="2"/>
        <v>0.31372549019607843</v>
      </c>
      <c r="E17" s="2">
        <f t="shared" si="3"/>
        <v>0.2188034188034188</v>
      </c>
      <c r="F17" s="2">
        <f t="shared" si="4"/>
        <v>0.18740849194729137</v>
      </c>
      <c r="G17" s="2">
        <f t="shared" si="5"/>
        <v>0.14065934065934066</v>
      </c>
      <c r="H17" s="2">
        <f t="shared" si="6"/>
        <v>0.125</v>
      </c>
    </row>
    <row r="18" spans="1:9" x14ac:dyDescent="0.25">
      <c r="A18" s="2">
        <f t="shared" si="7"/>
        <v>8</v>
      </c>
      <c r="B18" s="2">
        <f t="shared" si="0"/>
        <v>256</v>
      </c>
      <c r="C18" s="2">
        <f t="shared" si="1"/>
        <v>51.2</v>
      </c>
      <c r="D18" s="2">
        <f t="shared" si="2"/>
        <v>0.62745098039215685</v>
      </c>
      <c r="E18" s="2">
        <f t="shared" si="3"/>
        <v>0.43760683760683761</v>
      </c>
      <c r="F18" s="2">
        <f t="shared" si="4"/>
        <v>0.37481698389458273</v>
      </c>
      <c r="G18" s="2">
        <f t="shared" si="5"/>
        <v>0.28131868131868132</v>
      </c>
      <c r="H18" s="2">
        <f t="shared" si="6"/>
        <v>0.25</v>
      </c>
    </row>
    <row r="19" spans="1:9" x14ac:dyDescent="0.25">
      <c r="A19" s="2">
        <f t="shared" si="7"/>
        <v>9</v>
      </c>
      <c r="B19" s="2">
        <f t="shared" si="0"/>
        <v>512</v>
      </c>
      <c r="C19" s="2">
        <f t="shared" si="1"/>
        <v>102.4</v>
      </c>
      <c r="D19" s="2">
        <f t="shared" si="2"/>
        <v>1.2549019607843137</v>
      </c>
      <c r="E19" s="2">
        <f t="shared" si="3"/>
        <v>0.87521367521367521</v>
      </c>
      <c r="F19" s="2">
        <f t="shared" si="4"/>
        <v>0.74963396778916547</v>
      </c>
      <c r="G19" s="2">
        <f t="shared" si="5"/>
        <v>0.56263736263736264</v>
      </c>
      <c r="H19" s="2">
        <f t="shared" si="6"/>
        <v>0.5</v>
      </c>
    </row>
    <row r="20" spans="1:9" x14ac:dyDescent="0.25">
      <c r="A20" s="2">
        <f t="shared" si="7"/>
        <v>10</v>
      </c>
      <c r="B20" s="2">
        <f t="shared" si="0"/>
        <v>1024</v>
      </c>
      <c r="C20" s="2">
        <f t="shared" si="1"/>
        <v>204.8</v>
      </c>
      <c r="D20" s="2">
        <f t="shared" si="2"/>
        <v>2.5098039215686274</v>
      </c>
      <c r="E20" s="2">
        <f t="shared" si="3"/>
        <v>1.7504273504273504</v>
      </c>
      <c r="F20" s="2">
        <f t="shared" si="4"/>
        <v>1.4992679355783309</v>
      </c>
      <c r="G20" s="2">
        <f t="shared" si="5"/>
        <v>1.1252747252747253</v>
      </c>
      <c r="H20" s="6">
        <f t="shared" si="6"/>
        <v>1</v>
      </c>
    </row>
    <row r="21" spans="1:9" x14ac:dyDescent="0.25">
      <c r="A21" s="2">
        <f t="shared" si="7"/>
        <v>11</v>
      </c>
      <c r="B21" s="2">
        <f t="shared" si="0"/>
        <v>2048</v>
      </c>
      <c r="C21" s="2">
        <f t="shared" si="1"/>
        <v>409.6</v>
      </c>
      <c r="D21" s="6">
        <f t="shared" si="2"/>
        <v>5.0196078431372548</v>
      </c>
      <c r="E21" s="2">
        <f t="shared" si="3"/>
        <v>3.5008547008547009</v>
      </c>
      <c r="F21" s="6">
        <f t="shared" si="4"/>
        <v>2.9985358711566619</v>
      </c>
      <c r="G21" s="2">
        <f t="shared" si="5"/>
        <v>2.2505494505494505</v>
      </c>
      <c r="H21" s="6">
        <f t="shared" si="6"/>
        <v>2</v>
      </c>
    </row>
    <row r="22" spans="1:9" x14ac:dyDescent="0.25">
      <c r="A22" s="2">
        <f t="shared" si="7"/>
        <v>12</v>
      </c>
      <c r="B22" s="2">
        <f t="shared" si="0"/>
        <v>4096</v>
      </c>
      <c r="C22" s="2">
        <f t="shared" si="1"/>
        <v>819.2</v>
      </c>
      <c r="D22" s="6">
        <f t="shared" si="2"/>
        <v>10.03921568627451</v>
      </c>
      <c r="E22" s="6">
        <f t="shared" si="3"/>
        <v>7.0017094017094017</v>
      </c>
      <c r="F22" s="6">
        <f t="shared" si="4"/>
        <v>5.9970717423133237</v>
      </c>
      <c r="G22" s="2">
        <f t="shared" si="5"/>
        <v>4.5010989010989011</v>
      </c>
      <c r="H22" s="6">
        <f t="shared" si="6"/>
        <v>4</v>
      </c>
    </row>
    <row r="23" spans="1:9" x14ac:dyDescent="0.25">
      <c r="A23" s="2">
        <f t="shared" si="7"/>
        <v>13</v>
      </c>
      <c r="B23" s="2">
        <f t="shared" si="0"/>
        <v>8192</v>
      </c>
      <c r="C23" s="2">
        <f t="shared" si="1"/>
        <v>1638.4</v>
      </c>
      <c r="D23" s="2">
        <f t="shared" si="2"/>
        <v>20.078431372549019</v>
      </c>
      <c r="E23" s="2">
        <f t="shared" si="3"/>
        <v>14.003418803418803</v>
      </c>
      <c r="F23" s="2">
        <f t="shared" si="4"/>
        <v>11.994143484626647</v>
      </c>
      <c r="G23" s="6">
        <f t="shared" si="5"/>
        <v>9.0021978021978022</v>
      </c>
      <c r="H23" s="6">
        <f t="shared" si="6"/>
        <v>8</v>
      </c>
      <c r="I23" s="7"/>
    </row>
    <row r="24" spans="1:9" x14ac:dyDescent="0.25">
      <c r="A24" s="2">
        <f t="shared" si="7"/>
        <v>14</v>
      </c>
      <c r="B24" s="2">
        <f t="shared" si="0"/>
        <v>16384</v>
      </c>
      <c r="C24" s="2">
        <f t="shared" si="1"/>
        <v>3276.8</v>
      </c>
      <c r="D24" s="2">
        <f t="shared" si="2"/>
        <v>40.156862745098039</v>
      </c>
      <c r="E24" s="2">
        <f t="shared" si="3"/>
        <v>28.006837606837607</v>
      </c>
      <c r="F24" s="2">
        <f t="shared" si="4"/>
        <v>23.988286969253295</v>
      </c>
      <c r="G24" s="2">
        <f t="shared" si="5"/>
        <v>18.004395604395604</v>
      </c>
      <c r="H24" s="9">
        <f t="shared" si="6"/>
        <v>16</v>
      </c>
    </row>
    <row r="25" spans="1:9" x14ac:dyDescent="0.25">
      <c r="A25" s="2">
        <f t="shared" si="7"/>
        <v>15</v>
      </c>
      <c r="B25" s="2">
        <f t="shared" si="0"/>
        <v>32768</v>
      </c>
      <c r="C25" s="2">
        <f t="shared" si="1"/>
        <v>6553.6</v>
      </c>
      <c r="D25" s="2">
        <f t="shared" si="2"/>
        <v>80.313725490196077</v>
      </c>
      <c r="E25" s="2">
        <f t="shared" si="3"/>
        <v>56.013675213675214</v>
      </c>
      <c r="F25" s="2">
        <f t="shared" si="4"/>
        <v>47.97657393850659</v>
      </c>
      <c r="G25" s="2">
        <f t="shared" si="5"/>
        <v>36.008791208791209</v>
      </c>
      <c r="H25" s="9">
        <f t="shared" si="6"/>
        <v>32</v>
      </c>
    </row>
    <row r="26" spans="1:9" x14ac:dyDescent="0.25">
      <c r="A26" s="2">
        <f t="shared" si="7"/>
        <v>16</v>
      </c>
      <c r="B26" s="2">
        <f t="shared" si="0"/>
        <v>65536</v>
      </c>
      <c r="C26" s="2">
        <f t="shared" si="1"/>
        <v>13107.2</v>
      </c>
      <c r="D26" s="2">
        <f t="shared" si="2"/>
        <v>160.62745098039215</v>
      </c>
      <c r="E26" s="2">
        <f t="shared" si="3"/>
        <v>112.02735042735043</v>
      </c>
      <c r="F26" s="2">
        <f t="shared" si="4"/>
        <v>95.95314787701318</v>
      </c>
      <c r="G26" s="2">
        <f t="shared" si="5"/>
        <v>72.017582417582418</v>
      </c>
      <c r="H26" s="9">
        <f t="shared" si="6"/>
        <v>64</v>
      </c>
    </row>
    <row r="27" spans="1:9" x14ac:dyDescent="0.25">
      <c r="A27" s="2">
        <f t="shared" si="7"/>
        <v>17</v>
      </c>
      <c r="B27" s="2">
        <f t="shared" si="0"/>
        <v>131072</v>
      </c>
      <c r="C27" s="2">
        <f t="shared" si="1"/>
        <v>26214.400000000001</v>
      </c>
      <c r="D27" s="2">
        <f t="shared" si="2"/>
        <v>321.25490196078431</v>
      </c>
      <c r="E27" s="2">
        <f t="shared" si="3"/>
        <v>224.05470085470085</v>
      </c>
      <c r="F27" s="2">
        <f t="shared" si="4"/>
        <v>191.90629575402636</v>
      </c>
      <c r="G27" s="2">
        <f t="shared" si="5"/>
        <v>144.03516483516484</v>
      </c>
      <c r="H27" s="2">
        <f t="shared" si="6"/>
        <v>128</v>
      </c>
    </row>
    <row r="28" spans="1:9" x14ac:dyDescent="0.25">
      <c r="A28" s="2">
        <f t="shared" si="7"/>
        <v>18</v>
      </c>
      <c r="B28" s="2">
        <f t="shared" si="0"/>
        <v>262144</v>
      </c>
      <c r="C28" s="2">
        <f t="shared" si="1"/>
        <v>52428.800000000003</v>
      </c>
      <c r="D28" s="2">
        <f t="shared" si="2"/>
        <v>642.50980392156862</v>
      </c>
      <c r="E28" s="2">
        <f t="shared" si="3"/>
        <v>448.10940170940171</v>
      </c>
      <c r="F28" s="2">
        <f t="shared" si="4"/>
        <v>383.81259150805272</v>
      </c>
      <c r="G28" s="2">
        <f t="shared" si="5"/>
        <v>288.07032967032967</v>
      </c>
      <c r="H28" s="2">
        <f t="shared" si="6"/>
        <v>256</v>
      </c>
    </row>
    <row r="29" spans="1:9" x14ac:dyDescent="0.25">
      <c r="A29" s="2">
        <f t="shared" si="7"/>
        <v>19</v>
      </c>
      <c r="B29" s="2">
        <f t="shared" si="0"/>
        <v>524288</v>
      </c>
      <c r="C29" s="2">
        <f t="shared" si="1"/>
        <v>104857.60000000001</v>
      </c>
      <c r="D29" s="2">
        <f t="shared" si="2"/>
        <v>1285.0196078431372</v>
      </c>
      <c r="E29" s="2">
        <f t="shared" si="3"/>
        <v>896.21880341880342</v>
      </c>
      <c r="F29" s="2">
        <f t="shared" si="4"/>
        <v>767.62518301610544</v>
      </c>
      <c r="G29" s="2">
        <f t="shared" si="5"/>
        <v>576.14065934065934</v>
      </c>
      <c r="H29" s="2">
        <f t="shared" si="6"/>
        <v>512</v>
      </c>
    </row>
    <row r="30" spans="1:9" x14ac:dyDescent="0.25">
      <c r="A30" s="2">
        <f t="shared" si="7"/>
        <v>20</v>
      </c>
      <c r="B30" s="2">
        <f t="shared" si="0"/>
        <v>1048576</v>
      </c>
      <c r="C30" s="2">
        <f t="shared" si="1"/>
        <v>209715.20000000001</v>
      </c>
      <c r="D30" s="2">
        <f t="shared" si="2"/>
        <v>2570.0392156862745</v>
      </c>
      <c r="E30" s="2">
        <f t="shared" si="3"/>
        <v>1792.4376068376068</v>
      </c>
      <c r="F30" s="2">
        <f t="shared" si="4"/>
        <v>1535.2503660322109</v>
      </c>
      <c r="G30" s="2">
        <f t="shared" si="5"/>
        <v>1152.2813186813187</v>
      </c>
      <c r="H30" s="2">
        <f t="shared" si="6"/>
        <v>1024</v>
      </c>
    </row>
    <row r="31" spans="1:9" x14ac:dyDescent="0.25">
      <c r="A31" s="2">
        <f t="shared" si="7"/>
        <v>21</v>
      </c>
      <c r="B31" s="2">
        <f t="shared" si="0"/>
        <v>2097152</v>
      </c>
      <c r="C31" s="2">
        <f t="shared" si="1"/>
        <v>419430.40000000002</v>
      </c>
      <c r="D31" s="2">
        <f t="shared" si="2"/>
        <v>5140.0784313725489</v>
      </c>
      <c r="E31" s="2">
        <f t="shared" si="3"/>
        <v>3584.8752136752137</v>
      </c>
      <c r="F31" s="2">
        <f t="shared" si="4"/>
        <v>3070.5007320644218</v>
      </c>
      <c r="G31" s="2">
        <f t="shared" si="5"/>
        <v>2304.5626373626374</v>
      </c>
      <c r="H31" s="2">
        <f t="shared" si="6"/>
        <v>2048</v>
      </c>
    </row>
    <row r="32" spans="1:9" x14ac:dyDescent="0.25">
      <c r="A32" s="2">
        <f t="shared" si="7"/>
        <v>22</v>
      </c>
      <c r="B32" s="2">
        <f t="shared" si="0"/>
        <v>4194304</v>
      </c>
      <c r="C32" s="2">
        <f t="shared" si="1"/>
        <v>838860.80000000005</v>
      </c>
      <c r="D32" s="2">
        <f t="shared" si="2"/>
        <v>10280.156862745098</v>
      </c>
      <c r="E32" s="2">
        <f t="shared" si="3"/>
        <v>7169.7504273504273</v>
      </c>
      <c r="F32" s="2">
        <f t="shared" si="4"/>
        <v>6141.0014641288435</v>
      </c>
      <c r="G32" s="2">
        <f t="shared" si="5"/>
        <v>4609.1252747252747</v>
      </c>
      <c r="H32" s="2">
        <f t="shared" si="6"/>
        <v>4096</v>
      </c>
    </row>
    <row r="33" spans="1:8" x14ac:dyDescent="0.25">
      <c r="A33" s="2">
        <f t="shared" si="7"/>
        <v>23</v>
      </c>
      <c r="B33" s="2">
        <f t="shared" si="0"/>
        <v>8388608</v>
      </c>
      <c r="C33" s="2">
        <f t="shared" si="1"/>
        <v>1677721.6000000001</v>
      </c>
      <c r="D33" s="2">
        <f t="shared" si="2"/>
        <v>20560.313725490196</v>
      </c>
      <c r="E33" s="2">
        <f t="shared" si="3"/>
        <v>14339.500854700855</v>
      </c>
      <c r="F33" s="2">
        <f t="shared" si="4"/>
        <v>12282.002928257687</v>
      </c>
      <c r="G33" s="2">
        <f t="shared" si="5"/>
        <v>9218.2505494505494</v>
      </c>
      <c r="H33" s="2">
        <f t="shared" si="6"/>
        <v>8192</v>
      </c>
    </row>
    <row r="34" spans="1:8" x14ac:dyDescent="0.25">
      <c r="A34" s="2">
        <f t="shared" si="7"/>
        <v>24</v>
      </c>
      <c r="B34" s="2">
        <f t="shared" si="0"/>
        <v>16777216</v>
      </c>
      <c r="C34" s="2">
        <f t="shared" si="1"/>
        <v>3355443.2000000002</v>
      </c>
      <c r="D34" s="2">
        <f t="shared" si="2"/>
        <v>41120.627450980392</v>
      </c>
      <c r="E34" s="2">
        <f t="shared" si="3"/>
        <v>28679.001709401709</v>
      </c>
      <c r="F34" s="2">
        <f t="shared" si="4"/>
        <v>24564.005856515374</v>
      </c>
      <c r="G34" s="2">
        <f t="shared" si="5"/>
        <v>18436.501098901099</v>
      </c>
      <c r="H34" s="2">
        <f t="shared" si="6"/>
        <v>16384</v>
      </c>
    </row>
    <row r="38" spans="1:8" x14ac:dyDescent="0.25">
      <c r="B38">
        <f>2^6</f>
        <v>64</v>
      </c>
    </row>
    <row r="39" spans="1:8" x14ac:dyDescent="0.25">
      <c r="B39" s="8">
        <f>2^10</f>
        <v>1024</v>
      </c>
    </row>
    <row r="40" spans="1:8" x14ac:dyDescent="0.25">
      <c r="B40" s="1">
        <f>2^12</f>
        <v>4096</v>
      </c>
    </row>
  </sheetData>
  <mergeCells count="1">
    <mergeCell ref="A7:H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EB65C-94FD-4968-B7A2-00D5C5E026B0}">
  <dimension ref="A9:F33"/>
  <sheetViews>
    <sheetView workbookViewId="0">
      <selection activeCell="I22" sqref="I22"/>
    </sheetView>
  </sheetViews>
  <sheetFormatPr defaultRowHeight="15" x14ac:dyDescent="0.25"/>
  <cols>
    <col min="3" max="3" width="12.28515625" customWidth="1"/>
  </cols>
  <sheetData>
    <row r="9" spans="1:3" x14ac:dyDescent="0.25">
      <c r="C9" s="5">
        <v>5</v>
      </c>
    </row>
    <row r="10" spans="1:3" x14ac:dyDescent="0.25">
      <c r="A10">
        <v>1</v>
      </c>
      <c r="B10">
        <f>POWER(2,A10)</f>
        <v>2</v>
      </c>
      <c r="C10">
        <f>B10/$C$9</f>
        <v>0.4</v>
      </c>
    </row>
    <row r="11" spans="1:3" x14ac:dyDescent="0.25">
      <c r="A11">
        <f>A10+1</f>
        <v>2</v>
      </c>
      <c r="B11">
        <f t="shared" ref="B11:B33" si="0">POWER(2,A11)</f>
        <v>4</v>
      </c>
      <c r="C11">
        <f t="shared" ref="C11:C33" si="1">B11/$C$9</f>
        <v>0.8</v>
      </c>
    </row>
    <row r="12" spans="1:3" x14ac:dyDescent="0.25">
      <c r="A12">
        <f t="shared" ref="A12:A33" si="2">A11+1</f>
        <v>3</v>
      </c>
      <c r="B12">
        <f t="shared" si="0"/>
        <v>8</v>
      </c>
      <c r="C12">
        <f t="shared" si="1"/>
        <v>1.6</v>
      </c>
    </row>
    <row r="13" spans="1:3" x14ac:dyDescent="0.25">
      <c r="A13">
        <f t="shared" si="2"/>
        <v>4</v>
      </c>
      <c r="B13">
        <f t="shared" si="0"/>
        <v>16</v>
      </c>
      <c r="C13">
        <f t="shared" si="1"/>
        <v>3.2</v>
      </c>
    </row>
    <row r="14" spans="1:3" x14ac:dyDescent="0.25">
      <c r="A14">
        <f t="shared" si="2"/>
        <v>5</v>
      </c>
      <c r="B14">
        <f t="shared" si="0"/>
        <v>32</v>
      </c>
      <c r="C14">
        <f t="shared" si="1"/>
        <v>6.4</v>
      </c>
    </row>
    <row r="15" spans="1:3" x14ac:dyDescent="0.25">
      <c r="A15">
        <f t="shared" si="2"/>
        <v>6</v>
      </c>
      <c r="B15">
        <f t="shared" si="0"/>
        <v>64</v>
      </c>
      <c r="C15">
        <f t="shared" si="1"/>
        <v>12.8</v>
      </c>
    </row>
    <row r="16" spans="1:3" x14ac:dyDescent="0.25">
      <c r="A16">
        <f t="shared" si="2"/>
        <v>7</v>
      </c>
      <c r="B16">
        <f t="shared" si="0"/>
        <v>128</v>
      </c>
      <c r="C16">
        <f t="shared" si="1"/>
        <v>25.6</v>
      </c>
    </row>
    <row r="17" spans="1:6" x14ac:dyDescent="0.25">
      <c r="A17">
        <f t="shared" si="2"/>
        <v>8</v>
      </c>
      <c r="B17">
        <f t="shared" si="0"/>
        <v>256</v>
      </c>
      <c r="C17">
        <f t="shared" si="1"/>
        <v>51.2</v>
      </c>
    </row>
    <row r="18" spans="1:6" x14ac:dyDescent="0.25">
      <c r="A18">
        <f t="shared" si="2"/>
        <v>9</v>
      </c>
      <c r="B18">
        <f t="shared" si="0"/>
        <v>512</v>
      </c>
      <c r="C18">
        <f t="shared" si="1"/>
        <v>102.4</v>
      </c>
    </row>
    <row r="19" spans="1:6" x14ac:dyDescent="0.25">
      <c r="A19">
        <f t="shared" si="2"/>
        <v>10</v>
      </c>
      <c r="B19">
        <f t="shared" si="0"/>
        <v>1024</v>
      </c>
      <c r="C19">
        <f t="shared" si="1"/>
        <v>204.8</v>
      </c>
    </row>
    <row r="20" spans="1:6" x14ac:dyDescent="0.25">
      <c r="A20">
        <f t="shared" si="2"/>
        <v>11</v>
      </c>
      <c r="B20">
        <f t="shared" si="0"/>
        <v>2048</v>
      </c>
      <c r="C20">
        <f t="shared" si="1"/>
        <v>409.6</v>
      </c>
      <c r="E20">
        <v>400</v>
      </c>
    </row>
    <row r="21" spans="1:6" x14ac:dyDescent="0.25">
      <c r="A21">
        <f t="shared" si="2"/>
        <v>12</v>
      </c>
      <c r="B21">
        <f t="shared" si="0"/>
        <v>4096</v>
      </c>
      <c r="C21">
        <f t="shared" si="1"/>
        <v>819.2</v>
      </c>
    </row>
    <row r="22" spans="1:6" x14ac:dyDescent="0.25">
      <c r="A22">
        <f t="shared" si="2"/>
        <v>13</v>
      </c>
      <c r="B22">
        <f t="shared" si="0"/>
        <v>8192</v>
      </c>
      <c r="C22">
        <f t="shared" si="1"/>
        <v>1638.4</v>
      </c>
    </row>
    <row r="23" spans="1:6" x14ac:dyDescent="0.25">
      <c r="A23">
        <f t="shared" si="2"/>
        <v>14</v>
      </c>
      <c r="B23">
        <f t="shared" si="0"/>
        <v>16384</v>
      </c>
      <c r="C23">
        <f t="shared" si="1"/>
        <v>3276.8</v>
      </c>
      <c r="E23">
        <v>3277</v>
      </c>
    </row>
    <row r="24" spans="1:6" x14ac:dyDescent="0.25">
      <c r="A24">
        <f t="shared" si="2"/>
        <v>15</v>
      </c>
      <c r="B24">
        <f t="shared" si="0"/>
        <v>32768</v>
      </c>
      <c r="C24">
        <f t="shared" si="1"/>
        <v>6553.6</v>
      </c>
    </row>
    <row r="25" spans="1:6" x14ac:dyDescent="0.25">
      <c r="A25">
        <f t="shared" si="2"/>
        <v>16</v>
      </c>
      <c r="B25">
        <f t="shared" si="0"/>
        <v>65536</v>
      </c>
      <c r="C25">
        <f t="shared" si="1"/>
        <v>13107.2</v>
      </c>
    </row>
    <row r="26" spans="1:6" x14ac:dyDescent="0.25">
      <c r="A26">
        <f t="shared" si="2"/>
        <v>17</v>
      </c>
      <c r="B26">
        <f t="shared" si="0"/>
        <v>131072</v>
      </c>
      <c r="C26">
        <f t="shared" si="1"/>
        <v>26214.400000000001</v>
      </c>
    </row>
    <row r="27" spans="1:6" x14ac:dyDescent="0.25">
      <c r="A27">
        <f t="shared" si="2"/>
        <v>18</v>
      </c>
      <c r="B27">
        <f t="shared" si="0"/>
        <v>262144</v>
      </c>
      <c r="C27">
        <f t="shared" si="1"/>
        <v>52428.800000000003</v>
      </c>
    </row>
    <row r="28" spans="1:6" x14ac:dyDescent="0.25">
      <c r="A28">
        <f t="shared" si="2"/>
        <v>19</v>
      </c>
      <c r="B28">
        <f t="shared" si="0"/>
        <v>524288</v>
      </c>
      <c r="C28">
        <f t="shared" si="1"/>
        <v>104857.60000000001</v>
      </c>
      <c r="E28">
        <v>104500</v>
      </c>
    </row>
    <row r="29" spans="1:6" x14ac:dyDescent="0.25">
      <c r="A29">
        <f t="shared" si="2"/>
        <v>20</v>
      </c>
      <c r="B29">
        <f t="shared" si="0"/>
        <v>1048576</v>
      </c>
      <c r="C29">
        <f t="shared" si="1"/>
        <v>209715.20000000001</v>
      </c>
      <c r="E29">
        <v>209000</v>
      </c>
      <c r="F29">
        <v>210000</v>
      </c>
    </row>
    <row r="30" spans="1:6" x14ac:dyDescent="0.25">
      <c r="A30">
        <f t="shared" si="2"/>
        <v>21</v>
      </c>
      <c r="B30">
        <f t="shared" si="0"/>
        <v>2097152</v>
      </c>
      <c r="C30">
        <f t="shared" si="1"/>
        <v>419430.40000000002</v>
      </c>
    </row>
    <row r="31" spans="1:6" x14ac:dyDescent="0.25">
      <c r="A31">
        <f t="shared" si="2"/>
        <v>22</v>
      </c>
      <c r="B31">
        <f t="shared" si="0"/>
        <v>4194304</v>
      </c>
      <c r="C31">
        <f t="shared" si="1"/>
        <v>838860.80000000005</v>
      </c>
      <c r="E31">
        <v>840000</v>
      </c>
    </row>
    <row r="32" spans="1:6" x14ac:dyDescent="0.25">
      <c r="A32">
        <f t="shared" si="2"/>
        <v>23</v>
      </c>
      <c r="B32">
        <f t="shared" si="0"/>
        <v>8388608</v>
      </c>
      <c r="C32">
        <f t="shared" si="1"/>
        <v>1677721.6000000001</v>
      </c>
    </row>
    <row r="33" spans="1:3" x14ac:dyDescent="0.25">
      <c r="A33">
        <f t="shared" si="2"/>
        <v>24</v>
      </c>
      <c r="B33">
        <f t="shared" si="0"/>
        <v>16777216</v>
      </c>
      <c r="C33">
        <f t="shared" si="1"/>
        <v>3355443.2000000002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PW Resistors</vt:lpstr>
      <vt:lpstr>Sheet2</vt:lpstr>
      <vt:lpstr>Sheet3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2023-04-18T17:51:22Z</cp:lastPrinted>
  <dcterms:created xsi:type="dcterms:W3CDTF">2023-04-12T15:42:35Z</dcterms:created>
  <dcterms:modified xsi:type="dcterms:W3CDTF">2024-05-14T21:37:13Z</dcterms:modified>
</cp:coreProperties>
</file>