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25" windowWidth="21375" windowHeight="9930" activeTab="1"/>
  </bookViews>
  <sheets>
    <sheet name="SingleColumn" sheetId="1" r:id="rId1"/>
    <sheet name="DNV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K5" i="2" l="1"/>
  <c r="E5" i="2"/>
  <c r="C9" i="2"/>
  <c r="A81" i="1"/>
  <c r="A82" i="1"/>
  <c r="A83" i="1"/>
  <c r="A84" i="1"/>
  <c r="B84" i="1"/>
  <c r="C56" i="1"/>
  <c r="D84" i="1"/>
  <c r="B83" i="1"/>
  <c r="D83" i="1"/>
  <c r="B82" i="1"/>
  <c r="D82" i="1"/>
  <c r="B81" i="1"/>
  <c r="D81" i="1"/>
  <c r="A76" i="1"/>
  <c r="A77" i="1"/>
  <c r="A78" i="1"/>
  <c r="A79" i="1"/>
  <c r="A80" i="1"/>
  <c r="B80" i="1"/>
  <c r="D80" i="1"/>
  <c r="B79" i="1"/>
  <c r="D79" i="1"/>
  <c r="B78" i="1"/>
  <c r="D78" i="1"/>
  <c r="B77" i="1"/>
  <c r="D77" i="1"/>
  <c r="B76" i="1"/>
  <c r="D76" i="1"/>
  <c r="E3" i="2"/>
  <c r="F9" i="2"/>
  <c r="A19" i="1"/>
  <c r="A18" i="1"/>
  <c r="A17" i="1"/>
  <c r="A16" i="1"/>
  <c r="A15" i="1"/>
  <c r="A14" i="1"/>
  <c r="A13" i="1"/>
  <c r="A12" i="1"/>
  <c r="A11" i="1"/>
  <c r="H3" i="1"/>
  <c r="E4" i="1"/>
  <c r="C6" i="1"/>
  <c r="B28" i="1"/>
  <c r="H3" i="2"/>
  <c r="H4" i="2"/>
  <c r="B7" i="2"/>
  <c r="B13" i="2"/>
  <c r="D13" i="2"/>
  <c r="E3" i="1"/>
  <c r="F6" i="1"/>
  <c r="F56" i="1"/>
  <c r="E29" i="1"/>
  <c r="C31" i="1"/>
  <c r="E28" i="1"/>
  <c r="F31" i="1"/>
  <c r="B75" i="1"/>
  <c r="D75" i="1"/>
  <c r="B74" i="1"/>
  <c r="D74" i="1"/>
  <c r="B73" i="1"/>
  <c r="D73" i="1"/>
  <c r="B72" i="1"/>
  <c r="D72" i="1"/>
  <c r="B71" i="1"/>
  <c r="D71" i="1"/>
  <c r="B70" i="1"/>
  <c r="D70" i="1"/>
  <c r="B69" i="1"/>
  <c r="D69" i="1"/>
  <c r="B68" i="1"/>
  <c r="D68" i="1"/>
  <c r="B67" i="1"/>
  <c r="D67" i="1"/>
  <c r="B66" i="1"/>
  <c r="D66" i="1"/>
  <c r="B65" i="1"/>
  <c r="D65" i="1"/>
  <c r="B64" i="1"/>
  <c r="D64" i="1"/>
  <c r="B63" i="1"/>
  <c r="D63" i="1"/>
  <c r="B62" i="1"/>
  <c r="D62" i="1"/>
  <c r="B61" i="1"/>
  <c r="D61" i="1"/>
  <c r="H28" i="1"/>
  <c r="B50" i="1"/>
  <c r="D50" i="1"/>
  <c r="B49" i="1"/>
  <c r="D49" i="1"/>
  <c r="B48" i="1"/>
  <c r="D48" i="1"/>
  <c r="B47" i="1"/>
  <c r="D47" i="1"/>
  <c r="B46" i="1"/>
  <c r="D46" i="1"/>
  <c r="B45" i="1"/>
  <c r="D45" i="1"/>
  <c r="B44" i="1"/>
  <c r="D44" i="1"/>
  <c r="B43" i="1"/>
  <c r="D43" i="1"/>
  <c r="B42" i="1"/>
  <c r="D42" i="1"/>
  <c r="B41" i="1"/>
  <c r="D41" i="1"/>
  <c r="B40" i="1"/>
  <c r="D40" i="1"/>
  <c r="B39" i="1"/>
  <c r="D39" i="1"/>
  <c r="B38" i="1"/>
  <c r="D38" i="1"/>
  <c r="B37" i="1"/>
  <c r="D37" i="1"/>
  <c r="B36" i="1"/>
  <c r="D36" i="1"/>
  <c r="B35" i="1"/>
  <c r="D35" i="1"/>
  <c r="D60" i="1"/>
  <c r="B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E54" i="1"/>
  <c r="H53" i="1"/>
  <c r="E53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B19" i="1"/>
  <c r="B18" i="1"/>
  <c r="B17" i="1"/>
  <c r="B16" i="1"/>
  <c r="B15" i="1"/>
  <c r="B14" i="1"/>
  <c r="B13" i="1"/>
  <c r="B12" i="1"/>
  <c r="B11" i="1"/>
  <c r="B10" i="1"/>
  <c r="D19" i="1"/>
  <c r="D18" i="1"/>
  <c r="D17" i="1"/>
  <c r="D16" i="1"/>
  <c r="D15" i="1"/>
  <c r="D14" i="1"/>
  <c r="D13" i="1"/>
  <c r="D12" i="1"/>
  <c r="D11" i="1"/>
  <c r="D10" i="1"/>
</calcChain>
</file>

<file path=xl/sharedStrings.xml><?xml version="1.0" encoding="utf-8"?>
<sst xmlns="http://schemas.openxmlformats.org/spreadsheetml/2006/main" count="137" uniqueCount="26">
  <si>
    <t xml:space="preserve">A = </t>
  </si>
  <si>
    <t xml:space="preserve">P = </t>
  </si>
  <si>
    <t>psi</t>
  </si>
  <si>
    <t>in^2</t>
  </si>
  <si>
    <t>in</t>
  </si>
  <si>
    <t>L (in)</t>
  </si>
  <si>
    <t xml:space="preserve">E = </t>
  </si>
  <si>
    <t xml:space="preserve">I = </t>
  </si>
  <si>
    <t>in^4</t>
  </si>
  <si>
    <t xml:space="preserve">Drod = </t>
  </si>
  <si>
    <t xml:space="preserve">Dpiston = </t>
  </si>
  <si>
    <t>Peak Force</t>
  </si>
  <si>
    <t>lbs</t>
  </si>
  <si>
    <t>Critical Load</t>
  </si>
  <si>
    <t>FOS</t>
  </si>
  <si>
    <t>C =</t>
  </si>
  <si>
    <t xml:space="preserve">Stress = </t>
  </si>
  <si>
    <t>Rounded Ends.  Approximation to Hydraulic ram situation.</t>
  </si>
  <si>
    <t>Dcyl_i =</t>
  </si>
  <si>
    <t>Dcyl_o =</t>
  </si>
  <si>
    <t xml:space="preserve">Z = </t>
  </si>
  <si>
    <t xml:space="preserve">L2 = </t>
  </si>
  <si>
    <t xml:space="preserve">I1 = </t>
  </si>
  <si>
    <t xml:space="preserve">I2 = </t>
  </si>
  <si>
    <t xml:space="preserve">L1 = </t>
  </si>
  <si>
    <t xml:space="preserve">L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</si>
</sst>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right"/>
    </xf>
    <xf numFmtId="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workbookViewId="0">
      <selection activeCell="B3" sqref="B3"/>
    </sheetView>
  </sheetViews>
  <sheetFormatPr defaultRowHeight="15" x14ac:dyDescent="0.25"/>
  <cols>
    <col min="2" max="2" width="12.85546875" customWidth="1"/>
  </cols>
  <sheetData>
    <row r="1" spans="1:9" x14ac:dyDescent="0.25">
      <c r="A1" s="2" t="s">
        <v>6</v>
      </c>
      <c r="B1" s="1">
        <v>30000000</v>
      </c>
      <c r="C1" t="s">
        <v>2</v>
      </c>
    </row>
    <row r="2" spans="1:9" x14ac:dyDescent="0.25">
      <c r="A2" s="2" t="s">
        <v>1</v>
      </c>
      <c r="B2">
        <v>2000</v>
      </c>
      <c r="C2" t="s">
        <v>2</v>
      </c>
    </row>
    <row r="3" spans="1:9" x14ac:dyDescent="0.25">
      <c r="A3" s="2" t="s">
        <v>9</v>
      </c>
      <c r="B3">
        <v>0.75</v>
      </c>
      <c r="C3" t="s">
        <v>4</v>
      </c>
      <c r="D3" t="s">
        <v>0</v>
      </c>
      <c r="E3">
        <f>0.25*PI()*B3^2</f>
        <v>0.44178646691106466</v>
      </c>
      <c r="F3" t="s">
        <v>3</v>
      </c>
      <c r="G3" s="2" t="s">
        <v>7</v>
      </c>
      <c r="H3">
        <f>0.25*PI()*(B3/2)^4</f>
        <v>1.5531555477342116E-2</v>
      </c>
      <c r="I3" t="s">
        <v>8</v>
      </c>
    </row>
    <row r="4" spans="1:9" x14ac:dyDescent="0.25">
      <c r="A4" s="2" t="s">
        <v>10</v>
      </c>
      <c r="B4">
        <v>1.125</v>
      </c>
      <c r="D4" t="s">
        <v>0</v>
      </c>
      <c r="E4">
        <f>0.25*PI()*B4^2</f>
        <v>0.99401955054989544</v>
      </c>
      <c r="F4" t="s">
        <v>3</v>
      </c>
      <c r="G4" s="2"/>
    </row>
    <row r="5" spans="1:9" x14ac:dyDescent="0.25">
      <c r="A5" s="2"/>
      <c r="G5" s="2"/>
    </row>
    <row r="6" spans="1:9" x14ac:dyDescent="0.25">
      <c r="B6" s="2" t="s">
        <v>11</v>
      </c>
      <c r="C6" s="4">
        <f>+B$2*E4</f>
        <v>1988.039101099791</v>
      </c>
      <c r="D6" t="s">
        <v>12</v>
      </c>
      <c r="E6" t="s">
        <v>16</v>
      </c>
      <c r="F6">
        <f>+C6/E3</f>
        <v>4500</v>
      </c>
      <c r="G6" t="s">
        <v>2</v>
      </c>
    </row>
    <row r="7" spans="1:9" x14ac:dyDescent="0.25">
      <c r="B7" s="2" t="s">
        <v>15</v>
      </c>
      <c r="C7">
        <v>1</v>
      </c>
      <c r="D7" t="s">
        <v>17</v>
      </c>
    </row>
    <row r="8" spans="1:9" x14ac:dyDescent="0.25">
      <c r="B8" s="2"/>
    </row>
    <row r="9" spans="1:9" x14ac:dyDescent="0.25">
      <c r="A9" t="s">
        <v>5</v>
      </c>
      <c r="B9" t="s">
        <v>13</v>
      </c>
      <c r="D9" t="s">
        <v>14</v>
      </c>
    </row>
    <row r="10" spans="1:9" x14ac:dyDescent="0.25">
      <c r="A10">
        <v>16</v>
      </c>
      <c r="B10" s="4">
        <f>+$C$7*(PI()^2)*$B$1*$H$3/(($A10)^2)</f>
        <v>17963.708003313197</v>
      </c>
      <c r="C10" t="s">
        <v>12</v>
      </c>
      <c r="D10">
        <f>+(B10/C$6)</f>
        <v>9.0358927011926493</v>
      </c>
    </row>
    <row r="11" spans="1:9" x14ac:dyDescent="0.25">
      <c r="A11">
        <f t="shared" ref="A11:A26" si="0">A10+2</f>
        <v>18</v>
      </c>
      <c r="B11" s="4">
        <f t="shared" ref="B11:B26" si="1">+$C$7*(PI()^2)*$B$1*$H$3/(($A11)^2)</f>
        <v>14193.54706434623</v>
      </c>
      <c r="C11" t="s">
        <v>12</v>
      </c>
      <c r="D11">
        <f t="shared" ref="D11:D25" si="2">+(B11/C$6)</f>
        <v>7.1394707762509828</v>
      </c>
    </row>
    <row r="12" spans="1:9" x14ac:dyDescent="0.25">
      <c r="A12">
        <f t="shared" si="0"/>
        <v>20</v>
      </c>
      <c r="B12" s="4">
        <f t="shared" si="1"/>
        <v>11496.773122120447</v>
      </c>
      <c r="C12" t="s">
        <v>12</v>
      </c>
      <c r="D12">
        <f t="shared" si="2"/>
        <v>5.7829713287632956</v>
      </c>
    </row>
    <row r="13" spans="1:9" x14ac:dyDescent="0.25">
      <c r="A13">
        <f t="shared" si="0"/>
        <v>22</v>
      </c>
      <c r="B13" s="4">
        <f t="shared" si="1"/>
        <v>9501.4653901821875</v>
      </c>
      <c r="C13" t="s">
        <v>12</v>
      </c>
      <c r="D13">
        <f t="shared" si="2"/>
        <v>4.7793151477382612</v>
      </c>
    </row>
    <row r="14" spans="1:9" x14ac:dyDescent="0.25">
      <c r="A14">
        <f t="shared" si="0"/>
        <v>24</v>
      </c>
      <c r="B14" s="4">
        <f t="shared" si="1"/>
        <v>7983.8702236947538</v>
      </c>
      <c r="C14" t="s">
        <v>12</v>
      </c>
      <c r="D14">
        <f t="shared" si="2"/>
        <v>4.0159523116411773</v>
      </c>
    </row>
    <row r="15" spans="1:9" x14ac:dyDescent="0.25">
      <c r="A15">
        <f t="shared" si="0"/>
        <v>26</v>
      </c>
      <c r="B15" s="4">
        <f t="shared" si="1"/>
        <v>6802.8243326156489</v>
      </c>
      <c r="C15" t="s">
        <v>12</v>
      </c>
      <c r="D15">
        <f t="shared" si="2"/>
        <v>3.4218765258954416</v>
      </c>
    </row>
    <row r="16" spans="1:9" x14ac:dyDescent="0.25">
      <c r="A16">
        <f t="shared" si="0"/>
        <v>28</v>
      </c>
      <c r="B16" s="4">
        <f t="shared" si="1"/>
        <v>5865.7005725104318</v>
      </c>
      <c r="C16" t="s">
        <v>12</v>
      </c>
      <c r="D16">
        <f t="shared" si="2"/>
        <v>2.9504955758996405</v>
      </c>
    </row>
    <row r="17" spans="1:9" x14ac:dyDescent="0.25">
      <c r="A17">
        <f t="shared" si="0"/>
        <v>30</v>
      </c>
      <c r="B17" s="4">
        <f t="shared" si="1"/>
        <v>5109.6769431646426</v>
      </c>
      <c r="C17" t="s">
        <v>12</v>
      </c>
      <c r="D17">
        <f t="shared" si="2"/>
        <v>2.5702094794503534</v>
      </c>
    </row>
    <row r="18" spans="1:9" x14ac:dyDescent="0.25">
      <c r="A18">
        <f t="shared" si="0"/>
        <v>32</v>
      </c>
      <c r="B18" s="4">
        <f t="shared" si="1"/>
        <v>4490.9270008282992</v>
      </c>
      <c r="C18" t="s">
        <v>12</v>
      </c>
      <c r="D18">
        <f t="shared" si="2"/>
        <v>2.2589731752981623</v>
      </c>
    </row>
    <row r="19" spans="1:9" x14ac:dyDescent="0.25">
      <c r="A19">
        <f t="shared" si="0"/>
        <v>34</v>
      </c>
      <c r="B19" s="4">
        <f t="shared" si="1"/>
        <v>3978.1221875849296</v>
      </c>
      <c r="C19" t="s">
        <v>12</v>
      </c>
      <c r="D19">
        <f t="shared" si="2"/>
        <v>2.001028141440587</v>
      </c>
    </row>
    <row r="20" spans="1:9" x14ac:dyDescent="0.25">
      <c r="B20" s="4"/>
    </row>
    <row r="21" spans="1:9" x14ac:dyDescent="0.25">
      <c r="B21" s="4"/>
    </row>
    <row r="22" spans="1:9" x14ac:dyDescent="0.25">
      <c r="B22" s="4"/>
    </row>
    <row r="23" spans="1:9" x14ac:dyDescent="0.25">
      <c r="B23" s="4"/>
    </row>
    <row r="24" spans="1:9" x14ac:dyDescent="0.25">
      <c r="B24" s="4"/>
    </row>
    <row r="25" spans="1:9" x14ac:dyDescent="0.25">
      <c r="B25" s="4"/>
    </row>
    <row r="26" spans="1:9" x14ac:dyDescent="0.25">
      <c r="B26" s="4"/>
    </row>
    <row r="27" spans="1:9" x14ac:dyDescent="0.25">
      <c r="B27" s="4"/>
    </row>
    <row r="28" spans="1:9" x14ac:dyDescent="0.25">
      <c r="A28" s="2" t="s">
        <v>9</v>
      </c>
      <c r="B28" s="3">
        <f>11/16</f>
        <v>0.6875</v>
      </c>
      <c r="C28" t="s">
        <v>4</v>
      </c>
      <c r="D28" t="s">
        <v>0</v>
      </c>
      <c r="E28">
        <f>0.25*PI()*B28^2</f>
        <v>0.37122335066832518</v>
      </c>
      <c r="F28" t="s">
        <v>3</v>
      </c>
      <c r="G28" s="2" t="s">
        <v>7</v>
      </c>
      <c r="H28">
        <f>0.25*PI()*(B28/2)^4</f>
        <v>1.0966314802457848E-2</v>
      </c>
      <c r="I28" t="s">
        <v>8</v>
      </c>
    </row>
    <row r="29" spans="1:9" x14ac:dyDescent="0.25">
      <c r="A29" s="2" t="s">
        <v>10</v>
      </c>
      <c r="B29">
        <v>1</v>
      </c>
      <c r="D29" t="s">
        <v>0</v>
      </c>
      <c r="E29">
        <f>0.25*PI()*B29^2</f>
        <v>0.78539816339744828</v>
      </c>
      <c r="F29" t="s">
        <v>3</v>
      </c>
      <c r="G29" s="2"/>
    </row>
    <row r="30" spans="1:9" x14ac:dyDescent="0.25">
      <c r="A30" s="2"/>
      <c r="G30" s="2"/>
    </row>
    <row r="31" spans="1:9" x14ac:dyDescent="0.25">
      <c r="B31" s="2" t="s">
        <v>11</v>
      </c>
      <c r="C31" s="4">
        <f>+B$2*E29</f>
        <v>1570.7963267948965</v>
      </c>
      <c r="D31" t="s">
        <v>12</v>
      </c>
      <c r="E31" t="s">
        <v>16</v>
      </c>
      <c r="F31">
        <f>+C31/E28</f>
        <v>4231.4049586776855</v>
      </c>
      <c r="G31" t="s">
        <v>2</v>
      </c>
    </row>
    <row r="32" spans="1:9" x14ac:dyDescent="0.25">
      <c r="B32" s="2" t="s">
        <v>15</v>
      </c>
      <c r="C32">
        <v>1</v>
      </c>
    </row>
    <row r="33" spans="1:4" x14ac:dyDescent="0.25">
      <c r="B33" s="2"/>
    </row>
    <row r="34" spans="1:4" x14ac:dyDescent="0.25">
      <c r="A34" t="s">
        <v>5</v>
      </c>
      <c r="B34" t="s">
        <v>13</v>
      </c>
      <c r="D34" t="s">
        <v>14</v>
      </c>
    </row>
    <row r="35" spans="1:4" x14ac:dyDescent="0.25">
      <c r="A35">
        <v>12</v>
      </c>
      <c r="B35" s="4">
        <f t="shared" ref="B35:B50" si="3">+$C$32*(PI()^2)*$B$1*$H$28/(($A35)^2)</f>
        <v>22548.581007931116</v>
      </c>
      <c r="C35" t="s">
        <v>12</v>
      </c>
      <c r="D35">
        <f>+(B35/C$31)</f>
        <v>14.354872508481076</v>
      </c>
    </row>
    <row r="36" spans="1:4" x14ac:dyDescent="0.25">
      <c r="A36">
        <f>+A35+1</f>
        <v>13</v>
      </c>
      <c r="B36" s="4">
        <f t="shared" si="3"/>
        <v>19212.992101432432</v>
      </c>
      <c r="C36" t="s">
        <v>12</v>
      </c>
      <c r="D36">
        <f t="shared" ref="D36:D50" si="4">+(B36/C$31)</f>
        <v>12.231370658114054</v>
      </c>
    </row>
    <row r="37" spans="1:4" x14ac:dyDescent="0.25">
      <c r="A37">
        <f t="shared" ref="A37:A50" si="5">+A36+1</f>
        <v>14</v>
      </c>
      <c r="B37" s="4">
        <f t="shared" si="3"/>
        <v>16566.304413990209</v>
      </c>
      <c r="C37" t="s">
        <v>12</v>
      </c>
      <c r="D37">
        <f t="shared" si="4"/>
        <v>10.546436945006505</v>
      </c>
    </row>
    <row r="38" spans="1:4" x14ac:dyDescent="0.25">
      <c r="A38">
        <f t="shared" si="5"/>
        <v>15</v>
      </c>
      <c r="B38" s="4">
        <f t="shared" si="3"/>
        <v>14431.091845075915</v>
      </c>
      <c r="C38" t="s">
        <v>12</v>
      </c>
      <c r="D38">
        <f t="shared" si="4"/>
        <v>9.1871184054278885</v>
      </c>
    </row>
    <row r="39" spans="1:4" x14ac:dyDescent="0.25">
      <c r="A39">
        <f t="shared" si="5"/>
        <v>16</v>
      </c>
      <c r="B39" s="4">
        <f t="shared" si="3"/>
        <v>12683.576816961253</v>
      </c>
      <c r="C39" t="s">
        <v>12</v>
      </c>
      <c r="D39">
        <f t="shared" si="4"/>
        <v>8.0746157860206065</v>
      </c>
    </row>
    <row r="40" spans="1:4" x14ac:dyDescent="0.25">
      <c r="A40">
        <f t="shared" si="5"/>
        <v>17</v>
      </c>
      <c r="B40" s="4">
        <f t="shared" si="3"/>
        <v>11235.279118138687</v>
      </c>
      <c r="C40" t="s">
        <v>12</v>
      </c>
      <c r="D40">
        <f t="shared" si="4"/>
        <v>7.1526008346756917</v>
      </c>
    </row>
    <row r="41" spans="1:4" x14ac:dyDescent="0.25">
      <c r="A41">
        <f t="shared" si="5"/>
        <v>18</v>
      </c>
      <c r="B41" s="4">
        <f t="shared" si="3"/>
        <v>10021.591559080496</v>
      </c>
      <c r="C41" t="s">
        <v>12</v>
      </c>
      <c r="D41">
        <f t="shared" si="4"/>
        <v>6.3799433371027003</v>
      </c>
    </row>
    <row r="42" spans="1:4" x14ac:dyDescent="0.25">
      <c r="A42">
        <f t="shared" si="5"/>
        <v>19</v>
      </c>
      <c r="B42" s="4">
        <f t="shared" si="3"/>
        <v>8994.4478258783402</v>
      </c>
      <c r="C42" t="s">
        <v>12</v>
      </c>
      <c r="D42">
        <f t="shared" si="4"/>
        <v>5.7260433274827562</v>
      </c>
    </row>
    <row r="43" spans="1:4" x14ac:dyDescent="0.25">
      <c r="A43">
        <f t="shared" si="5"/>
        <v>20</v>
      </c>
      <c r="B43" s="4">
        <f t="shared" si="3"/>
        <v>8117.4891628552023</v>
      </c>
      <c r="C43" t="s">
        <v>12</v>
      </c>
      <c r="D43">
        <f t="shared" si="4"/>
        <v>5.1677541030531877</v>
      </c>
    </row>
    <row r="44" spans="1:4" x14ac:dyDescent="0.25">
      <c r="A44">
        <f t="shared" si="5"/>
        <v>21</v>
      </c>
      <c r="B44" s="4">
        <f t="shared" si="3"/>
        <v>7362.8019617734253</v>
      </c>
      <c r="C44" t="s">
        <v>12</v>
      </c>
      <c r="D44">
        <f t="shared" si="4"/>
        <v>4.68730530889178</v>
      </c>
    </row>
    <row r="45" spans="1:4" x14ac:dyDescent="0.25">
      <c r="A45">
        <f t="shared" si="5"/>
        <v>22</v>
      </c>
      <c r="B45" s="4">
        <f t="shared" si="3"/>
        <v>6708.668729632398</v>
      </c>
      <c r="C45" t="s">
        <v>12</v>
      </c>
      <c r="D45">
        <f t="shared" si="4"/>
        <v>4.270871159548089</v>
      </c>
    </row>
    <row r="46" spans="1:4" x14ac:dyDescent="0.25">
      <c r="A46">
        <f t="shared" si="5"/>
        <v>23</v>
      </c>
      <c r="B46" s="4">
        <f t="shared" si="3"/>
        <v>6137.9880248432528</v>
      </c>
      <c r="C46" t="s">
        <v>12</v>
      </c>
      <c r="D46">
        <f t="shared" si="4"/>
        <v>3.9075645391706524</v>
      </c>
    </row>
    <row r="47" spans="1:4" x14ac:dyDescent="0.25">
      <c r="A47">
        <f t="shared" si="5"/>
        <v>24</v>
      </c>
      <c r="B47" s="4">
        <f t="shared" si="3"/>
        <v>5637.145251982779</v>
      </c>
      <c r="C47" t="s">
        <v>12</v>
      </c>
      <c r="D47">
        <f t="shared" si="4"/>
        <v>3.5887181271202691</v>
      </c>
    </row>
    <row r="48" spans="1:4" x14ac:dyDescent="0.25">
      <c r="A48">
        <f t="shared" si="5"/>
        <v>25</v>
      </c>
      <c r="B48" s="4">
        <f t="shared" si="3"/>
        <v>5195.1930642273292</v>
      </c>
      <c r="C48" t="s">
        <v>12</v>
      </c>
      <c r="D48">
        <f t="shared" si="4"/>
        <v>3.3073626259540401</v>
      </c>
    </row>
    <row r="49" spans="1:9" x14ac:dyDescent="0.25">
      <c r="A49">
        <f t="shared" si="5"/>
        <v>26</v>
      </c>
      <c r="B49" s="4">
        <f t="shared" si="3"/>
        <v>4803.248025358108</v>
      </c>
      <c r="C49" t="s">
        <v>12</v>
      </c>
      <c r="D49">
        <f t="shared" si="4"/>
        <v>3.0578426645285135</v>
      </c>
    </row>
    <row r="50" spans="1:9" x14ac:dyDescent="0.25">
      <c r="A50">
        <f t="shared" si="5"/>
        <v>27</v>
      </c>
      <c r="B50" s="4">
        <f t="shared" si="3"/>
        <v>4454.0406929246647</v>
      </c>
      <c r="C50" t="s">
        <v>12</v>
      </c>
      <c r="D50">
        <f t="shared" si="4"/>
        <v>2.8355303720456444</v>
      </c>
    </row>
    <row r="53" spans="1:9" x14ac:dyDescent="0.25">
      <c r="A53" s="2" t="s">
        <v>9</v>
      </c>
      <c r="B53" s="3">
        <v>0.75</v>
      </c>
      <c r="C53" t="s">
        <v>4</v>
      </c>
      <c r="D53" t="s">
        <v>0</v>
      </c>
      <c r="E53">
        <f>0.25*PI()*B53^2</f>
        <v>0.44178646691106466</v>
      </c>
      <c r="F53" t="s">
        <v>3</v>
      </c>
      <c r="G53" s="2" t="s">
        <v>7</v>
      </c>
      <c r="H53">
        <f>0.25*PI()*(B53/2)^4</f>
        <v>1.5531555477342116E-2</v>
      </c>
      <c r="I53" t="s">
        <v>8</v>
      </c>
    </row>
    <row r="54" spans="1:9" x14ac:dyDescent="0.25">
      <c r="A54" s="2" t="s">
        <v>10</v>
      </c>
      <c r="B54">
        <v>1.125</v>
      </c>
      <c r="D54" t="s">
        <v>0</v>
      </c>
      <c r="E54">
        <f>0.25*PI()*B54^2</f>
        <v>0.99401955054989544</v>
      </c>
      <c r="F54" t="s">
        <v>3</v>
      </c>
      <c r="G54" s="2"/>
    </row>
    <row r="55" spans="1:9" x14ac:dyDescent="0.25">
      <c r="A55" s="2"/>
      <c r="G55" s="2"/>
    </row>
    <row r="56" spans="1:9" x14ac:dyDescent="0.25">
      <c r="B56" s="2" t="s">
        <v>11</v>
      </c>
      <c r="C56" s="4">
        <f>+B$2*E54</f>
        <v>1988.039101099791</v>
      </c>
      <c r="D56" t="s">
        <v>12</v>
      </c>
      <c r="E56" t="s">
        <v>16</v>
      </c>
      <c r="F56">
        <f>+C56/E53</f>
        <v>4500</v>
      </c>
      <c r="G56" t="s">
        <v>2</v>
      </c>
    </row>
    <row r="57" spans="1:9" x14ac:dyDescent="0.25">
      <c r="B57" s="2" t="s">
        <v>15</v>
      </c>
      <c r="C57">
        <v>1</v>
      </c>
    </row>
    <row r="58" spans="1:9" x14ac:dyDescent="0.25">
      <c r="B58" s="2"/>
    </row>
    <row r="59" spans="1:9" x14ac:dyDescent="0.25">
      <c r="A59" t="s">
        <v>5</v>
      </c>
      <c r="B59" t="s">
        <v>13</v>
      </c>
      <c r="D59" t="s">
        <v>14</v>
      </c>
    </row>
    <row r="60" spans="1:9" x14ac:dyDescent="0.25">
      <c r="A60">
        <v>12</v>
      </c>
      <c r="B60" s="4">
        <f t="shared" ref="B60:B75" si="6">+$C$57*(PI()^2)*$B$1*$H$53/(($A60)^2)</f>
        <v>31935.480894779015</v>
      </c>
      <c r="C60" t="s">
        <v>12</v>
      </c>
      <c r="D60">
        <f>+(B60/C$56)</f>
        <v>16.063809246564709</v>
      </c>
    </row>
    <row r="61" spans="1:9" x14ac:dyDescent="0.25">
      <c r="A61">
        <f>+A60+1</f>
        <v>13</v>
      </c>
      <c r="B61" s="4">
        <f t="shared" si="6"/>
        <v>27211.297330462596</v>
      </c>
      <c r="C61" t="s">
        <v>12</v>
      </c>
      <c r="D61">
        <f t="shared" ref="D61:D75" si="7">+(B61/C$56)</f>
        <v>13.687506103581766</v>
      </c>
    </row>
    <row r="62" spans="1:9" x14ac:dyDescent="0.25">
      <c r="A62">
        <f t="shared" ref="A62:A84" si="8">+A61+1</f>
        <v>14</v>
      </c>
      <c r="B62" s="4">
        <f t="shared" si="6"/>
        <v>23462.802290041727</v>
      </c>
      <c r="C62" t="s">
        <v>12</v>
      </c>
      <c r="D62">
        <f t="shared" si="7"/>
        <v>11.801982303598562</v>
      </c>
    </row>
    <row r="63" spans="1:9" x14ac:dyDescent="0.25">
      <c r="A63">
        <f t="shared" si="8"/>
        <v>15</v>
      </c>
      <c r="B63" s="4">
        <f t="shared" si="6"/>
        <v>20438.70777265857</v>
      </c>
      <c r="C63" t="s">
        <v>12</v>
      </c>
      <c r="D63">
        <f t="shared" si="7"/>
        <v>10.280837917801414</v>
      </c>
    </row>
    <row r="64" spans="1:9" x14ac:dyDescent="0.25">
      <c r="A64">
        <f t="shared" si="8"/>
        <v>16</v>
      </c>
      <c r="B64" s="4">
        <f t="shared" si="6"/>
        <v>17963.708003313197</v>
      </c>
      <c r="C64" t="s">
        <v>12</v>
      </c>
      <c r="D64">
        <f t="shared" si="7"/>
        <v>9.0358927011926493</v>
      </c>
    </row>
    <row r="65" spans="1:4" x14ac:dyDescent="0.25">
      <c r="A65">
        <f t="shared" si="8"/>
        <v>17</v>
      </c>
      <c r="B65" s="4">
        <f t="shared" si="6"/>
        <v>15912.488750339719</v>
      </c>
      <c r="C65" t="s">
        <v>12</v>
      </c>
      <c r="D65">
        <f t="shared" si="7"/>
        <v>8.0041125657623482</v>
      </c>
    </row>
    <row r="66" spans="1:4" x14ac:dyDescent="0.25">
      <c r="A66">
        <f t="shared" si="8"/>
        <v>18</v>
      </c>
      <c r="B66" s="4">
        <f t="shared" si="6"/>
        <v>14193.54706434623</v>
      </c>
      <c r="C66" t="s">
        <v>12</v>
      </c>
      <c r="D66">
        <f t="shared" si="7"/>
        <v>7.1394707762509828</v>
      </c>
    </row>
    <row r="67" spans="1:4" x14ac:dyDescent="0.25">
      <c r="A67">
        <f t="shared" si="8"/>
        <v>19</v>
      </c>
      <c r="B67" s="4">
        <f t="shared" si="6"/>
        <v>12738.80678351296</v>
      </c>
      <c r="C67" t="s">
        <v>12</v>
      </c>
      <c r="D67">
        <f t="shared" si="7"/>
        <v>6.4077244640036524</v>
      </c>
    </row>
    <row r="68" spans="1:4" x14ac:dyDescent="0.25">
      <c r="A68">
        <f t="shared" si="8"/>
        <v>20</v>
      </c>
      <c r="B68" s="4">
        <f t="shared" si="6"/>
        <v>11496.773122120447</v>
      </c>
      <c r="C68" t="s">
        <v>12</v>
      </c>
      <c r="D68">
        <f t="shared" si="7"/>
        <v>5.7829713287632956</v>
      </c>
    </row>
    <row r="69" spans="1:4" x14ac:dyDescent="0.25">
      <c r="A69">
        <f t="shared" si="8"/>
        <v>21</v>
      </c>
      <c r="B69" s="4">
        <f t="shared" si="6"/>
        <v>10427.912128907434</v>
      </c>
      <c r="C69" t="s">
        <v>12</v>
      </c>
      <c r="D69">
        <f t="shared" si="7"/>
        <v>5.245325468266028</v>
      </c>
    </row>
    <row r="70" spans="1:4" x14ac:dyDescent="0.25">
      <c r="A70">
        <f t="shared" si="8"/>
        <v>22</v>
      </c>
      <c r="B70" s="4">
        <f t="shared" si="6"/>
        <v>9501.4653901821875</v>
      </c>
      <c r="C70" t="s">
        <v>12</v>
      </c>
      <c r="D70">
        <f t="shared" si="7"/>
        <v>4.7793151477382612</v>
      </c>
    </row>
    <row r="71" spans="1:4" x14ac:dyDescent="0.25">
      <c r="A71">
        <f t="shared" si="8"/>
        <v>23</v>
      </c>
      <c r="B71" s="4">
        <f t="shared" si="6"/>
        <v>8693.2121906392786</v>
      </c>
      <c r="C71" t="s">
        <v>12</v>
      </c>
      <c r="D71">
        <f t="shared" si="7"/>
        <v>4.3727571484032479</v>
      </c>
    </row>
    <row r="72" spans="1:4" x14ac:dyDescent="0.25">
      <c r="A72">
        <f t="shared" si="8"/>
        <v>24</v>
      </c>
      <c r="B72" s="4">
        <f t="shared" si="6"/>
        <v>7983.8702236947538</v>
      </c>
      <c r="C72" t="s">
        <v>12</v>
      </c>
      <c r="D72">
        <f t="shared" si="7"/>
        <v>4.0159523116411773</v>
      </c>
    </row>
    <row r="73" spans="1:4" x14ac:dyDescent="0.25">
      <c r="A73">
        <f t="shared" si="8"/>
        <v>25</v>
      </c>
      <c r="B73" s="4">
        <f t="shared" si="6"/>
        <v>7357.9347981570854</v>
      </c>
      <c r="C73" t="s">
        <v>12</v>
      </c>
      <c r="D73">
        <f t="shared" si="7"/>
        <v>3.7011016504085092</v>
      </c>
    </row>
    <row r="74" spans="1:4" x14ac:dyDescent="0.25">
      <c r="A74">
        <f t="shared" si="8"/>
        <v>26</v>
      </c>
      <c r="B74" s="4">
        <f t="shared" si="6"/>
        <v>6802.8243326156489</v>
      </c>
      <c r="C74" t="s">
        <v>12</v>
      </c>
      <c r="D74">
        <f t="shared" si="7"/>
        <v>3.4218765258954416</v>
      </c>
    </row>
    <row r="75" spans="1:4" x14ac:dyDescent="0.25">
      <c r="A75">
        <f t="shared" si="8"/>
        <v>27</v>
      </c>
      <c r="B75" s="4">
        <f t="shared" si="6"/>
        <v>6308.2431397094351</v>
      </c>
      <c r="C75" t="s">
        <v>12</v>
      </c>
      <c r="D75">
        <f t="shared" si="7"/>
        <v>3.1730981227782142</v>
      </c>
    </row>
    <row r="76" spans="1:4" x14ac:dyDescent="0.25">
      <c r="A76">
        <f t="shared" si="8"/>
        <v>28</v>
      </c>
      <c r="B76" s="4">
        <f t="shared" ref="B76:B84" si="9">+$C$57*(PI()^2)*$B$1*$H$53/(($A76)^2)</f>
        <v>5865.7005725104318</v>
      </c>
      <c r="C76" t="s">
        <v>12</v>
      </c>
      <c r="D76">
        <f t="shared" ref="D76:D80" si="10">+(B76/C$56)</f>
        <v>2.9504955758996405</v>
      </c>
    </row>
    <row r="77" spans="1:4" x14ac:dyDescent="0.25">
      <c r="A77">
        <f t="shared" si="8"/>
        <v>29</v>
      </c>
      <c r="B77" s="4">
        <f t="shared" si="9"/>
        <v>5468.1441722332684</v>
      </c>
      <c r="C77" t="s">
        <v>12</v>
      </c>
      <c r="D77">
        <f t="shared" si="10"/>
        <v>2.7505214405532916</v>
      </c>
    </row>
    <row r="78" spans="1:4" x14ac:dyDescent="0.25">
      <c r="A78">
        <f t="shared" si="8"/>
        <v>30</v>
      </c>
      <c r="B78" s="4">
        <f t="shared" si="9"/>
        <v>5109.6769431646426</v>
      </c>
      <c r="C78" t="s">
        <v>12</v>
      </c>
      <c r="D78">
        <f t="shared" si="10"/>
        <v>2.5702094794503534</v>
      </c>
    </row>
    <row r="79" spans="1:4" x14ac:dyDescent="0.25">
      <c r="A79">
        <f t="shared" si="8"/>
        <v>31</v>
      </c>
      <c r="B79" s="4">
        <f t="shared" si="9"/>
        <v>4785.3374077504459</v>
      </c>
      <c r="C79" t="s">
        <v>12</v>
      </c>
      <c r="D79">
        <f t="shared" si="10"/>
        <v>2.407064028621559</v>
      </c>
    </row>
    <row r="80" spans="1:4" x14ac:dyDescent="0.25">
      <c r="A80">
        <f t="shared" si="8"/>
        <v>32</v>
      </c>
      <c r="B80" s="4">
        <f t="shared" si="9"/>
        <v>4490.9270008282992</v>
      </c>
      <c r="C80" t="s">
        <v>12</v>
      </c>
      <c r="D80">
        <f t="shared" si="10"/>
        <v>2.2589731752981623</v>
      </c>
    </row>
    <row r="81" spans="1:4" x14ac:dyDescent="0.25">
      <c r="A81">
        <f t="shared" si="8"/>
        <v>33</v>
      </c>
      <c r="B81" s="4">
        <f t="shared" si="9"/>
        <v>4222.8735067476382</v>
      </c>
      <c r="C81" t="s">
        <v>12</v>
      </c>
      <c r="D81">
        <f t="shared" ref="D81:D84" si="11">+(B81/C$56)</f>
        <v>2.1241400656614493</v>
      </c>
    </row>
    <row r="82" spans="1:4" x14ac:dyDescent="0.25">
      <c r="A82">
        <f t="shared" si="8"/>
        <v>34</v>
      </c>
      <c r="B82" s="4">
        <f t="shared" si="9"/>
        <v>3978.1221875849296</v>
      </c>
      <c r="C82" t="s">
        <v>12</v>
      </c>
      <c r="D82">
        <f t="shared" si="11"/>
        <v>2.001028141440587</v>
      </c>
    </row>
    <row r="83" spans="1:4" x14ac:dyDescent="0.25">
      <c r="A83">
        <f t="shared" si="8"/>
        <v>35</v>
      </c>
      <c r="B83" s="4">
        <f t="shared" si="9"/>
        <v>3754.0483664066765</v>
      </c>
      <c r="C83" t="s">
        <v>12</v>
      </c>
      <c r="D83">
        <f t="shared" si="11"/>
        <v>1.88831716857577</v>
      </c>
    </row>
    <row r="84" spans="1:4" x14ac:dyDescent="0.25">
      <c r="A84">
        <f t="shared" si="8"/>
        <v>36</v>
      </c>
      <c r="B84" s="4">
        <f t="shared" si="9"/>
        <v>3548.3867660865576</v>
      </c>
      <c r="C84" t="s">
        <v>12</v>
      </c>
      <c r="D84">
        <f t="shared" si="11"/>
        <v>1.7848676940627457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workbookViewId="0">
      <selection activeCell="J7" sqref="J7"/>
    </sheetView>
  </sheetViews>
  <sheetFormatPr defaultRowHeight="15" x14ac:dyDescent="0.25"/>
  <cols>
    <col min="2" max="2" width="10.28515625" customWidth="1"/>
    <col min="9" max="9" width="12" bestFit="1" customWidth="1"/>
  </cols>
  <sheetData>
    <row r="1" spans="1:11" x14ac:dyDescent="0.25">
      <c r="A1" s="2" t="s">
        <v>6</v>
      </c>
      <c r="B1" s="1">
        <v>30000000</v>
      </c>
      <c r="C1" t="s">
        <v>2</v>
      </c>
    </row>
    <row r="2" spans="1:11" x14ac:dyDescent="0.25">
      <c r="A2" s="2" t="s">
        <v>1</v>
      </c>
      <c r="B2">
        <v>2000</v>
      </c>
      <c r="C2" t="s">
        <v>2</v>
      </c>
    </row>
    <row r="3" spans="1:11" x14ac:dyDescent="0.25">
      <c r="A3" s="2" t="s">
        <v>9</v>
      </c>
      <c r="B3" s="3">
        <v>0.75</v>
      </c>
      <c r="C3" t="s">
        <v>4</v>
      </c>
      <c r="D3" t="s">
        <v>0</v>
      </c>
      <c r="E3">
        <f>0.25*PI()*B3^2</f>
        <v>0.44178646691106466</v>
      </c>
      <c r="F3" t="s">
        <v>3</v>
      </c>
      <c r="G3" s="2" t="s">
        <v>23</v>
      </c>
      <c r="H3">
        <f>(1/64)*PI()*(B3)^4</f>
        <v>1.5531555477342116E-2</v>
      </c>
      <c r="I3" t="s">
        <v>8</v>
      </c>
      <c r="J3" t="s">
        <v>24</v>
      </c>
      <c r="K3">
        <v>15.125</v>
      </c>
    </row>
    <row r="4" spans="1:11" x14ac:dyDescent="0.25">
      <c r="A4" s="2" t="s">
        <v>19</v>
      </c>
      <c r="B4">
        <v>1.5</v>
      </c>
      <c r="G4" s="2" t="s">
        <v>22</v>
      </c>
      <c r="H4">
        <f>(1/64)*PI()*(B4^4-B5^4)</f>
        <v>0.16987638803342942</v>
      </c>
      <c r="I4" t="s">
        <v>8</v>
      </c>
      <c r="J4" t="s">
        <v>21</v>
      </c>
      <c r="K4">
        <v>16.625</v>
      </c>
    </row>
    <row r="5" spans="1:11" x14ac:dyDescent="0.25">
      <c r="A5" s="2" t="s">
        <v>18</v>
      </c>
      <c r="B5">
        <v>1.125</v>
      </c>
      <c r="D5" t="s">
        <v>0</v>
      </c>
      <c r="E5">
        <f>0.25*PI()*B5^2</f>
        <v>0.99401955054989544</v>
      </c>
      <c r="F5" t="s">
        <v>3</v>
      </c>
      <c r="G5" s="2"/>
      <c r="J5" t="s">
        <v>25</v>
      </c>
      <c r="K5">
        <f>+K4+K3</f>
        <v>31.75</v>
      </c>
    </row>
    <row r="6" spans="1:11" x14ac:dyDescent="0.25">
      <c r="A6" s="2"/>
      <c r="G6" s="2"/>
    </row>
    <row r="7" spans="1:11" x14ac:dyDescent="0.25">
      <c r="A7" s="2" t="s">
        <v>20</v>
      </c>
      <c r="B7">
        <f>+K3/H4+K4/H3+(1/H3-1/H4)*(K3+K4)*SIN(2*PI()*K3/(K3+K4))/(2*PI())</f>
        <v>1203.1497186909776</v>
      </c>
      <c r="G7" s="2"/>
    </row>
    <row r="8" spans="1:11" x14ac:dyDescent="0.25">
      <c r="A8" s="2"/>
      <c r="G8" s="2"/>
    </row>
    <row r="9" spans="1:11" x14ac:dyDescent="0.25">
      <c r="B9" s="2" t="s">
        <v>11</v>
      </c>
      <c r="C9" s="4">
        <f>+B$2*E5</f>
        <v>1988.039101099791</v>
      </c>
      <c r="D9" t="s">
        <v>12</v>
      </c>
      <c r="E9" t="s">
        <v>16</v>
      </c>
      <c r="F9">
        <f>+C9/E3</f>
        <v>4500</v>
      </c>
      <c r="G9" t="s">
        <v>2</v>
      </c>
    </row>
    <row r="10" spans="1:11" x14ac:dyDescent="0.25">
      <c r="B10" s="2" t="s">
        <v>15</v>
      </c>
      <c r="C10">
        <v>1</v>
      </c>
      <c r="D10" t="s">
        <v>17</v>
      </c>
    </row>
    <row r="11" spans="1:11" x14ac:dyDescent="0.25">
      <c r="B11" s="2"/>
    </row>
    <row r="12" spans="1:11" x14ac:dyDescent="0.25">
      <c r="A12" t="s">
        <v>5</v>
      </c>
      <c r="B12" t="s">
        <v>13</v>
      </c>
      <c r="D12" t="s">
        <v>14</v>
      </c>
    </row>
    <row r="13" spans="1:11" x14ac:dyDescent="0.25">
      <c r="B13" s="4">
        <f>$B$1*PI()*PI()/((K3+K4)*B7)</f>
        <v>7750.9974966943082</v>
      </c>
      <c r="C13" t="s">
        <v>12</v>
      </c>
      <c r="D13">
        <f>+(B13/C$9)</f>
        <v>3.8988154168629916</v>
      </c>
    </row>
    <row r="14" spans="1:11" x14ac:dyDescent="0.25">
      <c r="B14" s="4"/>
    </row>
    <row r="15" spans="1:11" x14ac:dyDescent="0.25">
      <c r="B15" s="4"/>
    </row>
    <row r="16" spans="1:11" x14ac:dyDescent="0.25">
      <c r="B16" s="4"/>
    </row>
    <row r="17" spans="1:7" x14ac:dyDescent="0.25">
      <c r="B17" s="4"/>
    </row>
    <row r="18" spans="1:7" x14ac:dyDescent="0.25">
      <c r="B18" s="4"/>
    </row>
    <row r="19" spans="1:7" x14ac:dyDescent="0.25">
      <c r="B19" s="4"/>
    </row>
    <row r="20" spans="1:7" x14ac:dyDescent="0.25">
      <c r="B20" s="4"/>
    </row>
    <row r="21" spans="1:7" x14ac:dyDescent="0.25">
      <c r="B21" s="4"/>
    </row>
    <row r="22" spans="1:7" x14ac:dyDescent="0.25">
      <c r="B22" s="4"/>
    </row>
    <row r="23" spans="1:7" x14ac:dyDescent="0.25">
      <c r="B23" s="4"/>
    </row>
    <row r="24" spans="1:7" x14ac:dyDescent="0.25">
      <c r="B24" s="4"/>
    </row>
    <row r="25" spans="1:7" x14ac:dyDescent="0.25">
      <c r="B25" s="4"/>
    </row>
    <row r="26" spans="1:7" x14ac:dyDescent="0.25">
      <c r="B26" s="4"/>
    </row>
    <row r="27" spans="1:7" x14ac:dyDescent="0.25">
      <c r="B27" s="4"/>
    </row>
    <row r="28" spans="1:7" x14ac:dyDescent="0.25">
      <c r="B28" s="4"/>
    </row>
    <row r="29" spans="1:7" x14ac:dyDescent="0.25">
      <c r="B29" s="4"/>
    </row>
    <row r="30" spans="1:7" x14ac:dyDescent="0.25">
      <c r="A30" s="2"/>
      <c r="B30" s="3"/>
      <c r="G30" s="2"/>
    </row>
    <row r="31" spans="1:7" x14ac:dyDescent="0.25">
      <c r="A31" s="2"/>
      <c r="G31" s="2"/>
    </row>
    <row r="32" spans="1:7" x14ac:dyDescent="0.25">
      <c r="A32" s="2"/>
      <c r="G32" s="2"/>
    </row>
    <row r="33" spans="2:3" x14ac:dyDescent="0.25">
      <c r="B33" s="2"/>
      <c r="C33" s="4"/>
    </row>
    <row r="34" spans="2:3" x14ac:dyDescent="0.25">
      <c r="B34" s="2"/>
    </row>
    <row r="35" spans="2:3" x14ac:dyDescent="0.25">
      <c r="B35" s="2"/>
    </row>
    <row r="37" spans="2:3" x14ac:dyDescent="0.25">
      <c r="B37" s="4"/>
    </row>
    <row r="38" spans="2:3" x14ac:dyDescent="0.25">
      <c r="B38" s="4"/>
    </row>
    <row r="39" spans="2:3" x14ac:dyDescent="0.25">
      <c r="B39" s="4"/>
    </row>
    <row r="40" spans="2:3" x14ac:dyDescent="0.25">
      <c r="B40" s="4"/>
    </row>
    <row r="41" spans="2:3" x14ac:dyDescent="0.25">
      <c r="B41" s="4"/>
    </row>
    <row r="42" spans="2:3" x14ac:dyDescent="0.25">
      <c r="B42" s="4"/>
    </row>
    <row r="43" spans="2:3" x14ac:dyDescent="0.25">
      <c r="B43" s="4"/>
    </row>
    <row r="44" spans="2:3" x14ac:dyDescent="0.25">
      <c r="B44" s="4"/>
    </row>
    <row r="45" spans="2:3" x14ac:dyDescent="0.25">
      <c r="B45" s="4"/>
    </row>
    <row r="46" spans="2:3" x14ac:dyDescent="0.25">
      <c r="B46" s="4"/>
    </row>
    <row r="47" spans="2:3" x14ac:dyDescent="0.25">
      <c r="B47" s="4"/>
    </row>
    <row r="48" spans="2:3" x14ac:dyDescent="0.25">
      <c r="B48" s="4"/>
    </row>
    <row r="49" spans="1:7" x14ac:dyDescent="0.25">
      <c r="B49" s="4"/>
    </row>
    <row r="50" spans="1:7" x14ac:dyDescent="0.25">
      <c r="B50" s="4"/>
    </row>
    <row r="51" spans="1:7" x14ac:dyDescent="0.25">
      <c r="B51" s="4"/>
    </row>
    <row r="52" spans="1:7" x14ac:dyDescent="0.25">
      <c r="B52" s="4"/>
    </row>
    <row r="55" spans="1:7" x14ac:dyDescent="0.25">
      <c r="A55" s="2"/>
      <c r="B55" s="3"/>
      <c r="G55" s="2"/>
    </row>
    <row r="56" spans="1:7" x14ac:dyDescent="0.25">
      <c r="A56" s="2"/>
      <c r="G56" s="2"/>
    </row>
    <row r="57" spans="1:7" x14ac:dyDescent="0.25">
      <c r="A57" s="2"/>
      <c r="G57" s="2"/>
    </row>
    <row r="58" spans="1:7" x14ac:dyDescent="0.25">
      <c r="B58" s="2"/>
      <c r="C58" s="4"/>
    </row>
    <row r="59" spans="1:7" x14ac:dyDescent="0.25">
      <c r="B59" s="2"/>
    </row>
    <row r="60" spans="1:7" x14ac:dyDescent="0.25">
      <c r="B60" s="2"/>
    </row>
    <row r="62" spans="1:7" x14ac:dyDescent="0.25">
      <c r="B62" s="4"/>
    </row>
    <row r="63" spans="1:7" x14ac:dyDescent="0.25">
      <c r="B63" s="4"/>
    </row>
    <row r="64" spans="1:7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4"/>
    </row>
    <row r="73" spans="2:2" x14ac:dyDescent="0.25">
      <c r="B73" s="4"/>
    </row>
    <row r="74" spans="2:2" x14ac:dyDescent="0.25">
      <c r="B74" s="4"/>
    </row>
    <row r="75" spans="2:2" x14ac:dyDescent="0.25">
      <c r="B75" s="4"/>
    </row>
    <row r="76" spans="2:2" x14ac:dyDescent="0.25">
      <c r="B76" s="4"/>
    </row>
    <row r="77" spans="2:2" x14ac:dyDescent="0.25">
      <c r="B77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SingleColumn</vt:lpstr>
      <vt:lpstr>DNV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2019-03-08T18:33:40Z</dcterms:modified>
</cp:coreProperties>
</file>