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5" yWindow="540" windowWidth="24570" windowHeight="20415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O71" i="1" l="1"/>
  <c r="N71" i="1"/>
  <c r="M71" i="1"/>
  <c r="L71" i="1"/>
  <c r="K71" i="1"/>
  <c r="J71" i="1"/>
  <c r="I71" i="1"/>
  <c r="H71" i="1"/>
  <c r="G71" i="1"/>
  <c r="F71" i="1"/>
  <c r="E71" i="1"/>
  <c r="D71" i="1"/>
  <c r="M67" i="1"/>
  <c r="L67" i="1"/>
  <c r="N67" i="1" s="1"/>
  <c r="K67" i="1"/>
  <c r="J67" i="1"/>
  <c r="I67" i="1"/>
  <c r="G67" i="1"/>
  <c r="H67" i="1" s="1"/>
  <c r="E67" i="1"/>
  <c r="D67" i="1"/>
  <c r="F67" i="1" l="1"/>
  <c r="O34" i="1"/>
  <c r="O67" i="1" l="1"/>
  <c r="L58" i="1"/>
  <c r="M58" i="1"/>
  <c r="N58" i="1"/>
  <c r="K58" i="1"/>
  <c r="J58" i="1"/>
  <c r="H58" i="1"/>
  <c r="G58" i="1"/>
  <c r="E58" i="1"/>
  <c r="M54" i="1"/>
  <c r="L54" i="1"/>
  <c r="N54" i="1" s="1"/>
  <c r="K54" i="1"/>
  <c r="J54" i="1"/>
  <c r="I54" i="1"/>
  <c r="I58" i="1" s="1"/>
  <c r="G54" i="1"/>
  <c r="H54" i="1" s="1"/>
  <c r="E54" i="1"/>
  <c r="D54" i="1"/>
  <c r="F54" i="1" l="1"/>
  <c r="F58" i="1" s="1"/>
  <c r="D58" i="1"/>
  <c r="O54" i="1"/>
  <c r="O58" i="1" s="1"/>
  <c r="K20" i="1"/>
  <c r="L12" i="1"/>
  <c r="K34" i="1"/>
  <c r="M34" i="1"/>
  <c r="M12" i="1"/>
  <c r="N12" i="1"/>
  <c r="K12" i="1"/>
  <c r="J12" i="1"/>
  <c r="I12" i="1"/>
  <c r="G12" i="1"/>
  <c r="H12" i="1" s="1"/>
  <c r="E12" i="1"/>
  <c r="D12" i="1"/>
  <c r="F12" i="1" s="1"/>
  <c r="M26" i="1"/>
  <c r="L26" i="1"/>
  <c r="N26" i="1" s="1"/>
  <c r="K26" i="1"/>
  <c r="J26" i="1"/>
  <c r="J34" i="1" s="1"/>
  <c r="I26" i="1"/>
  <c r="G26" i="1"/>
  <c r="E26" i="1"/>
  <c r="D26" i="1"/>
  <c r="L7" i="1"/>
  <c r="M30" i="1"/>
  <c r="L30" i="1"/>
  <c r="N30" i="1" s="1"/>
  <c r="K30" i="1"/>
  <c r="J30" i="1"/>
  <c r="I30" i="1"/>
  <c r="M7" i="1"/>
  <c r="G30" i="1"/>
  <c r="E30" i="1"/>
  <c r="D30" i="1"/>
  <c r="F30" i="1" s="1"/>
  <c r="H30" i="1" l="1"/>
  <c r="O12" i="1"/>
  <c r="N7" i="1"/>
  <c r="K44" i="1"/>
  <c r="K43" i="1"/>
  <c r="K41" i="1"/>
  <c r="J44" i="1"/>
  <c r="I44" i="1"/>
  <c r="G44" i="1"/>
  <c r="E44" i="1"/>
  <c r="D44" i="1"/>
  <c r="O30" i="1" l="1"/>
  <c r="D7" i="1"/>
  <c r="E7" i="1"/>
  <c r="G7" i="1"/>
  <c r="I7" i="1"/>
  <c r="J7" i="1"/>
  <c r="K7" i="1"/>
  <c r="D20" i="1"/>
  <c r="D34" i="1" s="1"/>
  <c r="E20" i="1"/>
  <c r="E34" i="1" s="1"/>
  <c r="G20" i="1"/>
  <c r="G34" i="1" s="1"/>
  <c r="I20" i="1"/>
  <c r="I34" i="1" s="1"/>
  <c r="J20" i="1"/>
  <c r="L20" i="1"/>
  <c r="L34" i="1" s="1"/>
  <c r="M20" i="1"/>
  <c r="D42" i="1"/>
  <c r="E42" i="1"/>
  <c r="F7" i="1" l="1"/>
  <c r="N20" i="1"/>
  <c r="N34" i="1" s="1"/>
  <c r="I35" i="1"/>
  <c r="K45" i="1"/>
  <c r="K35" i="1"/>
  <c r="J35" i="1"/>
  <c r="E45" i="1"/>
  <c r="G41" i="1"/>
  <c r="G43" i="1"/>
  <c r="E43" i="1"/>
  <c r="E41" i="1"/>
  <c r="E46" i="1" s="1"/>
  <c r="I45" i="1"/>
  <c r="K42" i="1"/>
  <c r="K46" i="1" s="1"/>
  <c r="K47" i="1" s="1"/>
  <c r="J42" i="1"/>
  <c r="I42" i="1"/>
  <c r="I43" i="1"/>
  <c r="I41" i="1"/>
  <c r="D45" i="1"/>
  <c r="G45" i="1"/>
  <c r="H20" i="1"/>
  <c r="D43" i="1"/>
  <c r="D41" i="1"/>
  <c r="D46" i="1" s="1"/>
  <c r="J45" i="1"/>
  <c r="J41" i="1"/>
  <c r="J43" i="1"/>
  <c r="G42" i="1"/>
  <c r="H26" i="1"/>
  <c r="F20" i="1"/>
  <c r="H7" i="1"/>
  <c r="O7" i="1" s="1"/>
  <c r="F26" i="1"/>
  <c r="O20" i="1" l="1"/>
  <c r="H34" i="1"/>
  <c r="F34" i="1"/>
  <c r="O26" i="1"/>
  <c r="G46" i="1"/>
  <c r="F35" i="1"/>
  <c r="H35" i="1"/>
  <c r="O35" i="1" s="1"/>
  <c r="I46" i="1"/>
  <c r="I47" i="1" s="1"/>
  <c r="J46" i="1"/>
  <c r="J47" i="1" s="1"/>
  <c r="L46" i="1" l="1"/>
  <c r="L47" i="1"/>
  <c r="N35" i="1"/>
</calcChain>
</file>

<file path=xl/sharedStrings.xml><?xml version="1.0" encoding="utf-8"?>
<sst xmlns="http://schemas.openxmlformats.org/spreadsheetml/2006/main" count="88" uniqueCount="47">
  <si>
    <t xml:space="preserve">2016 Totals </t>
  </si>
  <si>
    <t xml:space="preserve">Totals </t>
  </si>
  <si>
    <t>Machinist</t>
  </si>
  <si>
    <t>EE Tech</t>
  </si>
  <si>
    <t>ME Tech</t>
  </si>
  <si>
    <t>EE</t>
  </si>
  <si>
    <t>ME</t>
  </si>
  <si>
    <t>Outside Srv</t>
  </si>
  <si>
    <t>Material</t>
  </si>
  <si>
    <t>Labor (Hours)</t>
  </si>
  <si>
    <t>Task Total</t>
  </si>
  <si>
    <t>Labor</t>
  </si>
  <si>
    <t>Expense</t>
  </si>
  <si>
    <t>Martin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</si>
  <si>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</si>
  <si>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</si>
  <si>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</si>
  <si>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</si>
  <si>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</si>
  <si>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</si>
  <si>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</si>
  <si>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</si>
  <si>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</si>
  <si>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</si>
  <si>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Design</t>
  </si>
  <si>
    <t>Bird</t>
  </si>
  <si>
    <t>Software Integration</t>
  </si>
  <si>
    <t>Fabrication</t>
  </si>
  <si>
    <t>Hydraulics Design and Integration</t>
  </si>
  <si>
    <t>Source Rams</t>
  </si>
  <si>
    <t>Source Valves</t>
  </si>
  <si>
    <t>Integration</t>
  </si>
  <si>
    <t>Tilt Sensor Integration w/ Ricketts</t>
  </si>
  <si>
    <t>Hydraulic Valve Integration w/ Ricketts</t>
  </si>
  <si>
    <t>Tilt-A-Sled Modifications for Ricketts</t>
  </si>
  <si>
    <t>At Sea Test</t>
  </si>
  <si>
    <t>Two Days</t>
  </si>
  <si>
    <t>Souce Plumbing</t>
  </si>
  <si>
    <t>ROM Estimate on Costs</t>
  </si>
  <si>
    <t>Instrument Frame Design and Buid</t>
  </si>
  <si>
    <t>Costs based on MRS sled build.</t>
  </si>
  <si>
    <t>New Sled Design and Buid</t>
  </si>
  <si>
    <t>ROM Estimate from Hydratech</t>
  </si>
  <si>
    <t>New Sled Design and Buid - Jobbed out</t>
  </si>
  <si>
    <t>Alternate</t>
  </si>
  <si>
    <t>Material+HeatTreat</t>
  </si>
  <si>
    <t>Re-Use MRS Sled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</si>
</sst>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164" formatCode="&quot;$&quot;#,##0"/>
    <numFmt numFmtId="165" formatCode="&quot;$&quot;#,##0.00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2" fillId="0" borderId="10" xfId="0" applyFont="1" applyBorder="1"/>
    <xf numFmtId="3" fontId="0" fillId="0" borderId="1" xfId="0" applyNumberForma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164" fontId="0" fillId="0" borderId="3" xfId="0" applyNumberFormat="1" applyBorder="1"/>
    <xf numFmtId="0" fontId="2" fillId="0" borderId="0" xfId="0" applyFont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0" fillId="0" borderId="5" xfId="0" applyFont="1" applyBorder="1"/>
    <xf numFmtId="0" fontId="0" fillId="0" borderId="1" xfId="0" applyFont="1" applyBorder="1"/>
    <xf numFmtId="164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164" fontId="0" fillId="0" borderId="11" xfId="0" applyNumberFormat="1" applyBorder="1"/>
    <xf numFmtId="3" fontId="0" fillId="0" borderId="3" xfId="0" applyNumberFormat="1" applyBorder="1"/>
    <xf numFmtId="164" fontId="1" fillId="0" borderId="1" xfId="0" applyNumberFormat="1" applyFont="1" applyBorder="1"/>
    <xf numFmtId="0" fontId="0" fillId="0" borderId="11" xfId="0" applyBorder="1"/>
    <xf numFmtId="0" fontId="5" fillId="0" borderId="0" xfId="0" applyFont="1"/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/>
    <xf numFmtId="0" fontId="4" fillId="0" borderId="5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topLeftCell="A11" workbookViewId="0">
      <selection activeCell="O62" sqref="O62"/>
    </sheetView>
  </sheetViews>
  <sheetFormatPr defaultRowHeight="12.75" x14ac:dyDescent="0.2"/>
  <cols>
    <col min="1" max="1" width="2.42578125" customWidth="1"/>
    <col min="2" max="2" width="3.140625" customWidth="1"/>
    <col min="3" max="3" width="43.42578125" customWidth="1"/>
    <col min="4" max="4" width="9.140625" bestFit="1" customWidth="1"/>
    <col min="5" max="5" width="10" bestFit="1" customWidth="1"/>
    <col min="6" max="6" width="5.5703125" bestFit="1" customWidth="1"/>
    <col min="7" max="7" width="6.7109375" bestFit="1" customWidth="1"/>
    <col min="8" max="8" width="4.5703125" bestFit="1" customWidth="1"/>
    <col min="9" max="9" width="8.7109375" bestFit="1" customWidth="1"/>
    <col min="10" max="10" width="9.85546875" customWidth="1"/>
    <col min="11" max="11" width="9.5703125" bestFit="1" customWidth="1"/>
    <col min="12" max="12" width="10.140625" bestFit="1" customWidth="1"/>
    <col min="13" max="13" width="14.42578125" customWidth="1"/>
    <col min="14" max="14" width="10.140625" bestFit="1" customWidth="1"/>
    <col min="15" max="15" width="6.5703125" bestFit="1" customWidth="1"/>
    <col min="16" max="16" width="60.85546875" customWidth="1"/>
  </cols>
  <sheetData>
    <row r="1" spans="1:16" hidden="1" x14ac:dyDescent="0.2"/>
    <row r="2" spans="1:16" x14ac:dyDescent="0.2">
      <c r="A2" s="19"/>
      <c r="B2" s="18"/>
      <c r="C2" s="17"/>
      <c r="D2" s="56" t="s">
        <v>9</v>
      </c>
      <c r="E2" s="57"/>
      <c r="F2" s="57"/>
      <c r="G2" s="57"/>
      <c r="H2" s="57"/>
      <c r="I2" s="57"/>
      <c r="J2" s="57"/>
      <c r="K2" s="58"/>
      <c r="L2" s="14" t="s">
        <v>8</v>
      </c>
      <c r="M2" s="16" t="s">
        <v>7</v>
      </c>
      <c r="N2" s="61" t="s">
        <v>17</v>
      </c>
      <c r="O2" s="61"/>
      <c r="P2" s="39" t="s">
        <v>16</v>
      </c>
    </row>
    <row r="3" spans="1:16" x14ac:dyDescent="0.2">
      <c r="A3" s="59" t="s">
        <v>15</v>
      </c>
      <c r="B3" s="62"/>
      <c r="C3" s="17"/>
      <c r="D3" s="14" t="s">
        <v>14</v>
      </c>
      <c r="E3" s="14" t="s">
        <v>25</v>
      </c>
      <c r="F3" s="14" t="s">
        <v>6</v>
      </c>
      <c r="G3" s="14" t="s">
        <v>13</v>
      </c>
      <c r="H3" s="14" t="s">
        <v>5</v>
      </c>
      <c r="I3" s="14" t="s">
        <v>4</v>
      </c>
      <c r="J3" s="14" t="s">
        <v>3</v>
      </c>
      <c r="K3" s="14" t="s">
        <v>2</v>
      </c>
      <c r="L3" s="14"/>
      <c r="M3" s="14"/>
      <c r="N3" s="38" t="s">
        <v>12</v>
      </c>
      <c r="O3" s="38" t="s">
        <v>11</v>
      </c>
      <c r="P3" s="9"/>
    </row>
    <row r="4" spans="1:16" x14ac:dyDescent="0.2">
      <c r="A4" s="19" t="s">
        <v>43</v>
      </c>
      <c r="B4" s="27"/>
      <c r="C4" s="25"/>
      <c r="D4" s="9"/>
      <c r="E4" s="9"/>
      <c r="F4" s="9"/>
      <c r="G4" s="9"/>
      <c r="H4" s="9"/>
      <c r="I4" s="9"/>
      <c r="J4" s="9"/>
      <c r="K4" s="9"/>
      <c r="L4" s="9"/>
      <c r="M4" s="9"/>
      <c r="P4" s="9"/>
    </row>
    <row r="5" spans="1:16" x14ac:dyDescent="0.2">
      <c r="A5" s="26"/>
      <c r="B5" s="42" t="s">
        <v>24</v>
      </c>
      <c r="C5" s="25"/>
      <c r="D5" s="9">
        <v>24</v>
      </c>
      <c r="E5" s="9">
        <v>24</v>
      </c>
      <c r="F5" s="9"/>
      <c r="G5" s="9"/>
      <c r="H5" s="9"/>
      <c r="I5" s="9"/>
      <c r="J5" s="9"/>
      <c r="K5" s="9"/>
      <c r="L5" s="11"/>
      <c r="M5" s="11"/>
      <c r="P5" s="12"/>
    </row>
    <row r="6" spans="1:16" ht="13.5" thickBot="1" x14ac:dyDescent="0.25">
      <c r="A6" s="26"/>
      <c r="B6" s="42" t="s">
        <v>27</v>
      </c>
      <c r="C6" s="25"/>
      <c r="D6" s="9">
        <v>8</v>
      </c>
      <c r="E6" s="9">
        <v>8</v>
      </c>
      <c r="F6" s="9"/>
      <c r="G6" s="9"/>
      <c r="H6" s="9"/>
      <c r="I6" s="9">
        <v>8</v>
      </c>
      <c r="J6" s="9"/>
      <c r="K6" s="9"/>
      <c r="L6" s="28"/>
      <c r="M6" s="28">
        <v>20000</v>
      </c>
      <c r="P6" s="43" t="s">
        <v>40</v>
      </c>
    </row>
    <row r="7" spans="1:16" s="29" customFormat="1" ht="13.5" thickTop="1" x14ac:dyDescent="0.2">
      <c r="A7" s="23" t="s">
        <v>10</v>
      </c>
      <c r="B7" s="36"/>
      <c r="C7" s="35"/>
      <c r="D7" s="10">
        <f>+SUM(D5:D6)</f>
        <v>32</v>
      </c>
      <c r="E7" s="10">
        <f>+SUM(E5:E6)</f>
        <v>32</v>
      </c>
      <c r="F7" s="10">
        <f>+SUM(D7:E7)</f>
        <v>64</v>
      </c>
      <c r="G7" s="10">
        <f>+SUM(G5:G6)</f>
        <v>0</v>
      </c>
      <c r="H7" s="20">
        <f>+SUM(G7:G7)</f>
        <v>0</v>
      </c>
      <c r="I7" s="10">
        <f>+SUM(I5:I6)</f>
        <v>8</v>
      </c>
      <c r="J7" s="10">
        <f>+SUM(J5:J6)</f>
        <v>0</v>
      </c>
      <c r="K7" s="10">
        <f>+SUM(K5:K6)</f>
        <v>0</v>
      </c>
      <c r="L7" s="22">
        <f>+SUM(L5:L6)</f>
        <v>0</v>
      </c>
      <c r="M7" s="22">
        <f>+SUM(M5:M6)</f>
        <v>20000</v>
      </c>
      <c r="N7" s="21">
        <f>+SUM(L7:M7)</f>
        <v>20000</v>
      </c>
      <c r="O7" s="10">
        <f>+SUM(K7,J7,I7,H7,F7)</f>
        <v>72</v>
      </c>
      <c r="P7" s="10"/>
    </row>
    <row r="8" spans="1:16" s="29" customFormat="1" x14ac:dyDescent="0.2">
      <c r="A8" s="34"/>
      <c r="B8" s="33"/>
      <c r="C8" s="32"/>
      <c r="D8" s="30"/>
      <c r="E8" s="30"/>
      <c r="F8" s="30"/>
      <c r="G8" s="30"/>
      <c r="H8" s="51"/>
      <c r="I8" s="30"/>
      <c r="J8" s="30"/>
      <c r="K8" s="30"/>
      <c r="L8" s="48"/>
      <c r="M8" s="48"/>
      <c r="N8" s="7"/>
      <c r="O8" s="6"/>
      <c r="P8" s="30"/>
    </row>
    <row r="9" spans="1:16" x14ac:dyDescent="0.2">
      <c r="A9" s="19" t="s">
        <v>39</v>
      </c>
      <c r="B9" s="27"/>
      <c r="C9" s="25"/>
      <c r="D9" s="9"/>
      <c r="E9" s="9"/>
      <c r="F9" s="9"/>
      <c r="G9" s="9"/>
      <c r="H9" s="9"/>
      <c r="I9" s="9"/>
      <c r="J9" s="9"/>
      <c r="K9" s="9"/>
      <c r="L9" s="9"/>
      <c r="M9" s="9"/>
      <c r="P9" s="9"/>
    </row>
    <row r="10" spans="1:16" x14ac:dyDescent="0.2">
      <c r="A10" s="26"/>
      <c r="B10" s="42" t="s">
        <v>24</v>
      </c>
      <c r="C10" s="25"/>
      <c r="D10" s="9">
        <v>20</v>
      </c>
      <c r="E10" s="9">
        <v>20</v>
      </c>
      <c r="F10" s="9"/>
      <c r="G10" s="9"/>
      <c r="H10" s="9"/>
      <c r="I10" s="9"/>
      <c r="J10" s="9"/>
      <c r="K10" s="9"/>
      <c r="L10" s="11"/>
      <c r="M10" s="11"/>
      <c r="P10" s="12"/>
    </row>
    <row r="11" spans="1:16" ht="13.5" thickBot="1" x14ac:dyDescent="0.25">
      <c r="A11" s="26"/>
      <c r="B11" s="42" t="s">
        <v>27</v>
      </c>
      <c r="C11" s="25"/>
      <c r="D11" s="9">
        <v>20</v>
      </c>
      <c r="E11" s="9">
        <v>80</v>
      </c>
      <c r="F11" s="9"/>
      <c r="G11" s="9"/>
      <c r="H11" s="9"/>
      <c r="I11" s="9">
        <v>40</v>
      </c>
      <c r="J11" s="9"/>
      <c r="K11" s="9"/>
      <c r="L11" s="28">
        <v>2000</v>
      </c>
      <c r="M11" s="28">
        <v>2000</v>
      </c>
      <c r="P11" s="43" t="s">
        <v>38</v>
      </c>
    </row>
    <row r="12" spans="1:16" s="29" customFormat="1" ht="13.5" thickTop="1" x14ac:dyDescent="0.2">
      <c r="A12" s="23" t="s">
        <v>10</v>
      </c>
      <c r="B12" s="36"/>
      <c r="C12" s="35"/>
      <c r="D12" s="10">
        <f>+SUM(D10:D11)</f>
        <v>40</v>
      </c>
      <c r="E12" s="10">
        <f>+SUM(E10:E11)</f>
        <v>100</v>
      </c>
      <c r="F12" s="10">
        <f>+SUM(D12:E12)</f>
        <v>140</v>
      </c>
      <c r="G12" s="10">
        <f>+SUM(G10:G11)</f>
        <v>0</v>
      </c>
      <c r="H12" s="20">
        <f>+SUM(G12:G12)</f>
        <v>0</v>
      </c>
      <c r="I12" s="10">
        <f>+SUM(I10:I11)</f>
        <v>40</v>
      </c>
      <c r="J12" s="10">
        <f>+SUM(J10:J11)</f>
        <v>0</v>
      </c>
      <c r="K12" s="10">
        <f>+SUM(K10:K11)</f>
        <v>0</v>
      </c>
      <c r="L12" s="22">
        <f>+SUM(L10:L11)</f>
        <v>2000</v>
      </c>
      <c r="M12" s="22">
        <f>+SUM(M10:M11)</f>
        <v>2000</v>
      </c>
      <c r="N12" s="21">
        <f>+SUM(L12:M12)</f>
        <v>4000</v>
      </c>
      <c r="O12" s="10">
        <f>+SUM(K12,J12,I12,H12,F12)</f>
        <v>180</v>
      </c>
      <c r="P12" s="10"/>
    </row>
    <row r="13" spans="1:16" x14ac:dyDescent="0.2">
      <c r="A13" s="26"/>
      <c r="B13" s="27"/>
      <c r="C13" s="25"/>
      <c r="D13" s="9"/>
      <c r="E13" s="9"/>
      <c r="F13" s="8"/>
      <c r="G13" s="8"/>
      <c r="H13" s="8"/>
      <c r="I13" s="9"/>
      <c r="J13" s="9"/>
      <c r="K13" s="9"/>
      <c r="L13" s="11"/>
      <c r="M13" s="11"/>
      <c r="P13" s="9"/>
    </row>
    <row r="14" spans="1:16" x14ac:dyDescent="0.2">
      <c r="A14" s="19" t="s">
        <v>28</v>
      </c>
      <c r="B14" s="27"/>
      <c r="C14" s="25"/>
      <c r="D14" s="9"/>
      <c r="E14" s="9"/>
      <c r="F14" s="9"/>
      <c r="G14" s="9"/>
      <c r="H14" s="9"/>
      <c r="I14" s="9"/>
      <c r="J14" s="9"/>
      <c r="K14" s="9"/>
      <c r="L14" s="9"/>
      <c r="M14" s="9"/>
      <c r="P14" s="9"/>
    </row>
    <row r="15" spans="1:16" x14ac:dyDescent="0.2">
      <c r="A15" s="26"/>
      <c r="B15" s="27" t="s">
        <v>24</v>
      </c>
      <c r="C15" s="25"/>
      <c r="D15" s="9">
        <v>16</v>
      </c>
      <c r="E15" s="9"/>
      <c r="F15" s="9"/>
      <c r="G15" s="9">
        <v>24</v>
      </c>
      <c r="H15" s="9"/>
      <c r="I15" s="9"/>
      <c r="J15" s="9"/>
      <c r="K15" s="9"/>
      <c r="L15" s="11"/>
      <c r="M15" s="24"/>
      <c r="P15" s="43"/>
    </row>
    <row r="16" spans="1:16" x14ac:dyDescent="0.2">
      <c r="A16" s="26"/>
      <c r="B16" s="42" t="s">
        <v>29</v>
      </c>
      <c r="C16" s="25"/>
      <c r="D16" s="9">
        <v>8</v>
      </c>
      <c r="E16" s="9"/>
      <c r="F16" s="9"/>
      <c r="G16" s="9"/>
      <c r="H16" s="9"/>
      <c r="I16" s="9"/>
      <c r="J16" s="9"/>
      <c r="K16" s="9"/>
      <c r="L16" s="11">
        <v>5000</v>
      </c>
      <c r="M16" s="24"/>
      <c r="P16" s="43" t="s">
        <v>42</v>
      </c>
    </row>
    <row r="17" spans="1:16" x14ac:dyDescent="0.2">
      <c r="A17" s="26"/>
      <c r="B17" s="42" t="s">
        <v>30</v>
      </c>
      <c r="C17" s="25"/>
      <c r="D17" s="9">
        <v>8</v>
      </c>
      <c r="E17" s="9"/>
      <c r="F17" s="9"/>
      <c r="G17" s="9">
        <v>8</v>
      </c>
      <c r="H17" s="9"/>
      <c r="I17" s="9"/>
      <c r="J17" s="9"/>
      <c r="K17" s="9">
        <v>16</v>
      </c>
      <c r="L17" s="11">
        <v>6000</v>
      </c>
      <c r="M17" s="24"/>
      <c r="P17" s="9" t="s">
        <v>38</v>
      </c>
    </row>
    <row r="18" spans="1:16" x14ac:dyDescent="0.2">
      <c r="A18" s="26"/>
      <c r="B18" s="42" t="s">
        <v>37</v>
      </c>
      <c r="C18" s="25"/>
      <c r="D18" s="9">
        <v>8</v>
      </c>
      <c r="E18" s="9"/>
      <c r="F18" s="9"/>
      <c r="G18" s="9"/>
      <c r="H18" s="9"/>
      <c r="I18" s="9"/>
      <c r="J18" s="9"/>
      <c r="K18" s="9"/>
      <c r="L18" s="11">
        <v>3000</v>
      </c>
      <c r="M18" s="24"/>
      <c r="P18" s="9"/>
    </row>
    <row r="19" spans="1:16" ht="13.5" thickBot="1" x14ac:dyDescent="0.25">
      <c r="A19" s="26"/>
      <c r="B19" s="27" t="s">
        <v>31</v>
      </c>
      <c r="C19" s="25"/>
      <c r="D19" s="9">
        <v>16</v>
      </c>
      <c r="E19" s="9">
        <v>16</v>
      </c>
      <c r="F19" s="9"/>
      <c r="G19" s="9">
        <v>24</v>
      </c>
      <c r="H19" s="9"/>
      <c r="I19" s="9">
        <v>20</v>
      </c>
      <c r="J19" s="9"/>
      <c r="K19" s="9"/>
      <c r="L19" s="28"/>
      <c r="M19" s="49"/>
      <c r="P19" s="12"/>
    </row>
    <row r="20" spans="1:16" s="29" customFormat="1" ht="13.5" thickTop="1" x14ac:dyDescent="0.2">
      <c r="A20" s="23" t="s">
        <v>10</v>
      </c>
      <c r="B20" s="36"/>
      <c r="C20" s="35"/>
      <c r="D20" s="10">
        <f>+SUM(D15:D19)</f>
        <v>56</v>
      </c>
      <c r="E20" s="10">
        <f>+SUM(E15:E19)</f>
        <v>16</v>
      </c>
      <c r="F20" s="10">
        <f>+SUM(D20:E20)</f>
        <v>72</v>
      </c>
      <c r="G20" s="10">
        <f>+SUM(G15:G19)</f>
        <v>56</v>
      </c>
      <c r="H20" s="20">
        <f>+SUM(G20:G20)</f>
        <v>56</v>
      </c>
      <c r="I20" s="10">
        <f>+SUM(I15:I19)</f>
        <v>20</v>
      </c>
      <c r="J20" s="10">
        <f>+SUM(J15:J19)</f>
        <v>0</v>
      </c>
      <c r="K20" s="10">
        <f>+SUM(K15:K19)</f>
        <v>16</v>
      </c>
      <c r="L20" s="22">
        <f>+SUM(L15:L19)</f>
        <v>14000</v>
      </c>
      <c r="M20" s="22">
        <f>+SUM(M15:M19)</f>
        <v>0</v>
      </c>
      <c r="N20" s="21">
        <f>+SUM(L20:M20)</f>
        <v>14000</v>
      </c>
      <c r="O20" s="10">
        <f>+SUM(K20,J20,I20,H20,F20)</f>
        <v>164</v>
      </c>
      <c r="P20" s="10"/>
    </row>
    <row r="21" spans="1:16" x14ac:dyDescent="0.2">
      <c r="A21" s="26"/>
      <c r="B21" s="27"/>
      <c r="C21" s="25"/>
      <c r="D21" s="9"/>
      <c r="E21" s="9"/>
      <c r="F21" s="8"/>
      <c r="G21" s="8"/>
      <c r="H21" s="8"/>
      <c r="I21" s="9"/>
      <c r="J21" s="9"/>
      <c r="K21" s="9"/>
      <c r="L21" s="11"/>
      <c r="M21" s="11"/>
      <c r="P21" s="9"/>
    </row>
    <row r="22" spans="1:16" x14ac:dyDescent="0.2">
      <c r="A22" s="19" t="s">
        <v>26</v>
      </c>
      <c r="B22" s="27"/>
      <c r="C22" s="25"/>
      <c r="D22" s="9"/>
      <c r="E22" s="9"/>
      <c r="F22" s="9"/>
      <c r="G22" s="9"/>
      <c r="H22" s="9"/>
      <c r="I22" s="9"/>
      <c r="J22" s="9"/>
      <c r="K22" s="9"/>
      <c r="L22" s="11"/>
      <c r="M22" s="11"/>
      <c r="P22" s="9"/>
    </row>
    <row r="23" spans="1:16" x14ac:dyDescent="0.2">
      <c r="A23" s="19"/>
      <c r="B23" s="27" t="s">
        <v>32</v>
      </c>
      <c r="C23" s="25"/>
      <c r="D23" s="9"/>
      <c r="E23" s="9"/>
      <c r="F23" s="9"/>
      <c r="G23" s="9">
        <v>8</v>
      </c>
      <c r="H23" s="9"/>
      <c r="I23" s="9"/>
      <c r="J23" s="9"/>
      <c r="K23" s="9"/>
      <c r="L23" s="11"/>
      <c r="M23" s="11"/>
      <c r="P23" s="9"/>
    </row>
    <row r="24" spans="1:16" x14ac:dyDescent="0.2">
      <c r="A24" s="26"/>
      <c r="B24" s="27" t="s">
        <v>33</v>
      </c>
      <c r="C24" s="37"/>
      <c r="D24" s="9">
        <v>8</v>
      </c>
      <c r="E24" s="9"/>
      <c r="F24" s="9"/>
      <c r="G24" s="9">
        <v>16</v>
      </c>
      <c r="H24" s="9"/>
      <c r="I24" s="9"/>
      <c r="J24" s="9">
        <v>8</v>
      </c>
      <c r="K24" s="9"/>
      <c r="L24" s="11"/>
      <c r="M24" s="11"/>
      <c r="P24" s="9"/>
    </row>
    <row r="25" spans="1:16" ht="13.5" thickBot="1" x14ac:dyDescent="0.25">
      <c r="A25" s="26"/>
      <c r="B25" s="42" t="s">
        <v>34</v>
      </c>
      <c r="C25" s="37"/>
      <c r="D25" s="9">
        <v>8</v>
      </c>
      <c r="E25" s="9"/>
      <c r="F25" s="9"/>
      <c r="G25" s="9">
        <v>16</v>
      </c>
      <c r="H25" s="9"/>
      <c r="I25" s="9"/>
      <c r="J25" s="9"/>
      <c r="K25" s="9"/>
      <c r="L25" s="28"/>
      <c r="M25" s="28"/>
      <c r="P25" s="9"/>
    </row>
    <row r="26" spans="1:16" s="29" customFormat="1" ht="13.5" thickTop="1" x14ac:dyDescent="0.2">
      <c r="A26" s="23" t="s">
        <v>10</v>
      </c>
      <c r="B26" s="36"/>
      <c r="C26" s="35"/>
      <c r="D26" s="10">
        <f>+SUM(D23:D25)</f>
        <v>16</v>
      </c>
      <c r="E26" s="10">
        <f>+SUM(E23:E25)</f>
        <v>0</v>
      </c>
      <c r="F26" s="10">
        <f>+SUM(D26:E26)</f>
        <v>16</v>
      </c>
      <c r="G26" s="10">
        <f>+SUM(G23:G25)</f>
        <v>40</v>
      </c>
      <c r="H26" s="10">
        <f>+SUM(G26:G26)</f>
        <v>40</v>
      </c>
      <c r="I26" s="10">
        <f>+SUM(I23:I25)</f>
        <v>0</v>
      </c>
      <c r="J26" s="10">
        <f>+SUM(J23:J25)</f>
        <v>8</v>
      </c>
      <c r="K26" s="10">
        <f>+SUM(K23:K25)</f>
        <v>0</v>
      </c>
      <c r="L26" s="22">
        <f>+SUM(L23:L25)</f>
        <v>0</v>
      </c>
      <c r="M26" s="22">
        <f>+SUM(M23:M25)</f>
        <v>0</v>
      </c>
      <c r="N26" s="21">
        <f>+SUM(L26:M26)</f>
        <v>0</v>
      </c>
      <c r="O26" s="10">
        <f>+SUM(K26,J26,I26,H26,F26)</f>
        <v>64</v>
      </c>
      <c r="P26" s="10"/>
    </row>
    <row r="27" spans="1:16" s="29" customFormat="1" x14ac:dyDescent="0.2">
      <c r="A27" s="34"/>
      <c r="B27" s="33"/>
      <c r="C27" s="32"/>
      <c r="D27" s="30"/>
      <c r="E27" s="30"/>
      <c r="F27" s="30"/>
      <c r="G27" s="30"/>
      <c r="H27" s="30"/>
      <c r="I27" s="30"/>
      <c r="J27" s="30"/>
      <c r="K27" s="30"/>
      <c r="L27" s="48"/>
      <c r="M27" s="48"/>
      <c r="N27" s="7"/>
      <c r="O27" s="6"/>
      <c r="P27" s="30"/>
    </row>
    <row r="28" spans="1:16" x14ac:dyDescent="0.2">
      <c r="A28" s="19" t="s">
        <v>35</v>
      </c>
      <c r="B28" s="27"/>
      <c r="C28" s="25"/>
      <c r="D28" s="9"/>
      <c r="E28" s="9"/>
      <c r="F28" s="9"/>
      <c r="G28" s="9"/>
      <c r="H28" s="9"/>
      <c r="I28" s="9"/>
      <c r="J28" s="9"/>
      <c r="K28" s="9"/>
      <c r="L28" s="11"/>
      <c r="M28" s="11"/>
      <c r="P28" s="9"/>
    </row>
    <row r="29" spans="1:16" ht="13.5" thickBot="1" x14ac:dyDescent="0.25">
      <c r="A29" s="19"/>
      <c r="B29" s="27" t="s">
        <v>36</v>
      </c>
      <c r="C29" s="25"/>
      <c r="D29" s="9">
        <v>24</v>
      </c>
      <c r="E29" s="9">
        <v>8</v>
      </c>
      <c r="F29" s="9"/>
      <c r="G29" s="9">
        <v>24</v>
      </c>
      <c r="H29" s="9"/>
      <c r="I29" s="9"/>
      <c r="J29" s="9"/>
      <c r="K29" s="9"/>
      <c r="L29" s="28"/>
      <c r="M29" s="28"/>
      <c r="P29" s="9"/>
    </row>
    <row r="30" spans="1:16" s="29" customFormat="1" ht="13.5" thickTop="1" x14ac:dyDescent="0.2">
      <c r="A30" s="23" t="s">
        <v>10</v>
      </c>
      <c r="B30" s="36"/>
      <c r="C30" s="35"/>
      <c r="D30" s="10">
        <f>+SUM(D29)</f>
        <v>24</v>
      </c>
      <c r="E30" s="10">
        <f>+SUM(E29)</f>
        <v>8</v>
      </c>
      <c r="F30" s="10">
        <f>+SUM(D30:E30)</f>
        <v>32</v>
      </c>
      <c r="G30" s="10">
        <f>+SUM(G29)</f>
        <v>24</v>
      </c>
      <c r="H30" s="10">
        <f>+SUM(G30)</f>
        <v>24</v>
      </c>
      <c r="I30" s="10">
        <f>+SUM(I29)</f>
        <v>0</v>
      </c>
      <c r="J30" s="10">
        <f>+SUM(J29)</f>
        <v>0</v>
      </c>
      <c r="K30" s="10">
        <f>+SUM(K29)</f>
        <v>0</v>
      </c>
      <c r="L30" s="22">
        <f>+SUM(L29)</f>
        <v>0</v>
      </c>
      <c r="M30" s="22">
        <f>+SUM(M29)</f>
        <v>0</v>
      </c>
      <c r="N30" s="21">
        <f>+SUM(L30:M30)</f>
        <v>0</v>
      </c>
      <c r="O30" s="10">
        <f>+SUM(K30,J30,I30,H30,F30)</f>
        <v>56</v>
      </c>
      <c r="P30" s="10"/>
    </row>
    <row r="31" spans="1:16" s="29" customFormat="1" x14ac:dyDescent="0.2">
      <c r="A31" s="34"/>
      <c r="B31" s="33"/>
      <c r="C31" s="32"/>
      <c r="D31" s="30"/>
      <c r="E31" s="30"/>
      <c r="F31" s="8"/>
      <c r="G31" s="8"/>
      <c r="H31" s="8"/>
      <c r="I31" s="30"/>
      <c r="J31" s="30"/>
      <c r="K31" s="30"/>
      <c r="L31" s="31"/>
      <c r="M31" s="31"/>
      <c r="N31" s="7"/>
      <c r="O31" s="6"/>
      <c r="P31" s="30"/>
    </row>
    <row r="32" spans="1:16" x14ac:dyDescent="0.2">
      <c r="A32" s="19"/>
      <c r="B32" s="18"/>
      <c r="C32" s="17"/>
      <c r="D32" s="56" t="s">
        <v>9</v>
      </c>
      <c r="E32" s="57"/>
      <c r="F32" s="57"/>
      <c r="G32" s="57"/>
      <c r="H32" s="57"/>
      <c r="I32" s="57"/>
      <c r="J32" s="57"/>
      <c r="K32" s="58"/>
      <c r="L32" s="14" t="s">
        <v>8</v>
      </c>
      <c r="M32" s="16" t="s">
        <v>7</v>
      </c>
      <c r="P32" s="9"/>
    </row>
    <row r="33" spans="1:16" x14ac:dyDescent="0.2">
      <c r="A33" s="59"/>
      <c r="B33" s="60"/>
      <c r="C33" s="15"/>
      <c r="D33" s="13"/>
      <c r="E33" s="13"/>
      <c r="F33" s="13" t="s">
        <v>6</v>
      </c>
      <c r="G33" s="13"/>
      <c r="H33" s="13" t="s">
        <v>5</v>
      </c>
      <c r="I33" s="13" t="s">
        <v>4</v>
      </c>
      <c r="J33" s="13" t="s">
        <v>3</v>
      </c>
      <c r="K33" s="13" t="s">
        <v>2</v>
      </c>
      <c r="L33" s="13"/>
      <c r="M33" s="13"/>
      <c r="N33" s="44"/>
      <c r="O33" s="41"/>
      <c r="P33" s="9"/>
    </row>
    <row r="34" spans="1:16" x14ac:dyDescent="0.2">
      <c r="A34" s="9" t="s">
        <v>1</v>
      </c>
      <c r="B34" s="9"/>
      <c r="C34" s="9"/>
      <c r="D34" s="12">
        <f t="shared" ref="D34:N34" si="0">+SUM(D30,D26,D20,D12,D7)</f>
        <v>168</v>
      </c>
      <c r="E34" s="12">
        <f t="shared" si="0"/>
        <v>156</v>
      </c>
      <c r="F34" s="12">
        <f t="shared" si="0"/>
        <v>324</v>
      </c>
      <c r="G34" s="12">
        <f t="shared" si="0"/>
        <v>120</v>
      </c>
      <c r="H34" s="12">
        <f t="shared" si="0"/>
        <v>120</v>
      </c>
      <c r="I34" s="12">
        <f t="shared" si="0"/>
        <v>68</v>
      </c>
      <c r="J34" s="12">
        <f t="shared" si="0"/>
        <v>8</v>
      </c>
      <c r="K34" s="12">
        <f t="shared" si="0"/>
        <v>16</v>
      </c>
      <c r="L34" s="50">
        <f t="shared" si="0"/>
        <v>16000</v>
      </c>
      <c r="M34" s="50">
        <f t="shared" si="0"/>
        <v>22000</v>
      </c>
      <c r="N34" s="50">
        <f t="shared" si="0"/>
        <v>38000</v>
      </c>
      <c r="O34" s="12">
        <f>+SUM(O30,O26,O20,O12,O7)</f>
        <v>536</v>
      </c>
      <c r="P34" s="9"/>
    </row>
    <row r="35" spans="1:16" hidden="1" x14ac:dyDescent="0.2">
      <c r="A35" s="1"/>
      <c r="B35" s="1"/>
      <c r="C35" s="1"/>
      <c r="D35" s="1"/>
      <c r="E35" s="1"/>
      <c r="F35" s="8">
        <f>+SUM(D34:E34)</f>
        <v>324</v>
      </c>
      <c r="G35" s="8"/>
      <c r="H35" s="8">
        <f>+SUM(G34:G34)</f>
        <v>120</v>
      </c>
      <c r="I35" s="8">
        <f>+I34</f>
        <v>68</v>
      </c>
      <c r="J35" s="8">
        <f>+J34</f>
        <v>8</v>
      </c>
      <c r="K35" s="8">
        <f>+K34</f>
        <v>16</v>
      </c>
      <c r="L35" s="2"/>
      <c r="M35" s="2"/>
      <c r="N35" s="7">
        <f>+SUM(L34:M34)</f>
        <v>38000</v>
      </c>
      <c r="O35" s="6" t="e">
        <f>+SUM(F35,H35,#REF!,I35,J35,K35,#REF!)</f>
        <v>#REF!</v>
      </c>
      <c r="P35" s="1"/>
    </row>
    <row r="36" spans="1:16" hidden="1" x14ac:dyDescent="0.2">
      <c r="A36" s="1"/>
      <c r="B36" s="1"/>
      <c r="C36" s="1"/>
      <c r="D36" s="1"/>
      <c r="E36" s="1"/>
      <c r="F36" s="6"/>
      <c r="G36" s="6"/>
      <c r="H36" s="1"/>
      <c r="I36" s="1"/>
      <c r="J36" s="1"/>
      <c r="K36" s="1"/>
      <c r="L36" s="2"/>
      <c r="M36" s="2"/>
      <c r="N36" s="2"/>
      <c r="O36" s="6"/>
      <c r="P36" s="1"/>
    </row>
    <row r="37" spans="1:16" s="1" customFormat="1" hidden="1" x14ac:dyDescent="0.2">
      <c r="L37" s="2"/>
      <c r="M37" s="2"/>
    </row>
    <row r="38" spans="1:16" s="1" customFormat="1" hidden="1" x14ac:dyDescent="0.2">
      <c r="A38" s="1" t="s">
        <v>0</v>
      </c>
      <c r="C38" s="5"/>
      <c r="D38" s="1">
        <v>392</v>
      </c>
      <c r="E38" s="1">
        <v>396</v>
      </c>
      <c r="F38" s="1">
        <v>1104</v>
      </c>
      <c r="G38" s="1">
        <v>156</v>
      </c>
      <c r="H38" s="1">
        <v>512</v>
      </c>
      <c r="I38" s="1">
        <v>340</v>
      </c>
      <c r="J38" s="1">
        <v>202</v>
      </c>
      <c r="K38" s="1">
        <v>136</v>
      </c>
      <c r="L38" s="4">
        <v>47000</v>
      </c>
      <c r="M38" s="4">
        <v>7400</v>
      </c>
      <c r="N38" s="4">
        <v>62400</v>
      </c>
      <c r="O38" s="3">
        <v>2730</v>
      </c>
    </row>
    <row r="39" spans="1:16" s="1" customFormat="1" hidden="1" x14ac:dyDescent="0.2">
      <c r="L39" s="2"/>
      <c r="M39" s="2"/>
    </row>
    <row r="40" spans="1:16" s="1" customFormat="1" hidden="1" x14ac:dyDescent="0.2">
      <c r="C40" t="s">
        <v>18</v>
      </c>
      <c r="D40"/>
      <c r="L40" s="2"/>
      <c r="M40" s="2"/>
    </row>
    <row r="41" spans="1:16" s="1" customFormat="1" hidden="1" x14ac:dyDescent="0.2">
      <c r="B41" s="1">
        <v>1</v>
      </c>
      <c r="C41" t="s">
        <v>19</v>
      </c>
      <c r="D41" s="1">
        <f>+SUM(D5:D6)/2+D20/2</f>
        <v>44</v>
      </c>
      <c r="E41" s="1">
        <f>+SUM(E5:E6)/2+E20/2</f>
        <v>24</v>
      </c>
      <c r="G41" s="1">
        <f>+SUM(G5:G6)/2+G20/2</f>
        <v>28</v>
      </c>
      <c r="I41" s="1">
        <f>+SUM(I5:I6)/2+I20/2</f>
        <v>14</v>
      </c>
      <c r="J41" s="1">
        <f>+SUM(J5:J6)/2+J20/2</f>
        <v>0</v>
      </c>
      <c r="K41" s="1">
        <f>+SUM(K5:K6)/2+K20/2</f>
        <v>8</v>
      </c>
      <c r="L41" s="2"/>
      <c r="M41" s="2"/>
    </row>
    <row r="42" spans="1:16" s="1" customFormat="1" hidden="1" x14ac:dyDescent="0.2">
      <c r="B42" s="1">
        <v>2</v>
      </c>
      <c r="C42" t="s">
        <v>20</v>
      </c>
      <c r="D42" s="1" t="e">
        <f>+D26+#REF!</f>
        <v>#REF!</v>
      </c>
      <c r="E42" s="1" t="e">
        <f>+E26+#REF!</f>
        <v>#REF!</v>
      </c>
      <c r="G42" s="1" t="e">
        <f>+G26+#REF!</f>
        <v>#REF!</v>
      </c>
      <c r="I42" s="1" t="e">
        <f>+I26+#REF!</f>
        <v>#REF!</v>
      </c>
      <c r="J42" s="1" t="e">
        <f>+J26+#REF!</f>
        <v>#REF!</v>
      </c>
      <c r="K42" s="1" t="e">
        <f>+K26+#REF!</f>
        <v>#REF!</v>
      </c>
      <c r="L42" s="2"/>
      <c r="M42" s="2"/>
    </row>
    <row r="43" spans="1:16" s="1" customFormat="1" hidden="1" x14ac:dyDescent="0.2">
      <c r="B43" s="1">
        <v>3</v>
      </c>
      <c r="C43" t="s">
        <v>21</v>
      </c>
      <c r="D43" s="1">
        <f>+SUM(D5:D6)/2+D20/2</f>
        <v>44</v>
      </c>
      <c r="E43" s="1">
        <f>+SUM(E5:E6)/2+E20/2</f>
        <v>24</v>
      </c>
      <c r="G43" s="1">
        <f>+SUM(G5:G6)/2+G20/2</f>
        <v>28</v>
      </c>
      <c r="I43" s="1">
        <f>+SUM(I5:I6)/2+I20/2</f>
        <v>14</v>
      </c>
      <c r="J43" s="1">
        <f>+SUM(J5:J6)/2+J20/2</f>
        <v>0</v>
      </c>
      <c r="K43" s="1">
        <f>+SUM(K5:K6)/2+K20/2</f>
        <v>8</v>
      </c>
      <c r="L43" s="2"/>
      <c r="M43" s="2"/>
    </row>
    <row r="44" spans="1:16" s="1" customFormat="1" hidden="1" x14ac:dyDescent="0.2">
      <c r="B44" s="40">
        <v>4</v>
      </c>
      <c r="C44" t="s">
        <v>22</v>
      </c>
      <c r="D44" s="1" t="e">
        <f>+SUM(#REF!)</f>
        <v>#REF!</v>
      </c>
      <c r="E44" s="1" t="e">
        <f>+SUM(#REF!)</f>
        <v>#REF!</v>
      </c>
      <c r="G44" s="1" t="e">
        <f>+SUM(#REF!)</f>
        <v>#REF!</v>
      </c>
      <c r="I44" s="1" t="e">
        <f>+SUM(#REF!)</f>
        <v>#REF!</v>
      </c>
      <c r="J44" s="1" t="e">
        <f>+SUM(#REF!)</f>
        <v>#REF!</v>
      </c>
      <c r="K44" s="1" t="e">
        <f>+SUM(#REF!)</f>
        <v>#REF!</v>
      </c>
      <c r="L44" s="2"/>
      <c r="M44" s="2"/>
    </row>
    <row r="45" spans="1:16" s="1" customFormat="1" hidden="1" x14ac:dyDescent="0.2">
      <c r="B45" s="40">
        <v>5</v>
      </c>
      <c r="C45" t="s">
        <v>23</v>
      </c>
      <c r="D45" s="1" t="e">
        <f>+#REF!+#REF!</f>
        <v>#REF!</v>
      </c>
      <c r="E45" s="1" t="e">
        <f>+#REF!+#REF!</f>
        <v>#REF!</v>
      </c>
      <c r="G45" s="1" t="e">
        <f>+#REF!+#REF!</f>
        <v>#REF!</v>
      </c>
      <c r="I45" s="1" t="e">
        <f>+#REF!+#REF!</f>
        <v>#REF!</v>
      </c>
      <c r="J45" s="1" t="e">
        <f>+#REF!+#REF!</f>
        <v>#REF!</v>
      </c>
      <c r="K45" s="1" t="e">
        <f>+#REF!+#REF!</f>
        <v>#REF!</v>
      </c>
      <c r="L45" s="2"/>
      <c r="M45" s="2"/>
    </row>
    <row r="46" spans="1:16" s="1" customFormat="1" hidden="1" x14ac:dyDescent="0.2">
      <c r="D46" s="1" t="e">
        <f>+SUM(D41:D45)</f>
        <v>#REF!</v>
      </c>
      <c r="E46" s="1" t="e">
        <f>+SUM(E41:E45)</f>
        <v>#REF!</v>
      </c>
      <c r="G46" s="1" t="e">
        <f>+SUM(G41:G45)</f>
        <v>#REF!</v>
      </c>
      <c r="I46" s="1" t="e">
        <f>+SUM(I41:I45)</f>
        <v>#REF!</v>
      </c>
      <c r="J46" s="1" t="e">
        <f>+SUM(J41:J45)</f>
        <v>#REF!</v>
      </c>
      <c r="K46" s="1" t="e">
        <f>+SUM(K41:K45)</f>
        <v>#REF!</v>
      </c>
      <c r="L46" t="e">
        <f>+SUM(D46:K46)</f>
        <v>#REF!</v>
      </c>
      <c r="M46" s="2"/>
    </row>
    <row r="47" spans="1:16" s="1" customFormat="1" hidden="1" x14ac:dyDescent="0.2">
      <c r="C47"/>
      <c r="D47"/>
      <c r="E47"/>
      <c r="G47"/>
      <c r="H47"/>
      <c r="I47" t="e">
        <f t="shared" ref="I47:K47" si="1">+I46</f>
        <v>#REF!</v>
      </c>
      <c r="J47" t="e">
        <f t="shared" si="1"/>
        <v>#REF!</v>
      </c>
      <c r="K47" t="e">
        <f t="shared" si="1"/>
        <v>#REF!</v>
      </c>
      <c r="L47" t="e">
        <f>+SUM(D47:K47)</f>
        <v>#REF!</v>
      </c>
      <c r="M47"/>
      <c r="N47"/>
      <c r="O47"/>
    </row>
    <row r="48" spans="1:16" s="1" customFormat="1" x14ac:dyDescent="0.2"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6" s="1" customFormat="1" x14ac:dyDescent="0.2"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6" x14ac:dyDescent="0.2">
      <c r="A50" s="52" t="s">
        <v>44</v>
      </c>
    </row>
    <row r="51" spans="1:16" x14ac:dyDescent="0.2">
      <c r="A51" s="19" t="s">
        <v>41</v>
      </c>
      <c r="B51" s="27"/>
      <c r="C51" s="25"/>
      <c r="D51" s="9"/>
      <c r="E51" s="9"/>
      <c r="F51" s="9"/>
      <c r="G51" s="9"/>
      <c r="H51" s="9"/>
      <c r="I51" s="9"/>
      <c r="J51" s="9"/>
      <c r="K51" s="9"/>
      <c r="L51" s="9"/>
      <c r="M51" s="9"/>
      <c r="P51" s="9"/>
    </row>
    <row r="52" spans="1:16" x14ac:dyDescent="0.2">
      <c r="A52" s="26"/>
      <c r="B52" s="42" t="s">
        <v>24</v>
      </c>
      <c r="C52" s="25"/>
      <c r="D52" s="9">
        <v>24</v>
      </c>
      <c r="E52" s="9">
        <v>24</v>
      </c>
      <c r="F52" s="9"/>
      <c r="G52" s="9"/>
      <c r="H52" s="9"/>
      <c r="I52" s="9"/>
      <c r="J52" s="9"/>
      <c r="K52" s="9"/>
      <c r="L52" s="11"/>
      <c r="M52" s="11"/>
      <c r="P52" s="12"/>
    </row>
    <row r="53" spans="1:16" ht="13.5" thickBot="1" x14ac:dyDescent="0.25">
      <c r="A53" s="26"/>
      <c r="B53" s="42" t="s">
        <v>27</v>
      </c>
      <c r="C53" s="25"/>
      <c r="D53" s="9">
        <v>8</v>
      </c>
      <c r="E53" s="9">
        <v>60</v>
      </c>
      <c r="F53" s="9"/>
      <c r="G53" s="9"/>
      <c r="H53" s="9"/>
      <c r="I53" s="9">
        <v>60</v>
      </c>
      <c r="J53" s="9"/>
      <c r="K53" s="9"/>
      <c r="L53" s="28">
        <v>5000</v>
      </c>
      <c r="M53" s="28">
        <v>5000</v>
      </c>
      <c r="P53" s="43" t="s">
        <v>45</v>
      </c>
    </row>
    <row r="54" spans="1:16" ht="13.5" thickTop="1" x14ac:dyDescent="0.2">
      <c r="A54" s="23" t="s">
        <v>10</v>
      </c>
      <c r="B54" s="36"/>
      <c r="C54" s="35"/>
      <c r="D54" s="10">
        <f>+SUM(D52:D53)</f>
        <v>32</v>
      </c>
      <c r="E54" s="10">
        <f>+SUM(E52:E53)</f>
        <v>84</v>
      </c>
      <c r="F54" s="10">
        <f>+SUM(D54:E54)</f>
        <v>116</v>
      </c>
      <c r="G54" s="10">
        <f>+SUM(G52:G53)</f>
        <v>0</v>
      </c>
      <c r="H54" s="20">
        <f>+SUM(G54:G54)</f>
        <v>0</v>
      </c>
      <c r="I54" s="10">
        <f>+SUM(I52:I53)</f>
        <v>60</v>
      </c>
      <c r="J54" s="10">
        <f>+SUM(J52:J53)</f>
        <v>0</v>
      </c>
      <c r="K54" s="10">
        <f>+SUM(K52:K53)</f>
        <v>0</v>
      </c>
      <c r="L54" s="22">
        <f>+SUM(L52:L53)</f>
        <v>5000</v>
      </c>
      <c r="M54" s="22">
        <f>+SUM(M52:M53)</f>
        <v>5000</v>
      </c>
      <c r="N54" s="21">
        <f>+SUM(L54:M54)</f>
        <v>10000</v>
      </c>
      <c r="O54" s="10">
        <f>+SUM(K54,J54,I54,H54,F54)</f>
        <v>176</v>
      </c>
      <c r="P54" s="10"/>
    </row>
    <row r="56" spans="1:16" x14ac:dyDescent="0.2">
      <c r="A56" s="19"/>
      <c r="B56" s="47"/>
      <c r="C56" s="17"/>
      <c r="D56" s="56" t="s">
        <v>9</v>
      </c>
      <c r="E56" s="57"/>
      <c r="F56" s="57"/>
      <c r="G56" s="57"/>
      <c r="H56" s="57"/>
      <c r="I56" s="57"/>
      <c r="J56" s="57"/>
      <c r="K56" s="58"/>
      <c r="L56" s="45" t="s">
        <v>8</v>
      </c>
      <c r="M56" s="46" t="s">
        <v>7</v>
      </c>
      <c r="P56" s="9"/>
    </row>
    <row r="57" spans="1:16" ht="13.5" thickBot="1" x14ac:dyDescent="0.25">
      <c r="A57" s="59"/>
      <c r="B57" s="60"/>
      <c r="C57" s="15"/>
      <c r="D57" s="13"/>
      <c r="E57" s="13"/>
      <c r="F57" s="13" t="s">
        <v>6</v>
      </c>
      <c r="G57" s="13"/>
      <c r="H57" s="13" t="s">
        <v>5</v>
      </c>
      <c r="I57" s="13" t="s">
        <v>4</v>
      </c>
      <c r="J57" s="13" t="s">
        <v>3</v>
      </c>
      <c r="K57" s="13" t="s">
        <v>2</v>
      </c>
      <c r="L57" s="13"/>
      <c r="M57" s="13"/>
      <c r="N57" s="44"/>
      <c r="O57" s="41"/>
      <c r="P57" s="9"/>
    </row>
    <row r="58" spans="1:16" ht="13.5" thickTop="1" x14ac:dyDescent="0.2">
      <c r="A58" s="9" t="s">
        <v>1</v>
      </c>
      <c r="B58" s="9"/>
      <c r="C58" s="9"/>
      <c r="D58" s="12">
        <f t="shared" ref="D58:O58" si="2">+D34-D7+D54</f>
        <v>168</v>
      </c>
      <c r="E58" s="12">
        <f t="shared" si="2"/>
        <v>208</v>
      </c>
      <c r="F58" s="12">
        <f t="shared" si="2"/>
        <v>376</v>
      </c>
      <c r="G58" s="12">
        <f t="shared" si="2"/>
        <v>120</v>
      </c>
      <c r="H58" s="12">
        <f t="shared" si="2"/>
        <v>120</v>
      </c>
      <c r="I58" s="12">
        <f t="shared" si="2"/>
        <v>120</v>
      </c>
      <c r="J58" s="12">
        <f t="shared" si="2"/>
        <v>8</v>
      </c>
      <c r="K58" s="12">
        <f t="shared" si="2"/>
        <v>16</v>
      </c>
      <c r="L58" s="22">
        <f t="shared" si="2"/>
        <v>21000</v>
      </c>
      <c r="M58" s="22">
        <f t="shared" si="2"/>
        <v>7000</v>
      </c>
      <c r="N58" s="22">
        <f t="shared" si="2"/>
        <v>28000</v>
      </c>
      <c r="O58" s="12">
        <f t="shared" si="2"/>
        <v>640</v>
      </c>
      <c r="P58" s="9"/>
    </row>
    <row r="63" spans="1:16" x14ac:dyDescent="0.2">
      <c r="A63" s="52" t="s">
        <v>44</v>
      </c>
    </row>
    <row r="64" spans="1:16" x14ac:dyDescent="0.2">
      <c r="A64" s="19" t="s">
        <v>46</v>
      </c>
      <c r="B64" s="27"/>
      <c r="C64" s="25"/>
      <c r="D64" s="9"/>
      <c r="E64" s="9"/>
      <c r="F64" s="9"/>
      <c r="G64" s="9"/>
      <c r="H64" s="9"/>
      <c r="I64" s="9"/>
      <c r="J64" s="9"/>
      <c r="K64" s="9"/>
      <c r="L64" s="9"/>
      <c r="M64" s="9"/>
      <c r="P64" s="9"/>
    </row>
    <row r="65" spans="1:16" x14ac:dyDescent="0.2">
      <c r="A65" s="26"/>
      <c r="B65" s="42" t="s">
        <v>24</v>
      </c>
      <c r="C65" s="25"/>
      <c r="D65" s="9">
        <v>16</v>
      </c>
      <c r="E65" s="9">
        <v>16</v>
      </c>
      <c r="F65" s="9"/>
      <c r="G65" s="9"/>
      <c r="H65" s="9"/>
      <c r="I65" s="9"/>
      <c r="J65" s="9"/>
      <c r="K65" s="9"/>
      <c r="L65" s="11"/>
      <c r="M65" s="11"/>
      <c r="P65" s="12"/>
    </row>
    <row r="66" spans="1:16" ht="13.5" thickBot="1" x14ac:dyDescent="0.25">
      <c r="A66" s="26"/>
      <c r="B66" s="42" t="s">
        <v>27</v>
      </c>
      <c r="C66" s="25"/>
      <c r="D66" s="9">
        <v>8</v>
      </c>
      <c r="E66" s="9">
        <v>16</v>
      </c>
      <c r="F66" s="9"/>
      <c r="G66" s="9"/>
      <c r="H66" s="9"/>
      <c r="I66" s="9">
        <v>20</v>
      </c>
      <c r="J66" s="9"/>
      <c r="K66" s="9"/>
      <c r="L66" s="28">
        <v>2000</v>
      </c>
      <c r="M66" s="28"/>
      <c r="P66" s="43"/>
    </row>
    <row r="67" spans="1:16" ht="13.5" thickTop="1" x14ac:dyDescent="0.2">
      <c r="A67" s="23" t="s">
        <v>10</v>
      </c>
      <c r="B67" s="36"/>
      <c r="C67" s="35"/>
      <c r="D67" s="10">
        <f>+SUM(D65:D66)</f>
        <v>24</v>
      </c>
      <c r="E67" s="10">
        <f>+SUM(E65:E66)</f>
        <v>32</v>
      </c>
      <c r="F67" s="10">
        <f>+SUM(D67:E67)</f>
        <v>56</v>
      </c>
      <c r="G67" s="10">
        <f>+SUM(G65:G66)</f>
        <v>0</v>
      </c>
      <c r="H67" s="20">
        <f>+SUM(G67:G67)</f>
        <v>0</v>
      </c>
      <c r="I67" s="10">
        <f>+SUM(I65:I66)</f>
        <v>20</v>
      </c>
      <c r="J67" s="10">
        <f>+SUM(J65:J66)</f>
        <v>0</v>
      </c>
      <c r="K67" s="10">
        <f>+SUM(K65:K66)</f>
        <v>0</v>
      </c>
      <c r="L67" s="22">
        <f>+SUM(L65:L66)</f>
        <v>2000</v>
      </c>
      <c r="M67" s="22">
        <f>+SUM(M65:M66)</f>
        <v>0</v>
      </c>
      <c r="N67" s="21">
        <f>+SUM(L67:M67)</f>
        <v>2000</v>
      </c>
      <c r="O67" s="10">
        <f>+SUM(K67,J67,I67,H67,F67)</f>
        <v>76</v>
      </c>
      <c r="P67" s="10"/>
    </row>
    <row r="69" spans="1:16" x14ac:dyDescent="0.2">
      <c r="A69" s="19"/>
      <c r="B69" s="55"/>
      <c r="C69" s="17"/>
      <c r="D69" s="56" t="s">
        <v>9</v>
      </c>
      <c r="E69" s="57"/>
      <c r="F69" s="57"/>
      <c r="G69" s="57"/>
      <c r="H69" s="57"/>
      <c r="I69" s="57"/>
      <c r="J69" s="57"/>
      <c r="K69" s="58"/>
      <c r="L69" s="54" t="s">
        <v>8</v>
      </c>
      <c r="M69" s="53" t="s">
        <v>7</v>
      </c>
      <c r="P69" s="9"/>
    </row>
    <row r="70" spans="1:16" x14ac:dyDescent="0.2">
      <c r="A70" s="59"/>
      <c r="B70" s="60"/>
      <c r="C70" s="15"/>
      <c r="D70" s="13"/>
      <c r="E70" s="13"/>
      <c r="F70" s="13" t="s">
        <v>6</v>
      </c>
      <c r="G70" s="13"/>
      <c r="H70" s="13" t="s">
        <v>5</v>
      </c>
      <c r="I70" s="13" t="s">
        <v>4</v>
      </c>
      <c r="J70" s="13" t="s">
        <v>3</v>
      </c>
      <c r="K70" s="13" t="s">
        <v>2</v>
      </c>
      <c r="L70" s="13"/>
      <c r="M70" s="13"/>
      <c r="N70" s="44"/>
      <c r="O70" s="41"/>
      <c r="P70" s="9"/>
    </row>
    <row r="71" spans="1:16" x14ac:dyDescent="0.2">
      <c r="A71" s="9" t="s">
        <v>1</v>
      </c>
      <c r="B71" s="9"/>
      <c r="C71" s="9"/>
      <c r="D71" s="12">
        <f>+D34-D7+D67</f>
        <v>160</v>
      </c>
      <c r="E71" s="12">
        <f>+E34-E7+E67</f>
        <v>156</v>
      </c>
      <c r="F71" s="12">
        <f>+F34-F7+F67</f>
        <v>316</v>
      </c>
      <c r="G71" s="12">
        <f>+G34-G7+G67</f>
        <v>120</v>
      </c>
      <c r="H71" s="12">
        <f>+H34-H7+H67</f>
        <v>120</v>
      </c>
      <c r="I71" s="12">
        <f>+I34-I7+I67</f>
        <v>80</v>
      </c>
      <c r="J71" s="12">
        <f>+J34-J7+J67</f>
        <v>8</v>
      </c>
      <c r="K71" s="12">
        <f>+K34-K7+K67</f>
        <v>16</v>
      </c>
      <c r="L71" s="63">
        <f>+L34-L7+L67</f>
        <v>18000</v>
      </c>
      <c r="M71" s="63">
        <f>+M34-M7+M67</f>
        <v>2000</v>
      </c>
      <c r="N71" s="63">
        <f>+N34-N7+N67</f>
        <v>20000</v>
      </c>
      <c r="O71" s="12">
        <f>+O34-O7+O67</f>
        <v>540</v>
      </c>
      <c r="P71" s="9"/>
    </row>
  </sheetData>
  <mergeCells count="9">
    <mergeCell ref="D69:K69"/>
    <mergeCell ref="A70:B70"/>
    <mergeCell ref="D56:K56"/>
    <mergeCell ref="A57:B57"/>
    <mergeCell ref="A33:B33"/>
    <mergeCell ref="N2:O2"/>
    <mergeCell ref="D2:K2"/>
    <mergeCell ref="A3:B3"/>
    <mergeCell ref="D32:K32"/>
  </mergeCells>
  <pageMargins left="0.25" right="0.25" top="0.75" bottom="0.75" header="0.3" footer="0.3"/>
  <pageSetup scale="61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2016-07-19T21:45:22Z</cp:lastPrinted>
  <dcterms:created xsi:type="dcterms:W3CDTF">2016-07-19T20:58:48Z</dcterms:created>
  <dcterms:modified xsi:type="dcterms:W3CDTF">2018-07-10T18:00:59Z</dcterms:modified>
</cp:coreProperties>
</file>