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66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21" i="1" l="1"/>
  <c r="B21" i="1"/>
  <c r="D13" i="1" l="1"/>
  <c r="E13" i="1"/>
  <c r="D12" i="1"/>
  <c r="E12" i="1"/>
  <c r="D11" i="1"/>
  <c r="E11" i="1"/>
  <c r="E10" i="1"/>
  <c r="D10" i="1"/>
  <c r="E9" i="1"/>
  <c r="E8" i="1"/>
  <c r="E7" i="1"/>
  <c r="D9" i="1" l="1"/>
  <c r="D8" i="1"/>
  <c r="B8" i="1" l="1"/>
  <c r="C7" i="1" l="1"/>
  <c r="D2" i="1"/>
  <c r="C2" i="1"/>
</calcChain>
</file>

<file path=xl/sharedStrings.xml><?xml version="1.0" encoding="utf-8"?>
<sst xmlns="http://schemas.openxmlformats.org/spreadsheetml/2006/main" count="27" uniqueCount="25">
  <si>
    <t>Item</t>
  </si>
  <si>
    <t>Air Weight</t>
  </si>
  <si>
    <t>Water Weight</t>
  </si>
  <si>
    <t>Displacement</t>
  </si>
  <si>
    <t>Kearfot</t>
  </si>
  <si>
    <t>Multibeam Projecter</t>
  </si>
  <si>
    <t>Multibeam Receiver</t>
  </si>
  <si>
    <t>Notes</t>
  </si>
  <si>
    <t>Seawater Density:</t>
  </si>
  <si>
    <t>Weights from SEADeViL spec sheet for 6000m unit</t>
  </si>
  <si>
    <t>Lidar Mount Plate</t>
  </si>
  <si>
    <t>Lidar w/o Mount Plate</t>
  </si>
  <si>
    <t>Camera+Bar+Cable</t>
  </si>
  <si>
    <t>Inner Frame</t>
  </si>
  <si>
    <t>Specific Gravity</t>
  </si>
  <si>
    <t>Strobe Lamps (each)</t>
  </si>
  <si>
    <t>Lidar/ROV Interface Can</t>
  </si>
  <si>
    <t>Parascientific pressure sensor.</t>
  </si>
  <si>
    <t xml:space="preserve">Strobe Ballast Can </t>
  </si>
  <si>
    <t>ROV Interface Can</t>
  </si>
  <si>
    <t>14" Long, 5" Diam</t>
  </si>
  <si>
    <t>Reson Controller Can</t>
  </si>
  <si>
    <t>19.5" Long, 6.875" Diam</t>
  </si>
  <si>
    <t>Mounts to Kearfott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</si>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</sst>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0\ &quot;lbs/in^3&quot;"/>
    <numFmt numFmtId="165" formatCode="0.0\ &quot;kg/m^3&quot;"/>
    <numFmt numFmtId="166" formatCode="0.0\ &quot;lbs&quot;"/>
    <numFmt numFmtId="167" formatCode="0.00\ &quot;in^3&quot;"/>
    <numFmt numFmtId="168" formatCode="0.00\ &quot;lbs/ft^3&quot;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0" fillId="0" borderId="1" xfId="0" applyBorder="1"/>
    <xf numFmtId="166" fontId="0" fillId="0" borderId="1" xfId="0" applyNumberFormat="1" applyBorder="1"/>
    <xf numFmtId="167" fontId="0" fillId="0" borderId="1" xfId="0" applyNumberFormat="1" applyBorder="1"/>
    <xf numFmtId="2" fontId="0" fillId="0" borderId="1" xfId="0" applyNumberFormat="1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7"/>
  <sheetViews>
    <sheetView tabSelected="1" workbookViewId="0">
      <selection activeCell="D22" sqref="D22"/>
    </sheetView>
  </sheetViews>
  <sheetFormatPr defaultRowHeight="15" x14ac:dyDescent="0.25"/>
  <cols>
    <col min="1" max="1" width="28.28515625" customWidth="1"/>
    <col min="2" max="2" width="14.85546875" customWidth="1"/>
    <col min="3" max="3" width="15.140625" customWidth="1"/>
    <col min="4" max="4" width="15.42578125" customWidth="1"/>
    <col min="5" max="5" width="15.140625" customWidth="1"/>
    <col min="6" max="6" width="48.28515625" customWidth="1"/>
  </cols>
  <sheetData>
    <row r="2" spans="1:6" x14ac:dyDescent="0.25">
      <c r="A2" t="s">
        <v>8</v>
      </c>
      <c r="B2" s="2">
        <v>1025</v>
      </c>
      <c r="C2" s="1">
        <f>+B2*(0.0254^3)*2.2</f>
        <v>3.6952829319999998E-2</v>
      </c>
      <c r="D2" s="5">
        <f>+C2*12^3</f>
        <v>63.854489064959999</v>
      </c>
    </row>
    <row r="6" spans="1:6" x14ac:dyDescent="0.25">
      <c r="A6" s="6" t="s">
        <v>0</v>
      </c>
      <c r="B6" s="10" t="s">
        <v>1</v>
      </c>
      <c r="C6" s="10" t="s">
        <v>3</v>
      </c>
      <c r="D6" s="10" t="s">
        <v>2</v>
      </c>
      <c r="E6" s="10" t="s">
        <v>14</v>
      </c>
      <c r="F6" s="6" t="s">
        <v>7</v>
      </c>
    </row>
    <row r="7" spans="1:6" x14ac:dyDescent="0.25">
      <c r="A7" s="6" t="s">
        <v>4</v>
      </c>
      <c r="B7" s="7">
        <v>95</v>
      </c>
      <c r="C7" s="8">
        <f>+(B7-D7)/C2</f>
        <v>676.53818286842886</v>
      </c>
      <c r="D7" s="7">
        <v>70</v>
      </c>
      <c r="E7" s="9">
        <f t="shared" ref="E7:E13" si="0">+B7/C7/$C$2</f>
        <v>3.8</v>
      </c>
      <c r="F7" s="6" t="s">
        <v>9</v>
      </c>
    </row>
    <row r="8" spans="1:6" x14ac:dyDescent="0.25">
      <c r="A8" s="6" t="s">
        <v>11</v>
      </c>
      <c r="B8" s="7">
        <f>99-13</f>
        <v>86</v>
      </c>
      <c r="C8" s="8">
        <v>1380</v>
      </c>
      <c r="D8" s="7">
        <f t="shared" ref="D8:D13" si="1">+B8-C8*$C$2</f>
        <v>35.005095538399999</v>
      </c>
      <c r="E8" s="9">
        <f t="shared" si="0"/>
        <v>1.6864430065705764</v>
      </c>
      <c r="F8" s="6"/>
    </row>
    <row r="9" spans="1:6" x14ac:dyDescent="0.25">
      <c r="A9" s="6" t="s">
        <v>10</v>
      </c>
      <c r="B9" s="7">
        <v>13</v>
      </c>
      <c r="C9" s="8">
        <v>132</v>
      </c>
      <c r="D9" s="7">
        <f t="shared" si="1"/>
        <v>8.1222265297599989</v>
      </c>
      <c r="E9" s="9">
        <f t="shared" si="0"/>
        <v>2.6651504173604774</v>
      </c>
      <c r="F9" s="6"/>
    </row>
    <row r="10" spans="1:6" x14ac:dyDescent="0.25">
      <c r="A10" s="6" t="s">
        <v>5</v>
      </c>
      <c r="B10" s="7">
        <v>7</v>
      </c>
      <c r="C10" s="8">
        <v>72</v>
      </c>
      <c r="D10" s="7">
        <f t="shared" si="1"/>
        <v>4.3393962889599997</v>
      </c>
      <c r="E10" s="9">
        <f t="shared" si="0"/>
        <v>2.6309818222661123</v>
      </c>
      <c r="F10" s="6"/>
    </row>
    <row r="11" spans="1:6" x14ac:dyDescent="0.25">
      <c r="A11" s="6" t="s">
        <v>6</v>
      </c>
      <c r="B11" s="7">
        <v>24</v>
      </c>
      <c r="C11" s="8">
        <v>165</v>
      </c>
      <c r="D11" s="7">
        <f t="shared" si="1"/>
        <v>17.902783162200002</v>
      </c>
      <c r="E11" s="9">
        <f t="shared" si="0"/>
        <v>3.9362221548708587</v>
      </c>
      <c r="F11" s="6"/>
    </row>
    <row r="12" spans="1:6" x14ac:dyDescent="0.25">
      <c r="A12" s="6" t="s">
        <v>15</v>
      </c>
      <c r="B12" s="7">
        <v>2.5</v>
      </c>
      <c r="C12" s="8">
        <v>13</v>
      </c>
      <c r="D12" s="7">
        <f t="shared" si="1"/>
        <v>2.01961321884</v>
      </c>
      <c r="E12" s="9">
        <f t="shared" si="0"/>
        <v>5.2041398682186841</v>
      </c>
      <c r="F12" s="6"/>
    </row>
    <row r="13" spans="1:6" x14ac:dyDescent="0.25">
      <c r="A13" s="6" t="s">
        <v>12</v>
      </c>
      <c r="B13" s="7">
        <v>41</v>
      </c>
      <c r="C13" s="8">
        <v>380</v>
      </c>
      <c r="D13" s="7">
        <f t="shared" si="1"/>
        <v>26.957924858399998</v>
      </c>
      <c r="E13" s="9">
        <f t="shared" si="0"/>
        <v>2.9197963681690089</v>
      </c>
      <c r="F13" s="6"/>
    </row>
    <row r="14" spans="1:6" x14ac:dyDescent="0.25">
      <c r="A14" t="s">
        <v>18</v>
      </c>
      <c r="B14" s="7">
        <v>23</v>
      </c>
      <c r="C14" s="8"/>
      <c r="D14" s="7">
        <v>14.7</v>
      </c>
      <c r="E14" s="9"/>
      <c r="F14" s="6" t="s">
        <v>20</v>
      </c>
    </row>
    <row r="15" spans="1:6" x14ac:dyDescent="0.25">
      <c r="A15" s="6" t="s">
        <v>19</v>
      </c>
      <c r="B15" s="7">
        <v>23</v>
      </c>
      <c r="C15" s="8"/>
      <c r="D15" s="7">
        <v>14.7</v>
      </c>
      <c r="E15" s="9"/>
      <c r="F15" s="6" t="s">
        <v>22</v>
      </c>
    </row>
    <row r="16" spans="1:6" x14ac:dyDescent="0.25">
      <c r="A16" s="6" t="s">
        <v>21</v>
      </c>
      <c r="B16" s="7"/>
      <c r="C16" s="8"/>
      <c r="D16" s="7"/>
      <c r="E16" s="9"/>
      <c r="F16" s="6" t="s">
        <v>22</v>
      </c>
    </row>
    <row r="17" spans="1:6" x14ac:dyDescent="0.25">
      <c r="A17" s="6" t="s">
        <v>16</v>
      </c>
      <c r="B17" s="7"/>
      <c r="C17" s="8"/>
      <c r="D17" s="7"/>
      <c r="E17" s="6"/>
      <c r="F17" s="6" t="s">
        <v>20</v>
      </c>
    </row>
    <row r="18" spans="1:6" x14ac:dyDescent="0.25">
      <c r="A18" s="6" t="s">
        <v>17</v>
      </c>
      <c r="B18" s="7"/>
      <c r="C18" s="8"/>
      <c r="D18" s="7"/>
      <c r="E18" s="6"/>
      <c r="F18" s="6" t="s">
        <v>23</v>
      </c>
    </row>
    <row r="19" spans="1:6" x14ac:dyDescent="0.25">
      <c r="A19" s="6" t="s">
        <v>13</v>
      </c>
      <c r="B19" s="7">
        <v>100</v>
      </c>
      <c r="C19" s="8"/>
      <c r="D19" s="7">
        <v>65</v>
      </c>
      <c r="E19" s="9"/>
      <c r="F19" s="6"/>
    </row>
    <row r="20" spans="1:6" x14ac:dyDescent="0.25">
      <c r="B20" s="3"/>
      <c r="C20" s="4"/>
      <c r="D20" s="3"/>
    </row>
    <row r="21" spans="1:6" x14ac:dyDescent="0.25">
      <c r="A21" t="s">
        <v>24</v>
      </c>
      <c r="B21" s="3">
        <f>+SUM(B7:B19)</f>
        <v>414.5</v>
      </c>
      <c r="C21" s="4"/>
      <c r="D21" s="3">
        <f>+SUM(D7:D19)</f>
        <v>258.74703959655994</v>
      </c>
    </row>
    <row r="22" spans="1:6" x14ac:dyDescent="0.25">
      <c r="B22" s="3"/>
      <c r="C22" s="4"/>
      <c r="D22" s="3"/>
    </row>
    <row r="23" spans="1:6" x14ac:dyDescent="0.25">
      <c r="B23" s="3"/>
      <c r="C23" s="4"/>
      <c r="D23" s="3"/>
    </row>
    <row r="24" spans="1:6" x14ac:dyDescent="0.25">
      <c r="B24" s="3"/>
      <c r="C24" s="4"/>
      <c r="D24" s="3"/>
    </row>
    <row r="25" spans="1:6" x14ac:dyDescent="0.25">
      <c r="B25" s="3"/>
      <c r="C25" s="4"/>
      <c r="D25" s="3"/>
    </row>
    <row r="26" spans="1:6" x14ac:dyDescent="0.25">
      <c r="B26" s="3"/>
      <c r="C26" s="4"/>
      <c r="D26" s="3"/>
    </row>
    <row r="27" spans="1:6" x14ac:dyDescent="0.25">
      <c r="B27" s="3"/>
      <c r="C27" s="4"/>
      <c r="D27" s="3"/>
    </row>
    <row r="29" spans="1:6" x14ac:dyDescent="0.25">
      <c r="B29" s="3"/>
      <c r="C29" s="4"/>
      <c r="D29" s="3"/>
    </row>
    <row r="31" spans="1:6" x14ac:dyDescent="0.25">
      <c r="B31" s="3"/>
      <c r="C31" s="4"/>
      <c r="D31" s="3"/>
    </row>
    <row r="32" spans="1:6" x14ac:dyDescent="0.25">
      <c r="C32" s="4"/>
    </row>
    <row r="33" spans="3:3" x14ac:dyDescent="0.25">
      <c r="C33" s="4"/>
    </row>
    <row r="34" spans="3:3" x14ac:dyDescent="0.25">
      <c r="C34" s="4"/>
    </row>
    <row r="35" spans="3:3" x14ac:dyDescent="0.25">
      <c r="C35" s="4"/>
    </row>
    <row r="36" spans="3:3" x14ac:dyDescent="0.25">
      <c r="C36" s="4"/>
    </row>
    <row r="37" spans="3:3" x14ac:dyDescent="0.25">
      <c r="C37" s="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2016-07-12T19:54:55Z</dcterms:modified>
</cp:coreProperties>
</file>