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22020" windowHeight="10848" activeTab="2"/>
  </bookViews>
  <sheets>
    <sheet name="Chart1" sheetId="4" r:id="rId1"/>
    <sheet name="Chart2" sheetId="5" r:id="rId2"/>
    <sheet name="Sheet1" sheetId="1" r:id="rId3"/>
    <sheet name="Sheet2" sheetId="2" r:id="rId4"/>
    <sheet name="Sheet3" sheetId="3" r:id="rId5"/>
  </sheets>
  <calcPr calcId="145621"/>
</workbook>
</file>

<file path=xl/calcChain.xml><?xml version="1.0" encoding="utf-8"?>
<calcChain xmlns="http://schemas.openxmlformats.org/spreadsheetml/2006/main">
  <c r="K13" i="3" l="1"/>
  <c r="K12" i="3"/>
  <c r="K11" i="3"/>
  <c r="K10" i="3"/>
  <c r="K9" i="3"/>
  <c r="K8" i="3"/>
  <c r="K7" i="3"/>
  <c r="K6" i="3"/>
  <c r="K5" i="3"/>
  <c r="K4" i="3"/>
  <c r="D13" i="3"/>
  <c r="B17" i="3"/>
  <c r="B19" i="3" s="1"/>
  <c r="D15" i="3" l="1"/>
  <c r="D10" i="3"/>
  <c r="D11" i="3"/>
  <c r="D14" i="3"/>
  <c r="D12" i="3"/>
  <c r="D9" i="3"/>
  <c r="E5" i="2"/>
  <c r="E4" i="2"/>
  <c r="C5" i="2"/>
  <c r="C4" i="2"/>
  <c r="D17" i="3" l="1"/>
  <c r="D19" i="3" s="1"/>
  <c r="F29" i="1"/>
  <c r="H29" i="1" s="1"/>
  <c r="F28" i="1"/>
  <c r="F27" i="1"/>
  <c r="F26" i="1"/>
  <c r="F25" i="1"/>
  <c r="F24" i="1"/>
  <c r="F23" i="1"/>
  <c r="F22" i="1"/>
  <c r="F21" i="1"/>
  <c r="F20" i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G6" i="1" l="1"/>
  <c r="G14" i="1"/>
  <c r="G9" i="1"/>
  <c r="G10" i="1"/>
  <c r="J29" i="1"/>
  <c r="G5" i="1"/>
  <c r="G13" i="1"/>
  <c r="G29" i="1"/>
  <c r="G22" i="1"/>
  <c r="H22" i="1"/>
  <c r="J22" i="1" s="1"/>
  <c r="G26" i="1"/>
  <c r="H26" i="1"/>
  <c r="J26" i="1" s="1"/>
  <c r="G23" i="1"/>
  <c r="H23" i="1"/>
  <c r="J23" i="1" s="1"/>
  <c r="G27" i="1"/>
  <c r="H27" i="1"/>
  <c r="J27" i="1" s="1"/>
  <c r="G7" i="1"/>
  <c r="G11" i="1"/>
  <c r="G20" i="1"/>
  <c r="H20" i="1"/>
  <c r="J20" i="1" s="1"/>
  <c r="G24" i="1"/>
  <c r="H24" i="1"/>
  <c r="J24" i="1" s="1"/>
  <c r="G28" i="1"/>
  <c r="H28" i="1"/>
  <c r="J28" i="1" s="1"/>
  <c r="G8" i="1"/>
  <c r="G12" i="1"/>
  <c r="G21" i="1"/>
  <c r="H21" i="1"/>
  <c r="J21" i="1" s="1"/>
  <c r="G25" i="1"/>
  <c r="H25" i="1"/>
  <c r="J25" i="1" s="1"/>
</calcChain>
</file>

<file path=xl/sharedStrings.xml><?xml version="1.0" encoding="utf-8"?>
<sst xmlns="http://schemas.openxmlformats.org/spreadsheetml/2006/main" count="66" uniqueCount="42">
  <si>
    <t>Vin</t>
  </si>
  <si>
    <t>VLoad</t>
  </si>
  <si>
    <t>ILoad</t>
  </si>
  <si>
    <t>RLoad</t>
  </si>
  <si>
    <t>(amps)</t>
  </si>
  <si>
    <t>(ohms)</t>
  </si>
  <si>
    <t>VDrop</t>
  </si>
  <si>
    <t>(volts)</t>
  </si>
  <si>
    <t>PDrop</t>
  </si>
  <si>
    <t>(watts)</t>
  </si>
  <si>
    <t>ohms/km</t>
  </si>
  <si>
    <t>awg</t>
  </si>
  <si>
    <t>ohms/m</t>
  </si>
  <si>
    <t>Meters</t>
  </si>
  <si>
    <t>SeeStar Bus using 2 conductors (one positive and one return)</t>
  </si>
  <si>
    <t>SeeStar Bus using 4 conductors (two positive in parallel and two returns in parallel)</t>
  </si>
  <si>
    <t>Loss (ohms)</t>
  </si>
  <si>
    <t>RSys</t>
  </si>
  <si>
    <t>Rsys</t>
  </si>
  <si>
    <t>Measured</t>
  </si>
  <si>
    <t>Entered</t>
  </si>
  <si>
    <t>Calculated</t>
  </si>
  <si>
    <t>30cm of 22awg wire</t>
  </si>
  <si>
    <t>MCBH pin</t>
  </si>
  <si>
    <t>2m of 20awg wire</t>
  </si>
  <si>
    <t>Total ohms (1 conductor)</t>
  </si>
  <si>
    <t>Number of conductors</t>
  </si>
  <si>
    <t>Total ohms of system</t>
  </si>
  <si>
    <t>Resistance</t>
  </si>
  <si>
    <t>Applied Voltage (volts)</t>
  </si>
  <si>
    <t>Desired Load (ohms)</t>
  </si>
  <si>
    <t>Theor Current (amps)</t>
  </si>
  <si>
    <t>Voltage Drop</t>
  </si>
  <si>
    <t>Total Voltage Drop</t>
  </si>
  <si>
    <t>Total Volt Drop of Sys</t>
  </si>
  <si>
    <t>Load</t>
  </si>
  <si>
    <t>System Voltage Drop</t>
  </si>
  <si>
    <t>Calc</t>
  </si>
  <si>
    <t>Meas</t>
  </si>
  <si>
    <t>Delta</t>
  </si>
  <si>
    <t>Ratio</t>
  </si>
  <si>
    <t>Used a 2-meter 8-pin M-F Subconn whip with a female bulkhead (MCBH8F) on one end and a male bulkhead (MCBH8M) on the other. Using the electronic load in a constant resistance mode.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</si>
</sst>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0" fillId="0" borderId="0" xfId="0" applyNumberFormat="1"/>
    <xf numFmtId="0" fontId="0" fillId="0" borderId="9" xfId="0" applyBorder="1"/>
    <xf numFmtId="0" fontId="0" fillId="2" borderId="0" xfId="0" applyFill="1"/>
    <xf numFmtId="0" fontId="0" fillId="3" borderId="0" xfId="0" applyFill="1"/>
    <xf numFmtId="0" fontId="0" fillId="5" borderId="0" xfId="0" applyFill="1"/>
    <xf numFmtId="2" fontId="0" fillId="4" borderId="10" xfId="0" applyNumberFormat="1" applyFill="1" applyBorder="1"/>
    <xf numFmtId="165" fontId="0" fillId="4" borderId="10" xfId="0" applyNumberFormat="1" applyFill="1" applyBorder="1"/>
    <xf numFmtId="164" fontId="0" fillId="3" borderId="10" xfId="0" applyNumberFormat="1" applyFill="1" applyBorder="1"/>
    <xf numFmtId="0" fontId="0" fillId="0" borderId="10" xfId="0" applyBorder="1"/>
    <xf numFmtId="2" fontId="0" fillId="5" borderId="10" xfId="0" applyNumberFormat="1" applyFill="1" applyBorder="1"/>
    <xf numFmtId="165" fontId="0" fillId="5" borderId="10" xfId="0" applyNumberFormat="1" applyFill="1" applyBorder="1"/>
    <xf numFmtId="166" fontId="0" fillId="0" borderId="0" xfId="0" applyNumberForma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34546537038786E-2"/>
          <c:y val="2.2422983709376808E-2"/>
          <c:w val="0.89861437706389624"/>
          <c:h val="0.92698194100771591"/>
        </c:manualLayout>
      </c:layout>
      <c:scatterChart>
        <c:scatterStyle val="lineMarker"/>
        <c:varyColors val="0"/>
        <c:ser>
          <c:idx val="0"/>
          <c:order val="0"/>
          <c:tx>
            <c:v>One Pair</c:v>
          </c:tx>
          <c:xVal>
            <c:numRef>
              <c:f>Sheet1!$C$5:$C$14</c:f>
              <c:numCache>
                <c:formatCode>0.000</c:formatCode>
                <c:ptCount val="10"/>
                <c:pt idx="0">
                  <c:v>0.20599999999999999</c:v>
                </c:pt>
                <c:pt idx="1">
                  <c:v>0.39600000000000002</c:v>
                </c:pt>
                <c:pt idx="2">
                  <c:v>0.59399999999999997</c:v>
                </c:pt>
                <c:pt idx="3">
                  <c:v>0.79200000000000004</c:v>
                </c:pt>
                <c:pt idx="4">
                  <c:v>0.98699999999999999</c:v>
                </c:pt>
                <c:pt idx="5">
                  <c:v>1.18</c:v>
                </c:pt>
                <c:pt idx="6">
                  <c:v>1.375</c:v>
                </c:pt>
                <c:pt idx="7">
                  <c:v>1.57</c:v>
                </c:pt>
                <c:pt idx="8">
                  <c:v>1.764</c:v>
                </c:pt>
                <c:pt idx="9">
                  <c:v>1.9550000000000001</c:v>
                </c:pt>
              </c:numCache>
            </c:numRef>
          </c:xVal>
          <c:yVal>
            <c:numRef>
              <c:f>Sheet1!$H$5:$H$14</c:f>
              <c:numCache>
                <c:formatCode>0.000</c:formatCode>
                <c:ptCount val="10"/>
                <c:pt idx="0">
                  <c:v>0.29126213592234113</c:v>
                </c:pt>
                <c:pt idx="1">
                  <c:v>0.25252525252525609</c:v>
                </c:pt>
                <c:pt idx="2">
                  <c:v>0.23569023569023667</c:v>
                </c:pt>
                <c:pt idx="3">
                  <c:v>0.2272727272727314</c:v>
                </c:pt>
                <c:pt idx="4">
                  <c:v>0.23302938196555262</c:v>
                </c:pt>
                <c:pt idx="5">
                  <c:v>0.22881355932203656</c:v>
                </c:pt>
                <c:pt idx="6">
                  <c:v>0.2254545454545471</c:v>
                </c:pt>
                <c:pt idx="7">
                  <c:v>0.22292993630573338</c:v>
                </c:pt>
                <c:pt idx="8">
                  <c:v>0.22675736961451368</c:v>
                </c:pt>
                <c:pt idx="9">
                  <c:v>0.22506393861892648</c:v>
                </c:pt>
              </c:numCache>
            </c:numRef>
          </c:yVal>
          <c:smooth val="0"/>
        </c:ser>
        <c:ser>
          <c:idx val="1"/>
          <c:order val="1"/>
          <c:tx>
            <c:v>Two Pairs</c:v>
          </c:tx>
          <c:xVal>
            <c:numRef>
              <c:f>Sheet1!$C$5:$C$14</c:f>
              <c:numCache>
                <c:formatCode>0.000</c:formatCode>
                <c:ptCount val="10"/>
                <c:pt idx="0">
                  <c:v>0.20599999999999999</c:v>
                </c:pt>
                <c:pt idx="1">
                  <c:v>0.39600000000000002</c:v>
                </c:pt>
                <c:pt idx="2">
                  <c:v>0.59399999999999997</c:v>
                </c:pt>
                <c:pt idx="3">
                  <c:v>0.79200000000000004</c:v>
                </c:pt>
                <c:pt idx="4">
                  <c:v>0.98699999999999999</c:v>
                </c:pt>
                <c:pt idx="5">
                  <c:v>1.18</c:v>
                </c:pt>
                <c:pt idx="6">
                  <c:v>1.375</c:v>
                </c:pt>
                <c:pt idx="7">
                  <c:v>1.57</c:v>
                </c:pt>
                <c:pt idx="8">
                  <c:v>1.764</c:v>
                </c:pt>
                <c:pt idx="9">
                  <c:v>1.9550000000000001</c:v>
                </c:pt>
              </c:numCache>
            </c:numRef>
          </c:xVal>
          <c:yVal>
            <c:numRef>
              <c:f>Sheet1!$H$20:$H$29</c:f>
              <c:numCache>
                <c:formatCode>0.000</c:formatCode>
                <c:ptCount val="10"/>
                <c:pt idx="0">
                  <c:v>0.14423076923077471</c:v>
                </c:pt>
                <c:pt idx="1">
                  <c:v>0.15037593984962974</c:v>
                </c:pt>
                <c:pt idx="2">
                  <c:v>0.13377926421404993</c:v>
                </c:pt>
                <c:pt idx="3">
                  <c:v>0.12562814070351935</c:v>
                </c:pt>
                <c:pt idx="4">
                  <c:v>0.12084592145015206</c:v>
                </c:pt>
                <c:pt idx="5">
                  <c:v>0.11784511784511834</c:v>
                </c:pt>
                <c:pt idx="6">
                  <c:v>0.12256669069935235</c:v>
                </c:pt>
                <c:pt idx="7">
                  <c:v>0.11994949494949575</c:v>
                </c:pt>
                <c:pt idx="8">
                  <c:v>0.1177790241166578</c:v>
                </c:pt>
                <c:pt idx="9">
                  <c:v>0.1163378856853821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37632"/>
        <c:axId val="96839168"/>
      </c:scatterChart>
      <c:valAx>
        <c:axId val="96837632"/>
        <c:scaling>
          <c:orientation val="minMax"/>
          <c:max val="2"/>
          <c:min val="0"/>
        </c:scaling>
        <c:delete val="0"/>
        <c:axPos val="b"/>
        <c:numFmt formatCode="0.000" sourceLinked="1"/>
        <c:majorTickMark val="out"/>
        <c:minorTickMark val="none"/>
        <c:tickLblPos val="nextTo"/>
        <c:crossAx val="96839168"/>
        <c:crosses val="autoZero"/>
        <c:crossBetween val="midCat"/>
        <c:majorUnit val="0.25"/>
      </c:valAx>
      <c:valAx>
        <c:axId val="968391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968376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973766739049677"/>
          <c:y val="0.45136142156519748"/>
          <c:w val="0.10140996854685549"/>
          <c:h val="7.3041594839924437E-2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34546537038786E-2"/>
          <c:y val="2.2422983709376808E-2"/>
          <c:w val="0.90007972899066102"/>
          <c:h val="0.92698194100771591"/>
        </c:manualLayout>
      </c:layout>
      <c:scatterChart>
        <c:scatterStyle val="lineMarker"/>
        <c:varyColors val="0"/>
        <c:ser>
          <c:idx val="0"/>
          <c:order val="0"/>
          <c:tx>
            <c:v>One Pair</c:v>
          </c:tx>
          <c:xVal>
            <c:numRef>
              <c:f>Sheet1!$C$5:$C$14</c:f>
              <c:numCache>
                <c:formatCode>0.000</c:formatCode>
                <c:ptCount val="10"/>
                <c:pt idx="0">
                  <c:v>0.20599999999999999</c:v>
                </c:pt>
                <c:pt idx="1">
                  <c:v>0.39600000000000002</c:v>
                </c:pt>
                <c:pt idx="2">
                  <c:v>0.59399999999999997</c:v>
                </c:pt>
                <c:pt idx="3">
                  <c:v>0.79200000000000004</c:v>
                </c:pt>
                <c:pt idx="4">
                  <c:v>0.98699999999999999</c:v>
                </c:pt>
                <c:pt idx="5">
                  <c:v>1.18</c:v>
                </c:pt>
                <c:pt idx="6">
                  <c:v>1.375</c:v>
                </c:pt>
                <c:pt idx="7">
                  <c:v>1.57</c:v>
                </c:pt>
                <c:pt idx="8">
                  <c:v>1.764</c:v>
                </c:pt>
                <c:pt idx="9">
                  <c:v>1.9550000000000001</c:v>
                </c:pt>
              </c:numCache>
            </c:numRef>
          </c:xVal>
          <c:yVal>
            <c:numRef>
              <c:f>Sheet1!$H$5:$H$14</c:f>
              <c:numCache>
                <c:formatCode>0.000</c:formatCode>
                <c:ptCount val="10"/>
                <c:pt idx="0">
                  <c:v>0.29126213592234113</c:v>
                </c:pt>
                <c:pt idx="1">
                  <c:v>0.25252525252525609</c:v>
                </c:pt>
                <c:pt idx="2">
                  <c:v>0.23569023569023667</c:v>
                </c:pt>
                <c:pt idx="3">
                  <c:v>0.2272727272727314</c:v>
                </c:pt>
                <c:pt idx="4">
                  <c:v>0.23302938196555262</c:v>
                </c:pt>
                <c:pt idx="5">
                  <c:v>0.22881355932203656</c:v>
                </c:pt>
                <c:pt idx="6">
                  <c:v>0.2254545454545471</c:v>
                </c:pt>
                <c:pt idx="7">
                  <c:v>0.22292993630573338</c:v>
                </c:pt>
                <c:pt idx="8">
                  <c:v>0.22675736961451368</c:v>
                </c:pt>
                <c:pt idx="9">
                  <c:v>0.22506393861892648</c:v>
                </c:pt>
              </c:numCache>
            </c:numRef>
          </c:yVal>
          <c:smooth val="0"/>
        </c:ser>
        <c:ser>
          <c:idx val="1"/>
          <c:order val="1"/>
          <c:tx>
            <c:v>Two Pairs</c:v>
          </c:tx>
          <c:xVal>
            <c:numRef>
              <c:f>Sheet1!$C$5:$C$14</c:f>
              <c:numCache>
                <c:formatCode>0.000</c:formatCode>
                <c:ptCount val="10"/>
                <c:pt idx="0">
                  <c:v>0.20599999999999999</c:v>
                </c:pt>
                <c:pt idx="1">
                  <c:v>0.39600000000000002</c:v>
                </c:pt>
                <c:pt idx="2">
                  <c:v>0.59399999999999997</c:v>
                </c:pt>
                <c:pt idx="3">
                  <c:v>0.79200000000000004</c:v>
                </c:pt>
                <c:pt idx="4">
                  <c:v>0.98699999999999999</c:v>
                </c:pt>
                <c:pt idx="5">
                  <c:v>1.18</c:v>
                </c:pt>
                <c:pt idx="6">
                  <c:v>1.375</c:v>
                </c:pt>
                <c:pt idx="7">
                  <c:v>1.57</c:v>
                </c:pt>
                <c:pt idx="8">
                  <c:v>1.764</c:v>
                </c:pt>
                <c:pt idx="9">
                  <c:v>1.9550000000000001</c:v>
                </c:pt>
              </c:numCache>
            </c:numRef>
          </c:xVal>
          <c:yVal>
            <c:numRef>
              <c:f>Sheet1!$H$20:$H$29</c:f>
              <c:numCache>
                <c:formatCode>0.000</c:formatCode>
                <c:ptCount val="10"/>
                <c:pt idx="0">
                  <c:v>0.14423076923077471</c:v>
                </c:pt>
                <c:pt idx="1">
                  <c:v>0.15037593984962974</c:v>
                </c:pt>
                <c:pt idx="2">
                  <c:v>0.13377926421404993</c:v>
                </c:pt>
                <c:pt idx="3">
                  <c:v>0.12562814070351935</c:v>
                </c:pt>
                <c:pt idx="4">
                  <c:v>0.12084592145015206</c:v>
                </c:pt>
                <c:pt idx="5">
                  <c:v>0.11784511784511834</c:v>
                </c:pt>
                <c:pt idx="6">
                  <c:v>0.12256669069935235</c:v>
                </c:pt>
                <c:pt idx="7">
                  <c:v>0.11994949494949575</c:v>
                </c:pt>
                <c:pt idx="8">
                  <c:v>0.1177790241166578</c:v>
                </c:pt>
                <c:pt idx="9">
                  <c:v>0.1163378856853821</c:v>
                </c:pt>
              </c:numCache>
            </c:numRef>
          </c:yVal>
          <c:smooth val="0"/>
        </c:ser>
        <c:ser>
          <c:idx val="2"/>
          <c:order val="2"/>
          <c:tx>
            <c:v>Ratio (One:Two)</c:v>
          </c:tx>
          <c:xVal>
            <c:numRef>
              <c:f>Sheet1!$C$5:$C$14</c:f>
              <c:numCache>
                <c:formatCode>0.000</c:formatCode>
                <c:ptCount val="10"/>
                <c:pt idx="0">
                  <c:v>0.20599999999999999</c:v>
                </c:pt>
                <c:pt idx="1">
                  <c:v>0.39600000000000002</c:v>
                </c:pt>
                <c:pt idx="2">
                  <c:v>0.59399999999999997</c:v>
                </c:pt>
                <c:pt idx="3">
                  <c:v>0.79200000000000004</c:v>
                </c:pt>
                <c:pt idx="4">
                  <c:v>0.98699999999999999</c:v>
                </c:pt>
                <c:pt idx="5">
                  <c:v>1.18</c:v>
                </c:pt>
                <c:pt idx="6">
                  <c:v>1.375</c:v>
                </c:pt>
                <c:pt idx="7">
                  <c:v>1.57</c:v>
                </c:pt>
                <c:pt idx="8">
                  <c:v>1.764</c:v>
                </c:pt>
                <c:pt idx="9">
                  <c:v>1.9550000000000001</c:v>
                </c:pt>
              </c:numCache>
            </c:numRef>
          </c:xVal>
          <c:yVal>
            <c:numRef>
              <c:f>Sheet1!$J$20:$J$29</c:f>
              <c:numCache>
                <c:formatCode>0.000</c:formatCode>
                <c:ptCount val="10"/>
                <c:pt idx="0">
                  <c:v>0.49519230769230776</c:v>
                </c:pt>
                <c:pt idx="1">
                  <c:v>0.59548872180452539</c:v>
                </c:pt>
                <c:pt idx="2">
                  <c:v>0.56760630673675228</c:v>
                </c:pt>
                <c:pt idx="3">
                  <c:v>0.55276381909547512</c:v>
                </c:pt>
                <c:pt idx="4">
                  <c:v>0.51858662813608636</c:v>
                </c:pt>
                <c:pt idx="5">
                  <c:v>0.51502681132310379</c:v>
                </c:pt>
                <c:pt idx="6">
                  <c:v>0.54364257971486529</c:v>
                </c:pt>
                <c:pt idx="7">
                  <c:v>0.53805916305916446</c:v>
                </c:pt>
                <c:pt idx="8">
                  <c:v>0.51940549635445821</c:v>
                </c:pt>
                <c:pt idx="9">
                  <c:v>0.51691037844300303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06240"/>
        <c:axId val="96912128"/>
      </c:scatterChart>
      <c:valAx>
        <c:axId val="96906240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96912128"/>
        <c:crosses val="autoZero"/>
        <c:crossBetween val="midCat"/>
      </c:valAx>
      <c:valAx>
        <c:axId val="9691212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969062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6287790503134927"/>
          <c:y val="0.43722401038121711"/>
          <c:w val="0.14109181410568533"/>
          <c:h val="0.10956239225988665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860" cy="62882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6860" cy="62882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tabSelected="1" workbookViewId="0">
      <selection activeCell="L24" sqref="L24"/>
    </sheetView>
  </sheetViews>
  <sheetFormatPr defaultRowHeight="14.4" x14ac:dyDescent="0.3"/>
  <cols>
    <col min="3" max="3" width="8.77734375" customWidth="1"/>
    <col min="5" max="5" width="1.88671875" customWidth="1"/>
    <col min="11" max="11" width="9.77734375" customWidth="1"/>
  </cols>
  <sheetData>
    <row r="2" spans="1:14" x14ac:dyDescent="0.3">
      <c r="A2" s="22" t="s">
        <v>14</v>
      </c>
      <c r="B2" s="22"/>
      <c r="C2" s="22"/>
      <c r="D2" s="22"/>
      <c r="E2" s="22"/>
      <c r="F2" s="22"/>
      <c r="G2" s="22"/>
      <c r="H2" s="22"/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F3" t="s">
        <v>6</v>
      </c>
      <c r="G3" t="s">
        <v>8</v>
      </c>
      <c r="H3" t="s">
        <v>17</v>
      </c>
      <c r="J3" s="13" t="s">
        <v>41</v>
      </c>
      <c r="K3" s="14"/>
      <c r="L3" s="14"/>
      <c r="M3" s="14"/>
      <c r="N3" s="15"/>
    </row>
    <row r="4" spans="1:14" x14ac:dyDescent="0.3">
      <c r="A4" t="s">
        <v>7</v>
      </c>
      <c r="B4" t="s">
        <v>7</v>
      </c>
      <c r="C4" t="s">
        <v>4</v>
      </c>
      <c r="D4" t="s">
        <v>5</v>
      </c>
      <c r="F4" t="s">
        <v>7</v>
      </c>
      <c r="G4" t="s">
        <v>9</v>
      </c>
      <c r="H4" t="s">
        <v>5</v>
      </c>
      <c r="J4" s="16"/>
      <c r="K4" s="17"/>
      <c r="L4" s="17"/>
      <c r="M4" s="17"/>
      <c r="N4" s="18"/>
    </row>
    <row r="5" spans="1:14" x14ac:dyDescent="0.3">
      <c r="A5" s="6">
        <v>20.010000000000002</v>
      </c>
      <c r="B5" s="6">
        <v>19.95</v>
      </c>
      <c r="C5" s="7">
        <v>0.20599999999999999</v>
      </c>
      <c r="D5" s="8">
        <v>96</v>
      </c>
      <c r="E5" s="9"/>
      <c r="F5" s="10">
        <f>A5-B5</f>
        <v>6.0000000000002274E-2</v>
      </c>
      <c r="G5" s="11">
        <f>C5*F5</f>
        <v>1.2360000000000468E-2</v>
      </c>
      <c r="H5" s="11">
        <f>F5/C5</f>
        <v>0.29126213592234113</v>
      </c>
      <c r="J5" s="16"/>
      <c r="K5" s="17"/>
      <c r="L5" s="17"/>
      <c r="M5" s="17"/>
      <c r="N5" s="18"/>
    </row>
    <row r="6" spans="1:14" x14ac:dyDescent="0.3">
      <c r="A6" s="6">
        <v>20.010000000000002</v>
      </c>
      <c r="B6" s="6">
        <v>19.91</v>
      </c>
      <c r="C6" s="7">
        <v>0.39600000000000002</v>
      </c>
      <c r="D6" s="8">
        <v>50</v>
      </c>
      <c r="E6" s="9"/>
      <c r="F6" s="10">
        <f t="shared" ref="F6:F14" si="0">A6-B6</f>
        <v>0.10000000000000142</v>
      </c>
      <c r="G6" s="11">
        <f t="shared" ref="G6:G14" si="1">C6*F6</f>
        <v>3.9600000000000565E-2</v>
      </c>
      <c r="H6" s="11">
        <f t="shared" ref="H6:H14" si="2">F6/C6</f>
        <v>0.25252525252525609</v>
      </c>
      <c r="J6" s="16"/>
      <c r="K6" s="17"/>
      <c r="L6" s="17"/>
      <c r="M6" s="17"/>
      <c r="N6" s="18"/>
    </row>
    <row r="7" spans="1:14" x14ac:dyDescent="0.3">
      <c r="A7" s="6">
        <v>20.010000000000002</v>
      </c>
      <c r="B7" s="6">
        <v>19.87</v>
      </c>
      <c r="C7" s="7">
        <v>0.59399999999999997</v>
      </c>
      <c r="D7" s="8">
        <v>33.299999999999997</v>
      </c>
      <c r="E7" s="9"/>
      <c r="F7" s="10">
        <f t="shared" si="0"/>
        <v>0.14000000000000057</v>
      </c>
      <c r="G7" s="11">
        <f t="shared" si="1"/>
        <v>8.3160000000000331E-2</v>
      </c>
      <c r="H7" s="11">
        <f t="shared" si="2"/>
        <v>0.23569023569023667</v>
      </c>
      <c r="J7" s="16"/>
      <c r="K7" s="17"/>
      <c r="L7" s="17"/>
      <c r="M7" s="17"/>
      <c r="N7" s="18"/>
    </row>
    <row r="8" spans="1:14" x14ac:dyDescent="0.3">
      <c r="A8" s="6">
        <v>20.010000000000002</v>
      </c>
      <c r="B8" s="6">
        <v>19.829999999999998</v>
      </c>
      <c r="C8" s="7">
        <v>0.79200000000000004</v>
      </c>
      <c r="D8" s="8">
        <v>25</v>
      </c>
      <c r="E8" s="9"/>
      <c r="F8" s="10">
        <f t="shared" si="0"/>
        <v>0.18000000000000327</v>
      </c>
      <c r="G8" s="11">
        <f t="shared" si="1"/>
        <v>0.1425600000000026</v>
      </c>
      <c r="H8" s="11">
        <f t="shared" si="2"/>
        <v>0.2272727272727314</v>
      </c>
      <c r="J8" s="19"/>
      <c r="K8" s="20"/>
      <c r="L8" s="20"/>
      <c r="M8" s="20"/>
      <c r="N8" s="21"/>
    </row>
    <row r="9" spans="1:14" x14ac:dyDescent="0.3">
      <c r="A9" s="6">
        <v>20.010000000000002</v>
      </c>
      <c r="B9" s="6">
        <v>19.78</v>
      </c>
      <c r="C9" s="7">
        <v>0.98699999999999999</v>
      </c>
      <c r="D9" s="8">
        <v>20</v>
      </c>
      <c r="E9" s="9"/>
      <c r="F9" s="10">
        <f t="shared" si="0"/>
        <v>0.23000000000000043</v>
      </c>
      <c r="G9" s="11">
        <f t="shared" si="1"/>
        <v>0.22701000000000041</v>
      </c>
      <c r="H9" s="11">
        <f t="shared" si="2"/>
        <v>0.23302938196555262</v>
      </c>
    </row>
    <row r="10" spans="1:14" x14ac:dyDescent="0.3">
      <c r="A10" s="6">
        <v>20.010000000000002</v>
      </c>
      <c r="B10" s="6">
        <v>19.739999999999998</v>
      </c>
      <c r="C10" s="7">
        <v>1.18</v>
      </c>
      <c r="D10" s="8">
        <v>16.7</v>
      </c>
      <c r="E10" s="9"/>
      <c r="F10" s="10">
        <f t="shared" si="0"/>
        <v>0.27000000000000313</v>
      </c>
      <c r="G10" s="11">
        <f t="shared" si="1"/>
        <v>0.31860000000000366</v>
      </c>
      <c r="H10" s="11">
        <f t="shared" si="2"/>
        <v>0.22881355932203656</v>
      </c>
    </row>
    <row r="11" spans="1:14" x14ac:dyDescent="0.3">
      <c r="A11" s="6">
        <v>20.010000000000002</v>
      </c>
      <c r="B11" s="6">
        <v>19.7</v>
      </c>
      <c r="C11" s="7">
        <v>1.375</v>
      </c>
      <c r="D11" s="8">
        <v>14.3</v>
      </c>
      <c r="E11" s="9"/>
      <c r="F11" s="10">
        <f t="shared" si="0"/>
        <v>0.31000000000000227</v>
      </c>
      <c r="G11" s="11">
        <f t="shared" si="1"/>
        <v>0.42625000000000313</v>
      </c>
      <c r="H11" s="11">
        <f t="shared" si="2"/>
        <v>0.2254545454545471</v>
      </c>
      <c r="K11" s="3" t="s">
        <v>19</v>
      </c>
    </row>
    <row r="12" spans="1:14" x14ac:dyDescent="0.3">
      <c r="A12" s="6">
        <v>20.010000000000002</v>
      </c>
      <c r="B12" s="6">
        <v>19.66</v>
      </c>
      <c r="C12" s="7">
        <v>1.57</v>
      </c>
      <c r="D12" s="8">
        <v>12.5</v>
      </c>
      <c r="E12" s="9"/>
      <c r="F12" s="10">
        <f t="shared" si="0"/>
        <v>0.35000000000000142</v>
      </c>
      <c r="G12" s="11">
        <f t="shared" si="1"/>
        <v>0.54950000000000221</v>
      </c>
      <c r="H12" s="11">
        <f t="shared" si="2"/>
        <v>0.22292993630573338</v>
      </c>
      <c r="K12" s="4" t="s">
        <v>20</v>
      </c>
    </row>
    <row r="13" spans="1:14" x14ac:dyDescent="0.3">
      <c r="A13" s="6">
        <v>20.010000000000002</v>
      </c>
      <c r="B13" s="6">
        <v>19.61</v>
      </c>
      <c r="C13" s="7">
        <v>1.764</v>
      </c>
      <c r="D13" s="8">
        <v>11.1</v>
      </c>
      <c r="E13" s="9"/>
      <c r="F13" s="10">
        <f t="shared" si="0"/>
        <v>0.40000000000000213</v>
      </c>
      <c r="G13" s="11">
        <f t="shared" si="1"/>
        <v>0.70560000000000378</v>
      </c>
      <c r="H13" s="11">
        <f t="shared" si="2"/>
        <v>0.22675736961451368</v>
      </c>
      <c r="K13" s="5" t="s">
        <v>21</v>
      </c>
    </row>
    <row r="14" spans="1:14" x14ac:dyDescent="0.3">
      <c r="A14" s="6">
        <v>20.010000000000002</v>
      </c>
      <c r="B14" s="6">
        <v>19.57</v>
      </c>
      <c r="C14" s="7">
        <v>1.9550000000000001</v>
      </c>
      <c r="D14" s="8">
        <v>10</v>
      </c>
      <c r="E14" s="9"/>
      <c r="F14" s="10">
        <f t="shared" si="0"/>
        <v>0.44000000000000128</v>
      </c>
      <c r="G14" s="11">
        <f t="shared" si="1"/>
        <v>0.86020000000000252</v>
      </c>
      <c r="H14" s="11">
        <f t="shared" si="2"/>
        <v>0.22506393861892648</v>
      </c>
    </row>
    <row r="17" spans="1:10" x14ac:dyDescent="0.3">
      <c r="A17" s="22" t="s">
        <v>15</v>
      </c>
      <c r="B17" s="22"/>
      <c r="C17" s="22"/>
      <c r="D17" s="22"/>
      <c r="E17" s="22"/>
      <c r="F17" s="22"/>
      <c r="G17" s="22"/>
      <c r="H17" s="22"/>
    </row>
    <row r="18" spans="1:10" x14ac:dyDescent="0.3">
      <c r="A18" t="s">
        <v>0</v>
      </c>
      <c r="B18" t="s">
        <v>1</v>
      </c>
      <c r="C18" t="s">
        <v>2</v>
      </c>
      <c r="D18" t="s">
        <v>3</v>
      </c>
      <c r="F18" t="s">
        <v>6</v>
      </c>
      <c r="G18" t="s">
        <v>8</v>
      </c>
      <c r="H18" t="s">
        <v>18</v>
      </c>
    </row>
    <row r="19" spans="1:10" x14ac:dyDescent="0.3">
      <c r="A19" t="s">
        <v>7</v>
      </c>
      <c r="B19" t="s">
        <v>7</v>
      </c>
      <c r="C19" t="s">
        <v>4</v>
      </c>
      <c r="D19" t="s">
        <v>5</v>
      </c>
      <c r="F19" t="s">
        <v>7</v>
      </c>
      <c r="G19" t="s">
        <v>9</v>
      </c>
      <c r="H19" t="s">
        <v>5</v>
      </c>
      <c r="J19" t="s">
        <v>40</v>
      </c>
    </row>
    <row r="20" spans="1:10" x14ac:dyDescent="0.3">
      <c r="A20" s="6">
        <v>20.010000000000002</v>
      </c>
      <c r="B20" s="6">
        <v>19.98</v>
      </c>
      <c r="C20" s="7">
        <v>0.20799999999999999</v>
      </c>
      <c r="D20" s="8">
        <v>96</v>
      </c>
      <c r="E20" s="9"/>
      <c r="F20" s="10">
        <f>A20-B20</f>
        <v>3.0000000000001137E-2</v>
      </c>
      <c r="G20" s="11">
        <f>C20*F20</f>
        <v>6.2400000000002358E-3</v>
      </c>
      <c r="H20" s="11">
        <f>F20/C20</f>
        <v>0.14423076923077471</v>
      </c>
      <c r="J20" s="1">
        <f>H20/H5</f>
        <v>0.49519230769230776</v>
      </c>
    </row>
    <row r="21" spans="1:10" x14ac:dyDescent="0.3">
      <c r="A21" s="6">
        <v>20.010000000000002</v>
      </c>
      <c r="B21" s="6">
        <v>19.95</v>
      </c>
      <c r="C21" s="7">
        <v>0.39900000000000002</v>
      </c>
      <c r="D21" s="8">
        <v>50</v>
      </c>
      <c r="E21" s="9"/>
      <c r="F21" s="10">
        <f t="shared" ref="F21:F29" si="3">A21-B21</f>
        <v>6.0000000000002274E-2</v>
      </c>
      <c r="G21" s="11">
        <f t="shared" ref="G21:G29" si="4">C21*F21</f>
        <v>2.3940000000000908E-2</v>
      </c>
      <c r="H21" s="11">
        <f t="shared" ref="H21:H29" si="5">F21/C21</f>
        <v>0.15037593984962974</v>
      </c>
      <c r="J21" s="1">
        <f t="shared" ref="J21:J29" si="6">H21/H6</f>
        <v>0.59548872180452539</v>
      </c>
    </row>
    <row r="22" spans="1:10" x14ac:dyDescent="0.3">
      <c r="A22" s="6">
        <v>20.010000000000002</v>
      </c>
      <c r="B22" s="6">
        <v>19.93</v>
      </c>
      <c r="C22" s="7">
        <v>0.59799999999999998</v>
      </c>
      <c r="D22" s="8">
        <v>33.299999999999997</v>
      </c>
      <c r="E22" s="9"/>
      <c r="F22" s="10">
        <f t="shared" si="3"/>
        <v>8.0000000000001847E-2</v>
      </c>
      <c r="G22" s="11">
        <f t="shared" si="4"/>
        <v>4.7840000000001104E-2</v>
      </c>
      <c r="H22" s="11">
        <f t="shared" si="5"/>
        <v>0.13377926421404993</v>
      </c>
      <c r="J22" s="1">
        <f t="shared" si="6"/>
        <v>0.56760630673675228</v>
      </c>
    </row>
    <row r="23" spans="1:10" x14ac:dyDescent="0.3">
      <c r="A23" s="6">
        <v>20.010000000000002</v>
      </c>
      <c r="B23" s="6">
        <v>19.91</v>
      </c>
      <c r="C23" s="7">
        <v>0.79600000000000004</v>
      </c>
      <c r="D23" s="8">
        <v>25</v>
      </c>
      <c r="E23" s="9"/>
      <c r="F23" s="10">
        <f t="shared" si="3"/>
        <v>0.10000000000000142</v>
      </c>
      <c r="G23" s="11">
        <f t="shared" si="4"/>
        <v>7.9600000000001142E-2</v>
      </c>
      <c r="H23" s="11">
        <f t="shared" si="5"/>
        <v>0.12562814070351935</v>
      </c>
      <c r="J23" s="1">
        <f t="shared" si="6"/>
        <v>0.55276381909547512</v>
      </c>
    </row>
    <row r="24" spans="1:10" x14ac:dyDescent="0.3">
      <c r="A24" s="6">
        <v>20.010000000000002</v>
      </c>
      <c r="B24" s="6">
        <v>19.89</v>
      </c>
      <c r="C24" s="7">
        <v>0.99299999999999999</v>
      </c>
      <c r="D24" s="8">
        <v>20</v>
      </c>
      <c r="E24" s="9"/>
      <c r="F24" s="10">
        <f t="shared" si="3"/>
        <v>0.12000000000000099</v>
      </c>
      <c r="G24" s="11">
        <f t="shared" si="4"/>
        <v>0.11916000000000099</v>
      </c>
      <c r="H24" s="11">
        <f t="shared" si="5"/>
        <v>0.12084592145015206</v>
      </c>
      <c r="J24" s="1">
        <f t="shared" si="6"/>
        <v>0.51858662813608636</v>
      </c>
    </row>
    <row r="25" spans="1:10" x14ac:dyDescent="0.3">
      <c r="A25" s="6">
        <v>20.010000000000002</v>
      </c>
      <c r="B25" s="6">
        <v>19.87</v>
      </c>
      <c r="C25" s="7">
        <v>1.1879999999999999</v>
      </c>
      <c r="D25" s="8">
        <v>16.7</v>
      </c>
      <c r="E25" s="9"/>
      <c r="F25" s="10">
        <f t="shared" si="3"/>
        <v>0.14000000000000057</v>
      </c>
      <c r="G25" s="11">
        <f t="shared" si="4"/>
        <v>0.16632000000000066</v>
      </c>
      <c r="H25" s="11">
        <f t="shared" si="5"/>
        <v>0.11784511784511834</v>
      </c>
      <c r="J25" s="1">
        <f t="shared" si="6"/>
        <v>0.51502681132310379</v>
      </c>
    </row>
    <row r="26" spans="1:10" x14ac:dyDescent="0.3">
      <c r="A26" s="6">
        <v>20.010000000000002</v>
      </c>
      <c r="B26" s="6">
        <v>19.84</v>
      </c>
      <c r="C26" s="7">
        <v>1.387</v>
      </c>
      <c r="D26" s="8">
        <v>14.3</v>
      </c>
      <c r="E26" s="9"/>
      <c r="F26" s="10">
        <f t="shared" si="3"/>
        <v>0.17000000000000171</v>
      </c>
      <c r="G26" s="11">
        <f t="shared" si="4"/>
        <v>0.23579000000000236</v>
      </c>
      <c r="H26" s="11">
        <f t="shared" si="5"/>
        <v>0.12256669069935235</v>
      </c>
      <c r="J26" s="1">
        <f t="shared" si="6"/>
        <v>0.54364257971486529</v>
      </c>
    </row>
    <row r="27" spans="1:10" x14ac:dyDescent="0.3">
      <c r="A27" s="6">
        <v>20.010000000000002</v>
      </c>
      <c r="B27" s="6">
        <v>19.82</v>
      </c>
      <c r="C27" s="7">
        <v>1.5840000000000001</v>
      </c>
      <c r="D27" s="8">
        <v>12.5</v>
      </c>
      <c r="E27" s="9"/>
      <c r="F27" s="10">
        <f t="shared" si="3"/>
        <v>0.19000000000000128</v>
      </c>
      <c r="G27" s="11">
        <f t="shared" si="4"/>
        <v>0.30096000000000206</v>
      </c>
      <c r="H27" s="11">
        <f t="shared" si="5"/>
        <v>0.11994949494949575</v>
      </c>
      <c r="J27" s="1">
        <f t="shared" si="6"/>
        <v>0.53805916305916446</v>
      </c>
    </row>
    <row r="28" spans="1:10" x14ac:dyDescent="0.3">
      <c r="A28" s="6">
        <v>20.010000000000002</v>
      </c>
      <c r="B28" s="6">
        <v>19.8</v>
      </c>
      <c r="C28" s="7">
        <v>1.7829999999999999</v>
      </c>
      <c r="D28" s="8">
        <v>11.1</v>
      </c>
      <c r="E28" s="9"/>
      <c r="F28" s="10">
        <f t="shared" si="3"/>
        <v>0.21000000000000085</v>
      </c>
      <c r="G28" s="11">
        <f t="shared" si="4"/>
        <v>0.37443000000000148</v>
      </c>
      <c r="H28" s="11">
        <f t="shared" si="5"/>
        <v>0.1177790241166578</v>
      </c>
      <c r="J28" s="1">
        <f t="shared" si="6"/>
        <v>0.51940549635445821</v>
      </c>
    </row>
    <row r="29" spans="1:10" x14ac:dyDescent="0.3">
      <c r="A29" s="6">
        <v>20.010000000000002</v>
      </c>
      <c r="B29" s="6">
        <v>19.78</v>
      </c>
      <c r="C29" s="7">
        <v>1.9770000000000001</v>
      </c>
      <c r="D29" s="8">
        <v>10</v>
      </c>
      <c r="E29" s="9"/>
      <c r="F29" s="10">
        <f t="shared" si="3"/>
        <v>0.23000000000000043</v>
      </c>
      <c r="G29" s="11">
        <f t="shared" si="4"/>
        <v>0.45471000000000089</v>
      </c>
      <c r="H29" s="11">
        <f t="shared" si="5"/>
        <v>0.1163378856853821</v>
      </c>
      <c r="J29" s="1">
        <f t="shared" si="6"/>
        <v>0.51691037844300303</v>
      </c>
    </row>
  </sheetData>
  <mergeCells count="3">
    <mergeCell ref="J3:N8"/>
    <mergeCell ref="A2:H2"/>
    <mergeCell ref="A17:H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E4" sqref="E4"/>
    </sheetView>
  </sheetViews>
  <sheetFormatPr defaultRowHeight="14.4" x14ac:dyDescent="0.3"/>
  <cols>
    <col min="5" max="5" width="12" customWidth="1"/>
  </cols>
  <sheetData>
    <row r="3" spans="1:5" ht="15" thickBot="1" x14ac:dyDescent="0.35">
      <c r="A3" t="s">
        <v>11</v>
      </c>
      <c r="B3" t="s">
        <v>10</v>
      </c>
      <c r="C3" t="s">
        <v>12</v>
      </c>
      <c r="D3" t="s">
        <v>13</v>
      </c>
      <c r="E3" t="s">
        <v>16</v>
      </c>
    </row>
    <row r="4" spans="1:5" ht="15" thickBot="1" x14ac:dyDescent="0.35">
      <c r="A4">
        <v>20</v>
      </c>
      <c r="B4">
        <v>33.31</v>
      </c>
      <c r="C4">
        <f>B4/1000</f>
        <v>3.3309999999999999E-2</v>
      </c>
      <c r="D4" s="2">
        <v>4</v>
      </c>
      <c r="E4">
        <f>D4*C4</f>
        <v>0.13324</v>
      </c>
    </row>
    <row r="5" spans="1:5" ht="15" thickBot="1" x14ac:dyDescent="0.35">
      <c r="A5">
        <v>22</v>
      </c>
      <c r="B5">
        <v>52.96</v>
      </c>
      <c r="C5">
        <f>B5/1000</f>
        <v>5.296E-2</v>
      </c>
      <c r="D5" s="2">
        <v>2</v>
      </c>
      <c r="E5">
        <f>D5*C5</f>
        <v>0.10592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I14" sqref="I14"/>
    </sheetView>
  </sheetViews>
  <sheetFormatPr defaultRowHeight="14.4" x14ac:dyDescent="0.3"/>
  <cols>
    <col min="1" max="1" width="23" customWidth="1"/>
    <col min="2" max="2" width="10.6640625" customWidth="1"/>
    <col min="3" max="3" width="20.33203125" customWidth="1"/>
    <col min="4" max="4" width="11.88671875" customWidth="1"/>
    <col min="9" max="9" width="18.77734375" customWidth="1"/>
    <col min="10" max="10" width="19.44140625" customWidth="1"/>
    <col min="11" max="11" width="11.5546875" customWidth="1"/>
  </cols>
  <sheetData>
    <row r="2" spans="1:11" x14ac:dyDescent="0.3">
      <c r="A2" t="s">
        <v>29</v>
      </c>
      <c r="B2">
        <v>20</v>
      </c>
      <c r="I2" t="s">
        <v>37</v>
      </c>
      <c r="J2" t="s">
        <v>38</v>
      </c>
    </row>
    <row r="3" spans="1:11" x14ac:dyDescent="0.3">
      <c r="A3" t="s">
        <v>30</v>
      </c>
      <c r="B3">
        <v>10</v>
      </c>
      <c r="H3" t="s">
        <v>35</v>
      </c>
      <c r="I3" t="s">
        <v>36</v>
      </c>
      <c r="J3" t="s">
        <v>36</v>
      </c>
      <c r="K3" t="s">
        <v>39</v>
      </c>
    </row>
    <row r="4" spans="1:11" x14ac:dyDescent="0.3">
      <c r="A4" t="s">
        <v>31</v>
      </c>
      <c r="B4">
        <v>1.9550000000000001</v>
      </c>
      <c r="H4" s="8">
        <v>96</v>
      </c>
      <c r="I4" s="1">
        <v>5.7000000000000002E-2</v>
      </c>
      <c r="J4" s="1">
        <v>0.06</v>
      </c>
      <c r="K4" s="1">
        <f>I4-J4</f>
        <v>-2.9999999999999957E-3</v>
      </c>
    </row>
    <row r="5" spans="1:11" x14ac:dyDescent="0.3">
      <c r="H5" s="8">
        <v>50</v>
      </c>
      <c r="I5" s="1">
        <v>0.11</v>
      </c>
      <c r="J5" s="1">
        <v>0.1</v>
      </c>
      <c r="K5" s="1">
        <f t="shared" ref="K5:K13" si="0">I5-J5</f>
        <v>9.999999999999995E-3</v>
      </c>
    </row>
    <row r="6" spans="1:11" x14ac:dyDescent="0.3">
      <c r="H6" s="8">
        <v>33.299999999999997</v>
      </c>
      <c r="I6" s="1">
        <v>0.16400000000000001</v>
      </c>
      <c r="J6" s="1">
        <v>0.14000000000000001</v>
      </c>
      <c r="K6" s="1">
        <f t="shared" si="0"/>
        <v>2.3999999999999994E-2</v>
      </c>
    </row>
    <row r="7" spans="1:11" x14ac:dyDescent="0.3">
      <c r="B7" t="s">
        <v>28</v>
      </c>
      <c r="D7" t="s">
        <v>32</v>
      </c>
      <c r="H7" s="8">
        <v>25</v>
      </c>
      <c r="I7" s="1">
        <v>0.219</v>
      </c>
      <c r="J7" s="1">
        <v>0.18</v>
      </c>
      <c r="K7" s="1">
        <f t="shared" si="0"/>
        <v>3.9000000000000007E-2</v>
      </c>
    </row>
    <row r="8" spans="1:11" x14ac:dyDescent="0.3">
      <c r="B8" t="s">
        <v>5</v>
      </c>
      <c r="D8" t="s">
        <v>7</v>
      </c>
      <c r="H8" s="8">
        <v>20</v>
      </c>
      <c r="I8" s="1">
        <v>0.27300000000000002</v>
      </c>
      <c r="J8" s="1">
        <v>0.23</v>
      </c>
      <c r="K8" s="1">
        <f t="shared" si="0"/>
        <v>4.300000000000001E-2</v>
      </c>
    </row>
    <row r="9" spans="1:11" x14ac:dyDescent="0.3">
      <c r="A9" t="s">
        <v>22</v>
      </c>
      <c r="B9">
        <v>1.5887999999999999E-2</v>
      </c>
      <c r="D9" s="12">
        <f>$B$4*B9</f>
        <v>3.1061040000000002E-2</v>
      </c>
      <c r="H9" s="8">
        <v>16.7</v>
      </c>
      <c r="I9" s="1">
        <v>0.32700000000000001</v>
      </c>
      <c r="J9" s="1">
        <v>0.27</v>
      </c>
      <c r="K9" s="1">
        <f t="shared" si="0"/>
        <v>5.6999999999999995E-2</v>
      </c>
    </row>
    <row r="10" spans="1:11" x14ac:dyDescent="0.3">
      <c r="A10" t="s">
        <v>23</v>
      </c>
      <c r="B10">
        <v>0.01</v>
      </c>
      <c r="D10" s="12">
        <f t="shared" ref="D10:D15" si="1">$B$4*B10</f>
        <v>1.9550000000000001E-2</v>
      </c>
      <c r="H10" s="8">
        <v>14.3</v>
      </c>
      <c r="I10" s="1">
        <v>0.38100000000000001</v>
      </c>
      <c r="J10" s="1">
        <v>0.31</v>
      </c>
      <c r="K10" s="1">
        <f t="shared" si="0"/>
        <v>7.1000000000000008E-2</v>
      </c>
    </row>
    <row r="11" spans="1:11" x14ac:dyDescent="0.3">
      <c r="A11" t="s">
        <v>23</v>
      </c>
      <c r="B11">
        <v>0.01</v>
      </c>
      <c r="D11" s="12">
        <f t="shared" si="1"/>
        <v>1.9550000000000001E-2</v>
      </c>
      <c r="H11" s="8">
        <v>12.5</v>
      </c>
      <c r="I11" s="1">
        <v>0.435</v>
      </c>
      <c r="J11" s="1">
        <v>0.35</v>
      </c>
      <c r="K11" s="1">
        <f t="shared" si="0"/>
        <v>8.500000000000002E-2</v>
      </c>
    </row>
    <row r="12" spans="1:11" x14ac:dyDescent="0.3">
      <c r="A12" t="s">
        <v>24</v>
      </c>
      <c r="B12">
        <v>6.6619999999999999E-2</v>
      </c>
      <c r="D12" s="12">
        <f t="shared" si="1"/>
        <v>0.1302421</v>
      </c>
      <c r="H12" s="8">
        <v>11.1</v>
      </c>
      <c r="I12" s="1">
        <v>0.48799999999999999</v>
      </c>
      <c r="J12" s="1">
        <v>0.4</v>
      </c>
      <c r="K12" s="1">
        <f t="shared" si="0"/>
        <v>8.7999999999999967E-2</v>
      </c>
    </row>
    <row r="13" spans="1:11" x14ac:dyDescent="0.3">
      <c r="A13" t="s">
        <v>23</v>
      </c>
      <c r="B13">
        <v>0.01</v>
      </c>
      <c r="D13" s="12">
        <f t="shared" si="1"/>
        <v>1.9550000000000001E-2</v>
      </c>
      <c r="H13" s="8">
        <v>10</v>
      </c>
      <c r="I13" s="1">
        <v>0.54100000000000004</v>
      </c>
      <c r="J13" s="1">
        <v>0.44</v>
      </c>
      <c r="K13" s="1">
        <f t="shared" si="0"/>
        <v>0.10100000000000003</v>
      </c>
    </row>
    <row r="14" spans="1:11" x14ac:dyDescent="0.3">
      <c r="A14" t="s">
        <v>23</v>
      </c>
      <c r="B14">
        <v>0.01</v>
      </c>
      <c r="D14" s="12">
        <f t="shared" si="1"/>
        <v>1.9550000000000001E-2</v>
      </c>
    </row>
    <row r="15" spans="1:11" x14ac:dyDescent="0.3">
      <c r="A15" t="s">
        <v>22</v>
      </c>
      <c r="B15">
        <v>1.5887999999999999E-2</v>
      </c>
      <c r="D15" s="12">
        <f t="shared" si="1"/>
        <v>3.1061040000000002E-2</v>
      </c>
    </row>
    <row r="17" spans="1:4" x14ac:dyDescent="0.3">
      <c r="A17" t="s">
        <v>25</v>
      </c>
      <c r="B17">
        <f>SUM(B9:B15)</f>
        <v>0.13839599999999999</v>
      </c>
      <c r="C17" t="s">
        <v>33</v>
      </c>
      <c r="D17" s="12">
        <f>SUM(D9:D15)</f>
        <v>0.27056418000000004</v>
      </c>
    </row>
    <row r="18" spans="1:4" x14ac:dyDescent="0.3">
      <c r="A18" t="s">
        <v>26</v>
      </c>
      <c r="B18">
        <v>2</v>
      </c>
      <c r="C18" t="s">
        <v>26</v>
      </c>
      <c r="D18">
        <v>2</v>
      </c>
    </row>
    <row r="19" spans="1:4" x14ac:dyDescent="0.3">
      <c r="A19" t="s">
        <v>27</v>
      </c>
      <c r="B19">
        <f>B17*B18</f>
        <v>0.27679199999999998</v>
      </c>
      <c r="C19" t="s">
        <v>34</v>
      </c>
      <c r="D19" s="1">
        <f>D17*D18</f>
        <v>0.54112836000000009</v>
      </c>
    </row>
    <row r="23" spans="1:4" x14ac:dyDescent="0.3">
      <c r="A23" s="7">
        <v>0.20599999999999999</v>
      </c>
    </row>
    <row r="24" spans="1:4" x14ac:dyDescent="0.3">
      <c r="A24" s="7">
        <v>0.39600000000000002</v>
      </c>
    </row>
    <row r="25" spans="1:4" x14ac:dyDescent="0.3">
      <c r="A25" s="7">
        <v>0.59399999999999997</v>
      </c>
    </row>
    <row r="26" spans="1:4" x14ac:dyDescent="0.3">
      <c r="A26" s="7">
        <v>0.79200000000000004</v>
      </c>
    </row>
    <row r="27" spans="1:4" x14ac:dyDescent="0.3">
      <c r="A27" s="7">
        <v>0.98699999999999999</v>
      </c>
    </row>
    <row r="28" spans="1:4" x14ac:dyDescent="0.3">
      <c r="A28" s="7">
        <v>1.18</v>
      </c>
    </row>
    <row r="29" spans="1:4" x14ac:dyDescent="0.3">
      <c r="A29" s="7">
        <v>1.375</v>
      </c>
    </row>
    <row r="30" spans="1:4" x14ac:dyDescent="0.3">
      <c r="A30" s="7">
        <v>1.57</v>
      </c>
    </row>
    <row r="31" spans="1:4" x14ac:dyDescent="0.3">
      <c r="A31" s="7">
        <v>1.764</v>
      </c>
    </row>
    <row r="32" spans="1:4" x14ac:dyDescent="0.3">
      <c r="A32" s="7">
        <v>1.9550000000000001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Chart1</vt:lpstr>
      <vt:lpstr>Chart2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2015-05-29T16:25:27Z</dcterms:created>
  <dcterms:modified xsi:type="dcterms:W3CDTF">2015-10-19T23:13:03Z</dcterms:modified>
</cp:coreProperties>
</file>