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inda/Documents/Station M 2018 analysis/ PIO 2018/"/>
    </mc:Choice>
  </mc:AlternateContent>
  <bookViews>
    <workbookView xWindow="14100" yWindow="1160" windowWidth="39260" windowHeight="24640" tabRatio="500"/>
  </bookViews>
  <sheets>
    <sheet name="all megafauna" sheetId="2" r:id="rId1"/>
    <sheet name="10 spp.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3" i="2" l="1"/>
  <c r="X3" i="2"/>
  <c r="Y3" i="2"/>
  <c r="Z3" i="2"/>
  <c r="AA3" i="2"/>
  <c r="AB3" i="2"/>
  <c r="AC3" i="2"/>
  <c r="AD3" i="2"/>
  <c r="AE3" i="2"/>
  <c r="AF3" i="2"/>
  <c r="AG3" i="2"/>
  <c r="W4" i="2"/>
  <c r="X4" i="2"/>
  <c r="Y4" i="2"/>
  <c r="Z4" i="2"/>
  <c r="AA4" i="2"/>
  <c r="AB4" i="2"/>
  <c r="AC4" i="2"/>
  <c r="AD4" i="2"/>
  <c r="AE4" i="2"/>
  <c r="AF4" i="2"/>
  <c r="AG4" i="2"/>
  <c r="W5" i="2"/>
  <c r="X5" i="2"/>
  <c r="Y5" i="2"/>
  <c r="Z5" i="2"/>
  <c r="AA5" i="2"/>
  <c r="AB5" i="2"/>
  <c r="AC5" i="2"/>
  <c r="AD5" i="2"/>
  <c r="AE5" i="2"/>
  <c r="AF5" i="2"/>
  <c r="AG5" i="2"/>
  <c r="W6" i="2"/>
  <c r="X6" i="2"/>
  <c r="Y6" i="2"/>
  <c r="Z6" i="2"/>
  <c r="AA6" i="2"/>
  <c r="AB6" i="2"/>
  <c r="AC6" i="2"/>
  <c r="AD6" i="2"/>
  <c r="AE6" i="2"/>
  <c r="AF6" i="2"/>
  <c r="AG6" i="2"/>
  <c r="W7" i="2"/>
  <c r="X7" i="2"/>
  <c r="Y7" i="2"/>
  <c r="Z7" i="2"/>
  <c r="AA7" i="2"/>
  <c r="AB7" i="2"/>
  <c r="AC7" i="2"/>
  <c r="AD7" i="2"/>
  <c r="AE7" i="2"/>
  <c r="AF7" i="2"/>
  <c r="AG7" i="2"/>
  <c r="W8" i="2"/>
  <c r="X8" i="2"/>
  <c r="Y8" i="2"/>
  <c r="Z8" i="2"/>
  <c r="AA8" i="2"/>
  <c r="AB8" i="2"/>
  <c r="AC8" i="2"/>
  <c r="AD8" i="2"/>
  <c r="AE8" i="2"/>
  <c r="AF8" i="2"/>
  <c r="AG8" i="2"/>
  <c r="W9" i="2"/>
  <c r="X9" i="2"/>
  <c r="Y9" i="2"/>
  <c r="Z9" i="2"/>
  <c r="AA9" i="2"/>
  <c r="AB9" i="2"/>
  <c r="AC9" i="2"/>
  <c r="AD9" i="2"/>
  <c r="AE9" i="2"/>
  <c r="AF9" i="2"/>
  <c r="AG9" i="2"/>
  <c r="W10" i="2"/>
  <c r="X10" i="2"/>
  <c r="Y10" i="2"/>
  <c r="Z10" i="2"/>
  <c r="AA10" i="2"/>
  <c r="AB10" i="2"/>
  <c r="AC10" i="2"/>
  <c r="AD10" i="2"/>
  <c r="AE10" i="2"/>
  <c r="AF10" i="2"/>
  <c r="AG10" i="2"/>
  <c r="W11" i="2"/>
  <c r="X11" i="2"/>
  <c r="Y11" i="2"/>
  <c r="Z11" i="2"/>
  <c r="AA11" i="2"/>
  <c r="AB11" i="2"/>
  <c r="AC11" i="2"/>
  <c r="AD11" i="2"/>
  <c r="AE11" i="2"/>
  <c r="AF11" i="2"/>
  <c r="AG11" i="2"/>
  <c r="W12" i="2"/>
  <c r="X12" i="2"/>
  <c r="Y12" i="2"/>
  <c r="Z12" i="2"/>
  <c r="AA12" i="2"/>
  <c r="AB12" i="2"/>
  <c r="AC12" i="2"/>
  <c r="AD12" i="2"/>
  <c r="AE12" i="2"/>
  <c r="AF12" i="2"/>
  <c r="AG12" i="2"/>
  <c r="W13" i="2"/>
  <c r="X13" i="2"/>
  <c r="Y13" i="2"/>
  <c r="Z13" i="2"/>
  <c r="AA13" i="2"/>
  <c r="AB13" i="2"/>
  <c r="AC13" i="2"/>
  <c r="AD13" i="2"/>
  <c r="AE13" i="2"/>
  <c r="AF13" i="2"/>
  <c r="AG13" i="2"/>
  <c r="W14" i="2"/>
  <c r="X14" i="2"/>
  <c r="Y14" i="2"/>
  <c r="Z14" i="2"/>
  <c r="AA14" i="2"/>
  <c r="AB14" i="2"/>
  <c r="AC14" i="2"/>
  <c r="AD14" i="2"/>
  <c r="AE14" i="2"/>
  <c r="AF14" i="2"/>
  <c r="AG14" i="2"/>
  <c r="W15" i="2"/>
  <c r="X15" i="2"/>
  <c r="Y15" i="2"/>
  <c r="Z15" i="2"/>
  <c r="AA15" i="2"/>
  <c r="AB15" i="2"/>
  <c r="AC15" i="2"/>
  <c r="AD15" i="2"/>
  <c r="AE15" i="2"/>
  <c r="AF15" i="2"/>
  <c r="AG15" i="2"/>
  <c r="W16" i="2"/>
  <c r="X16" i="2"/>
  <c r="Y16" i="2"/>
  <c r="Z16" i="2"/>
  <c r="AA16" i="2"/>
  <c r="AB16" i="2"/>
  <c r="AC16" i="2"/>
  <c r="AD16" i="2"/>
  <c r="AE16" i="2"/>
  <c r="AF16" i="2"/>
  <c r="AG16" i="2"/>
  <c r="W17" i="2"/>
  <c r="X17" i="2"/>
  <c r="Y17" i="2"/>
  <c r="Z17" i="2"/>
  <c r="AA17" i="2"/>
  <c r="AB17" i="2"/>
  <c r="AC17" i="2"/>
  <c r="AD17" i="2"/>
  <c r="AE17" i="2"/>
  <c r="AF17" i="2"/>
  <c r="AG17" i="2"/>
  <c r="W18" i="2"/>
  <c r="X18" i="2"/>
  <c r="Y18" i="2"/>
  <c r="Z18" i="2"/>
  <c r="AA18" i="2"/>
  <c r="AB18" i="2"/>
  <c r="AC18" i="2"/>
  <c r="AD18" i="2"/>
  <c r="AE18" i="2"/>
  <c r="AF18" i="2"/>
  <c r="AG18" i="2"/>
  <c r="W19" i="2"/>
  <c r="X19" i="2"/>
  <c r="Y19" i="2"/>
  <c r="Z19" i="2"/>
  <c r="AA19" i="2"/>
  <c r="AB19" i="2"/>
  <c r="AC19" i="2"/>
  <c r="AD19" i="2"/>
  <c r="AE19" i="2"/>
  <c r="AF19" i="2"/>
  <c r="AG19" i="2"/>
  <c r="W20" i="2"/>
  <c r="X20" i="2"/>
  <c r="Y20" i="2"/>
  <c r="Z20" i="2"/>
  <c r="AA20" i="2"/>
  <c r="AB20" i="2"/>
  <c r="AC20" i="2"/>
  <c r="AD20" i="2"/>
  <c r="AE20" i="2"/>
  <c r="AF20" i="2"/>
  <c r="AG20" i="2"/>
  <c r="W21" i="2"/>
  <c r="X21" i="2"/>
  <c r="Y21" i="2"/>
  <c r="Z21" i="2"/>
  <c r="AA21" i="2"/>
  <c r="AB21" i="2"/>
  <c r="AC21" i="2"/>
  <c r="AD21" i="2"/>
  <c r="AE21" i="2"/>
  <c r="AF21" i="2"/>
  <c r="AG21" i="2"/>
  <c r="W22" i="2"/>
  <c r="X22" i="2"/>
  <c r="Y22" i="2"/>
  <c r="Z22" i="2"/>
  <c r="AA22" i="2"/>
  <c r="AB22" i="2"/>
  <c r="AC22" i="2"/>
  <c r="AD22" i="2"/>
  <c r="AE22" i="2"/>
  <c r="AF22" i="2"/>
  <c r="AG22" i="2"/>
  <c r="W23" i="2"/>
  <c r="X23" i="2"/>
  <c r="Y23" i="2"/>
  <c r="Z23" i="2"/>
  <c r="AA23" i="2"/>
  <c r="AB23" i="2"/>
  <c r="AC23" i="2"/>
  <c r="AD23" i="2"/>
  <c r="AE23" i="2"/>
  <c r="AF23" i="2"/>
  <c r="AG23" i="2"/>
  <c r="W24" i="2"/>
  <c r="X24" i="2"/>
  <c r="Y24" i="2"/>
  <c r="Z24" i="2"/>
  <c r="AA24" i="2"/>
  <c r="AB24" i="2"/>
  <c r="AC24" i="2"/>
  <c r="AD24" i="2"/>
  <c r="AE24" i="2"/>
  <c r="AF24" i="2"/>
  <c r="AG24" i="2"/>
  <c r="W25" i="2"/>
  <c r="X25" i="2"/>
  <c r="Y25" i="2"/>
  <c r="Z25" i="2"/>
  <c r="AA25" i="2"/>
  <c r="AB25" i="2"/>
  <c r="AC25" i="2"/>
  <c r="AD25" i="2"/>
  <c r="AE25" i="2"/>
  <c r="AF25" i="2"/>
  <c r="AG25" i="2"/>
  <c r="W26" i="2"/>
  <c r="X26" i="2"/>
  <c r="Y26" i="2"/>
  <c r="Z26" i="2"/>
  <c r="AA26" i="2"/>
  <c r="AB26" i="2"/>
  <c r="AC26" i="2"/>
  <c r="AD26" i="2"/>
  <c r="AE26" i="2"/>
  <c r="AF26" i="2"/>
  <c r="AG26" i="2"/>
  <c r="W27" i="2"/>
  <c r="X27" i="2"/>
  <c r="Y27" i="2"/>
  <c r="Z27" i="2"/>
  <c r="AA27" i="2"/>
  <c r="AB27" i="2"/>
  <c r="AC27" i="2"/>
  <c r="AD27" i="2"/>
  <c r="AE27" i="2"/>
  <c r="AF27" i="2"/>
  <c r="AG27" i="2"/>
  <c r="W28" i="2"/>
  <c r="X28" i="2"/>
  <c r="Y28" i="2"/>
  <c r="Z28" i="2"/>
  <c r="AA28" i="2"/>
  <c r="AB28" i="2"/>
  <c r="AC28" i="2"/>
  <c r="AD28" i="2"/>
  <c r="AE28" i="2"/>
  <c r="AF28" i="2"/>
  <c r="AG28" i="2"/>
  <c r="W29" i="2"/>
  <c r="X29" i="2"/>
  <c r="Y29" i="2"/>
  <c r="Z29" i="2"/>
  <c r="AA29" i="2"/>
  <c r="AB29" i="2"/>
  <c r="AC29" i="2"/>
  <c r="AD29" i="2"/>
  <c r="AE29" i="2"/>
  <c r="AF29" i="2"/>
  <c r="AG29" i="2"/>
  <c r="W30" i="2"/>
  <c r="X30" i="2"/>
  <c r="Y30" i="2"/>
  <c r="Z30" i="2"/>
  <c r="AA30" i="2"/>
  <c r="AB30" i="2"/>
  <c r="AC30" i="2"/>
  <c r="AD30" i="2"/>
  <c r="AE30" i="2"/>
  <c r="AF30" i="2"/>
  <c r="AG30" i="2"/>
  <c r="W31" i="2"/>
  <c r="X31" i="2"/>
  <c r="Y31" i="2"/>
  <c r="Z31" i="2"/>
  <c r="AA31" i="2"/>
  <c r="AB31" i="2"/>
  <c r="AC31" i="2"/>
  <c r="AD31" i="2"/>
  <c r="AE31" i="2"/>
  <c r="AF31" i="2"/>
  <c r="AG31" i="2"/>
  <c r="W32" i="2"/>
  <c r="X32" i="2"/>
  <c r="Y32" i="2"/>
  <c r="Z32" i="2"/>
  <c r="AA32" i="2"/>
  <c r="AB32" i="2"/>
  <c r="AC32" i="2"/>
  <c r="AD32" i="2"/>
  <c r="AE32" i="2"/>
  <c r="AF32" i="2"/>
  <c r="AG32" i="2"/>
  <c r="W33" i="2"/>
  <c r="X33" i="2"/>
  <c r="Y33" i="2"/>
  <c r="Z33" i="2"/>
  <c r="AA33" i="2"/>
  <c r="AB33" i="2"/>
  <c r="AC33" i="2"/>
  <c r="AD33" i="2"/>
  <c r="AE33" i="2"/>
  <c r="AF33" i="2"/>
  <c r="AG33" i="2"/>
  <c r="W34" i="2"/>
  <c r="X34" i="2"/>
  <c r="Y34" i="2"/>
  <c r="Z34" i="2"/>
  <c r="AA34" i="2"/>
  <c r="AB34" i="2"/>
  <c r="AC34" i="2"/>
  <c r="AD34" i="2"/>
  <c r="AE34" i="2"/>
  <c r="AF34" i="2"/>
  <c r="AG34" i="2"/>
  <c r="W35" i="2"/>
  <c r="X35" i="2"/>
  <c r="Y35" i="2"/>
  <c r="Z35" i="2"/>
  <c r="AA35" i="2"/>
  <c r="AB35" i="2"/>
  <c r="AC35" i="2"/>
  <c r="AD35" i="2"/>
  <c r="AE35" i="2"/>
  <c r="AF35" i="2"/>
  <c r="AG35" i="2"/>
  <c r="W36" i="2"/>
  <c r="X36" i="2"/>
  <c r="Y36" i="2"/>
  <c r="Z36" i="2"/>
  <c r="AA36" i="2"/>
  <c r="AB36" i="2"/>
  <c r="AC36" i="2"/>
  <c r="AD36" i="2"/>
  <c r="AE36" i="2"/>
  <c r="AF36" i="2"/>
  <c r="AG36" i="2"/>
  <c r="W37" i="2"/>
  <c r="X37" i="2"/>
  <c r="Y37" i="2"/>
  <c r="Z37" i="2"/>
  <c r="AA37" i="2"/>
  <c r="AB37" i="2"/>
  <c r="AC37" i="2"/>
  <c r="AD37" i="2"/>
  <c r="AE37" i="2"/>
  <c r="AF37" i="2"/>
  <c r="AG37" i="2"/>
  <c r="W38" i="2"/>
  <c r="X38" i="2"/>
  <c r="Y38" i="2"/>
  <c r="Z38" i="2"/>
  <c r="AA38" i="2"/>
  <c r="AB38" i="2"/>
  <c r="AC38" i="2"/>
  <c r="AD38" i="2"/>
  <c r="AE38" i="2"/>
  <c r="AF38" i="2"/>
  <c r="AG38" i="2"/>
  <c r="W39" i="2"/>
  <c r="X39" i="2"/>
  <c r="Y39" i="2"/>
  <c r="Z39" i="2"/>
  <c r="AA39" i="2"/>
  <c r="AB39" i="2"/>
  <c r="AC39" i="2"/>
  <c r="AD39" i="2"/>
  <c r="AE39" i="2"/>
  <c r="AF39" i="2"/>
  <c r="AG39" i="2"/>
  <c r="W40" i="2"/>
  <c r="X40" i="2"/>
  <c r="Y40" i="2"/>
  <c r="Z40" i="2"/>
  <c r="AA40" i="2"/>
  <c r="AB40" i="2"/>
  <c r="AC40" i="2"/>
  <c r="AD40" i="2"/>
  <c r="AE40" i="2"/>
  <c r="AF40" i="2"/>
  <c r="AG40" i="2"/>
  <c r="W41" i="2"/>
  <c r="X41" i="2"/>
  <c r="Y41" i="2"/>
  <c r="Z41" i="2"/>
  <c r="AA41" i="2"/>
  <c r="AB41" i="2"/>
  <c r="AC41" i="2"/>
  <c r="AD41" i="2"/>
  <c r="AE41" i="2"/>
  <c r="AF41" i="2"/>
  <c r="AG41" i="2"/>
  <c r="W42" i="2"/>
  <c r="X42" i="2"/>
  <c r="Y42" i="2"/>
  <c r="Z42" i="2"/>
  <c r="AA42" i="2"/>
  <c r="AB42" i="2"/>
  <c r="AC42" i="2"/>
  <c r="AD42" i="2"/>
  <c r="AE42" i="2"/>
  <c r="AF42" i="2"/>
  <c r="AG42" i="2"/>
  <c r="W43" i="2"/>
  <c r="X43" i="2"/>
  <c r="Y43" i="2"/>
  <c r="Z43" i="2"/>
  <c r="AA43" i="2"/>
  <c r="AB43" i="2"/>
  <c r="AC43" i="2"/>
  <c r="AD43" i="2"/>
  <c r="AE43" i="2"/>
  <c r="AF43" i="2"/>
  <c r="AG43" i="2"/>
  <c r="W44" i="2"/>
  <c r="X44" i="2"/>
  <c r="Y44" i="2"/>
  <c r="Z44" i="2"/>
  <c r="AA44" i="2"/>
  <c r="AB44" i="2"/>
  <c r="AC44" i="2"/>
  <c r="AD44" i="2"/>
  <c r="AE44" i="2"/>
  <c r="AF44" i="2"/>
  <c r="AG44" i="2"/>
  <c r="W45" i="2"/>
  <c r="X45" i="2"/>
  <c r="Y45" i="2"/>
  <c r="Z45" i="2"/>
  <c r="AA45" i="2"/>
  <c r="AB45" i="2"/>
  <c r="AC45" i="2"/>
  <c r="AD45" i="2"/>
  <c r="AE45" i="2"/>
  <c r="AF45" i="2"/>
  <c r="AG45" i="2"/>
  <c r="W46" i="2"/>
  <c r="X46" i="2"/>
  <c r="Y46" i="2"/>
  <c r="Z46" i="2"/>
  <c r="AA46" i="2"/>
  <c r="AB46" i="2"/>
  <c r="AC46" i="2"/>
  <c r="AD46" i="2"/>
  <c r="AE46" i="2"/>
  <c r="AF46" i="2"/>
  <c r="AG46" i="2"/>
  <c r="W47" i="2"/>
  <c r="X47" i="2"/>
  <c r="Y47" i="2"/>
  <c r="Z47" i="2"/>
  <c r="AA47" i="2"/>
  <c r="AB47" i="2"/>
  <c r="AC47" i="2"/>
  <c r="AD47" i="2"/>
  <c r="AE47" i="2"/>
  <c r="AF47" i="2"/>
  <c r="AG47" i="2"/>
  <c r="W48" i="2"/>
  <c r="X48" i="2"/>
  <c r="Y48" i="2"/>
  <c r="Z48" i="2"/>
  <c r="AA48" i="2"/>
  <c r="AB48" i="2"/>
  <c r="AC48" i="2"/>
  <c r="AD48" i="2"/>
  <c r="AE48" i="2"/>
  <c r="AF48" i="2"/>
  <c r="AG48" i="2"/>
  <c r="W49" i="2"/>
  <c r="X49" i="2"/>
  <c r="Y49" i="2"/>
  <c r="Z49" i="2"/>
  <c r="AA49" i="2"/>
  <c r="AB49" i="2"/>
  <c r="AC49" i="2"/>
  <c r="AD49" i="2"/>
  <c r="AE49" i="2"/>
  <c r="AF49" i="2"/>
  <c r="AG49" i="2"/>
  <c r="W50" i="2"/>
  <c r="X50" i="2"/>
  <c r="Y50" i="2"/>
  <c r="Z50" i="2"/>
  <c r="AA50" i="2"/>
  <c r="AB50" i="2"/>
  <c r="AC50" i="2"/>
  <c r="AD50" i="2"/>
  <c r="AE50" i="2"/>
  <c r="AF50" i="2"/>
  <c r="AG50" i="2"/>
  <c r="W51" i="2"/>
  <c r="X51" i="2"/>
  <c r="Y51" i="2"/>
  <c r="Z51" i="2"/>
  <c r="AA51" i="2"/>
  <c r="AB51" i="2"/>
  <c r="AC51" i="2"/>
  <c r="AD51" i="2"/>
  <c r="AE51" i="2"/>
  <c r="AF51" i="2"/>
  <c r="AG51" i="2"/>
  <c r="W52" i="2"/>
  <c r="X52" i="2"/>
  <c r="Y52" i="2"/>
  <c r="Z52" i="2"/>
  <c r="AA52" i="2"/>
  <c r="AB52" i="2"/>
  <c r="AC52" i="2"/>
  <c r="AD52" i="2"/>
  <c r="AE52" i="2"/>
  <c r="AF52" i="2"/>
  <c r="AG52" i="2"/>
  <c r="W53" i="2"/>
  <c r="X53" i="2"/>
  <c r="Y53" i="2"/>
  <c r="Z53" i="2"/>
  <c r="AA53" i="2"/>
  <c r="AB53" i="2"/>
  <c r="AC53" i="2"/>
  <c r="AD53" i="2"/>
  <c r="AE53" i="2"/>
  <c r="AF53" i="2"/>
  <c r="AG53" i="2"/>
  <c r="W54" i="2"/>
  <c r="X54" i="2"/>
  <c r="Y54" i="2"/>
  <c r="Z54" i="2"/>
  <c r="AA54" i="2"/>
  <c r="AB54" i="2"/>
  <c r="AC54" i="2"/>
  <c r="AD54" i="2"/>
  <c r="AE54" i="2"/>
  <c r="AF54" i="2"/>
  <c r="AG54" i="2"/>
  <c r="W55" i="2"/>
  <c r="X55" i="2"/>
  <c r="Y55" i="2"/>
  <c r="Z55" i="2"/>
  <c r="AA55" i="2"/>
  <c r="AB55" i="2"/>
  <c r="AC55" i="2"/>
  <c r="AD55" i="2"/>
  <c r="AE55" i="2"/>
  <c r="AF55" i="2"/>
  <c r="AG55" i="2"/>
  <c r="W56" i="2"/>
  <c r="X56" i="2"/>
  <c r="Y56" i="2"/>
  <c r="Z56" i="2"/>
  <c r="AA56" i="2"/>
  <c r="AB56" i="2"/>
  <c r="AC56" i="2"/>
  <c r="AD56" i="2"/>
  <c r="AE56" i="2"/>
  <c r="AF56" i="2"/>
  <c r="AG56" i="2"/>
  <c r="W57" i="2"/>
  <c r="X57" i="2"/>
  <c r="Y57" i="2"/>
  <c r="Z57" i="2"/>
  <c r="AA57" i="2"/>
  <c r="AB57" i="2"/>
  <c r="AC57" i="2"/>
  <c r="AD57" i="2"/>
  <c r="AE57" i="2"/>
  <c r="AF57" i="2"/>
  <c r="AG57" i="2"/>
  <c r="W58" i="2"/>
  <c r="X58" i="2"/>
  <c r="Y58" i="2"/>
  <c r="Z58" i="2"/>
  <c r="AA58" i="2"/>
  <c r="AB58" i="2"/>
  <c r="AC58" i="2"/>
  <c r="AD58" i="2"/>
  <c r="AE58" i="2"/>
  <c r="AF58" i="2"/>
  <c r="AG58" i="2"/>
  <c r="W59" i="2"/>
  <c r="X59" i="2"/>
  <c r="Y59" i="2"/>
  <c r="Z59" i="2"/>
  <c r="AA59" i="2"/>
  <c r="AB59" i="2"/>
  <c r="AC59" i="2"/>
  <c r="AD59" i="2"/>
  <c r="AE59" i="2"/>
  <c r="AF59" i="2"/>
  <c r="AG59" i="2"/>
  <c r="W60" i="2"/>
  <c r="X60" i="2"/>
  <c r="Y60" i="2"/>
  <c r="Z60" i="2"/>
  <c r="AA60" i="2"/>
  <c r="AB60" i="2"/>
  <c r="AC60" i="2"/>
  <c r="AD60" i="2"/>
  <c r="AE60" i="2"/>
  <c r="AF60" i="2"/>
  <c r="AG60" i="2"/>
  <c r="W61" i="2"/>
  <c r="X61" i="2"/>
  <c r="Y61" i="2"/>
  <c r="Z61" i="2"/>
  <c r="AA61" i="2"/>
  <c r="AB61" i="2"/>
  <c r="AC61" i="2"/>
  <c r="AD61" i="2"/>
  <c r="AE61" i="2"/>
  <c r="AF61" i="2"/>
  <c r="AG61" i="2"/>
  <c r="W62" i="2"/>
  <c r="X62" i="2"/>
  <c r="Y62" i="2"/>
  <c r="Z62" i="2"/>
  <c r="AA62" i="2"/>
  <c r="AB62" i="2"/>
  <c r="AC62" i="2"/>
  <c r="AD62" i="2"/>
  <c r="AE62" i="2"/>
  <c r="AF62" i="2"/>
  <c r="AG62" i="2"/>
  <c r="W63" i="2"/>
  <c r="X63" i="2"/>
  <c r="Y63" i="2"/>
  <c r="Z63" i="2"/>
  <c r="AA63" i="2"/>
  <c r="AB63" i="2"/>
  <c r="AC63" i="2"/>
  <c r="AD63" i="2"/>
  <c r="AE63" i="2"/>
  <c r="AF63" i="2"/>
  <c r="AG63" i="2"/>
  <c r="W64" i="2"/>
  <c r="X64" i="2"/>
  <c r="Y64" i="2"/>
  <c r="Z64" i="2"/>
  <c r="AA64" i="2"/>
  <c r="AB64" i="2"/>
  <c r="AC64" i="2"/>
  <c r="AD64" i="2"/>
  <c r="AE64" i="2"/>
  <c r="AF64" i="2"/>
  <c r="AG64" i="2"/>
  <c r="W65" i="2"/>
  <c r="X65" i="2"/>
  <c r="Y65" i="2"/>
  <c r="Z65" i="2"/>
  <c r="AA65" i="2"/>
  <c r="AB65" i="2"/>
  <c r="AC65" i="2"/>
  <c r="AD65" i="2"/>
  <c r="AE65" i="2"/>
  <c r="AF65" i="2"/>
  <c r="AG65" i="2"/>
  <c r="W66" i="2"/>
  <c r="X66" i="2"/>
  <c r="Y66" i="2"/>
  <c r="Z66" i="2"/>
  <c r="AA66" i="2"/>
  <c r="AB66" i="2"/>
  <c r="AC66" i="2"/>
  <c r="AD66" i="2"/>
  <c r="AE66" i="2"/>
  <c r="AF66" i="2"/>
  <c r="AG66" i="2"/>
  <c r="W67" i="2"/>
  <c r="X67" i="2"/>
  <c r="Y67" i="2"/>
  <c r="Z67" i="2"/>
  <c r="AA67" i="2"/>
  <c r="AB67" i="2"/>
  <c r="AC67" i="2"/>
  <c r="AD67" i="2"/>
  <c r="AE67" i="2"/>
  <c r="AF67" i="2"/>
  <c r="AG67" i="2"/>
  <c r="W68" i="2"/>
  <c r="X68" i="2"/>
  <c r="Y68" i="2"/>
  <c r="Z68" i="2"/>
  <c r="AA68" i="2"/>
  <c r="AB68" i="2"/>
  <c r="AC68" i="2"/>
  <c r="AD68" i="2"/>
  <c r="AE68" i="2"/>
  <c r="AF68" i="2"/>
  <c r="AG68" i="2"/>
  <c r="W69" i="2"/>
  <c r="X69" i="2"/>
  <c r="Y69" i="2"/>
  <c r="Z69" i="2"/>
  <c r="AA69" i="2"/>
  <c r="AB69" i="2"/>
  <c r="AC69" i="2"/>
  <c r="AD69" i="2"/>
  <c r="AE69" i="2"/>
  <c r="AF69" i="2"/>
  <c r="AG69" i="2"/>
  <c r="W70" i="2"/>
  <c r="X70" i="2"/>
  <c r="Y70" i="2"/>
  <c r="Z70" i="2"/>
  <c r="AA70" i="2"/>
  <c r="AB70" i="2"/>
  <c r="AC70" i="2"/>
  <c r="AD70" i="2"/>
  <c r="AE70" i="2"/>
  <c r="AF70" i="2"/>
  <c r="AG70" i="2"/>
  <c r="W71" i="2"/>
  <c r="X71" i="2"/>
  <c r="Y71" i="2"/>
  <c r="Z71" i="2"/>
  <c r="AA71" i="2"/>
  <c r="AB71" i="2"/>
  <c r="AC71" i="2"/>
  <c r="AD71" i="2"/>
  <c r="AE71" i="2"/>
  <c r="AF71" i="2"/>
  <c r="AG71" i="2"/>
  <c r="W72" i="2"/>
  <c r="X72" i="2"/>
  <c r="Y72" i="2"/>
  <c r="Z72" i="2"/>
  <c r="AA72" i="2"/>
  <c r="AB72" i="2"/>
  <c r="AC72" i="2"/>
  <c r="AD72" i="2"/>
  <c r="AE72" i="2"/>
  <c r="AF72" i="2"/>
  <c r="AG72" i="2"/>
  <c r="W73" i="2"/>
  <c r="X73" i="2"/>
  <c r="Y73" i="2"/>
  <c r="Z73" i="2"/>
  <c r="AA73" i="2"/>
  <c r="AB73" i="2"/>
  <c r="AC73" i="2"/>
  <c r="AD73" i="2"/>
  <c r="AE73" i="2"/>
  <c r="AF73" i="2"/>
  <c r="AG73" i="2"/>
  <c r="W74" i="2"/>
  <c r="X74" i="2"/>
  <c r="Y74" i="2"/>
  <c r="Z74" i="2"/>
  <c r="AA74" i="2"/>
  <c r="AB74" i="2"/>
  <c r="AC74" i="2"/>
  <c r="AD74" i="2"/>
  <c r="AE74" i="2"/>
  <c r="AF74" i="2"/>
  <c r="AG74" i="2"/>
  <c r="W75" i="2"/>
  <c r="X75" i="2"/>
  <c r="Y75" i="2"/>
  <c r="Z75" i="2"/>
  <c r="AA75" i="2"/>
  <c r="AB75" i="2"/>
  <c r="AC75" i="2"/>
  <c r="AD75" i="2"/>
  <c r="AE75" i="2"/>
  <c r="AF75" i="2"/>
  <c r="AG75" i="2"/>
  <c r="W76" i="2"/>
  <c r="X76" i="2"/>
  <c r="Y76" i="2"/>
  <c r="Z76" i="2"/>
  <c r="AA76" i="2"/>
  <c r="AB76" i="2"/>
  <c r="AC76" i="2"/>
  <c r="AD76" i="2"/>
  <c r="AE76" i="2"/>
  <c r="AF76" i="2"/>
  <c r="AG76" i="2"/>
  <c r="W77" i="2"/>
  <c r="X77" i="2"/>
  <c r="Y77" i="2"/>
  <c r="Z77" i="2"/>
  <c r="AA77" i="2"/>
  <c r="AB77" i="2"/>
  <c r="AC77" i="2"/>
  <c r="AD77" i="2"/>
  <c r="AE77" i="2"/>
  <c r="AF77" i="2"/>
  <c r="AG77" i="2"/>
  <c r="W78" i="2"/>
  <c r="X78" i="2"/>
  <c r="Y78" i="2"/>
  <c r="Z78" i="2"/>
  <c r="AA78" i="2"/>
  <c r="AB78" i="2"/>
  <c r="AC78" i="2"/>
  <c r="AD78" i="2"/>
  <c r="AE78" i="2"/>
  <c r="AF78" i="2"/>
  <c r="AG78" i="2"/>
  <c r="W79" i="2"/>
  <c r="X79" i="2"/>
  <c r="Y79" i="2"/>
  <c r="Z79" i="2"/>
  <c r="AA79" i="2"/>
  <c r="AB79" i="2"/>
  <c r="AC79" i="2"/>
  <c r="AD79" i="2"/>
  <c r="AE79" i="2"/>
  <c r="AF79" i="2"/>
  <c r="AG79" i="2"/>
  <c r="W80" i="2"/>
  <c r="X80" i="2"/>
  <c r="Y80" i="2"/>
  <c r="Z80" i="2"/>
  <c r="AA80" i="2"/>
  <c r="AB80" i="2"/>
  <c r="AC80" i="2"/>
  <c r="AD80" i="2"/>
  <c r="AE80" i="2"/>
  <c r="AF80" i="2"/>
  <c r="AG80" i="2"/>
  <c r="W81" i="2"/>
  <c r="X81" i="2"/>
  <c r="Y81" i="2"/>
  <c r="Z81" i="2"/>
  <c r="AA81" i="2"/>
  <c r="AB81" i="2"/>
  <c r="AC81" i="2"/>
  <c r="AD81" i="2"/>
  <c r="AE81" i="2"/>
  <c r="AF81" i="2"/>
  <c r="AG81" i="2"/>
  <c r="W82" i="2"/>
  <c r="X82" i="2"/>
  <c r="Y82" i="2"/>
  <c r="Z82" i="2"/>
  <c r="AA82" i="2"/>
  <c r="AB82" i="2"/>
  <c r="AC82" i="2"/>
  <c r="AD82" i="2"/>
  <c r="AE82" i="2"/>
  <c r="AF82" i="2"/>
  <c r="AG82" i="2"/>
  <c r="W83" i="2"/>
  <c r="X83" i="2"/>
  <c r="Y83" i="2"/>
  <c r="Z83" i="2"/>
  <c r="AA83" i="2"/>
  <c r="AB83" i="2"/>
  <c r="AC83" i="2"/>
  <c r="AD83" i="2"/>
  <c r="AE83" i="2"/>
  <c r="AF83" i="2"/>
  <c r="AG83" i="2"/>
  <c r="W84" i="2"/>
  <c r="X84" i="2"/>
  <c r="Y84" i="2"/>
  <c r="Z84" i="2"/>
  <c r="AA84" i="2"/>
  <c r="AB84" i="2"/>
  <c r="AC84" i="2"/>
  <c r="AD84" i="2"/>
  <c r="AE84" i="2"/>
  <c r="AF84" i="2"/>
  <c r="AG84" i="2"/>
  <c r="W85" i="2"/>
  <c r="X85" i="2"/>
  <c r="Y85" i="2"/>
  <c r="Z85" i="2"/>
  <c r="AA85" i="2"/>
  <c r="AB85" i="2"/>
  <c r="AC85" i="2"/>
  <c r="AD85" i="2"/>
  <c r="AE85" i="2"/>
  <c r="AF85" i="2"/>
  <c r="AG85" i="2"/>
  <c r="W86" i="2"/>
  <c r="X86" i="2"/>
  <c r="Y86" i="2"/>
  <c r="Z86" i="2"/>
  <c r="AA86" i="2"/>
  <c r="AB86" i="2"/>
  <c r="AC86" i="2"/>
  <c r="AD86" i="2"/>
  <c r="AE86" i="2"/>
  <c r="AF86" i="2"/>
  <c r="AG86" i="2"/>
  <c r="W87" i="2"/>
  <c r="X87" i="2"/>
  <c r="Y87" i="2"/>
  <c r="Z87" i="2"/>
  <c r="AA87" i="2"/>
  <c r="AB87" i="2"/>
  <c r="AC87" i="2"/>
  <c r="AD87" i="2"/>
  <c r="AE87" i="2"/>
  <c r="AF87" i="2"/>
  <c r="AG87" i="2"/>
  <c r="W88" i="2"/>
  <c r="X88" i="2"/>
  <c r="Y88" i="2"/>
  <c r="Z88" i="2"/>
  <c r="AA88" i="2"/>
  <c r="AB88" i="2"/>
  <c r="AC88" i="2"/>
  <c r="AD88" i="2"/>
  <c r="AE88" i="2"/>
  <c r="AF88" i="2"/>
  <c r="AG88" i="2"/>
  <c r="W89" i="2"/>
  <c r="X89" i="2"/>
  <c r="Y89" i="2"/>
  <c r="Z89" i="2"/>
  <c r="AA89" i="2"/>
  <c r="AB89" i="2"/>
  <c r="AC89" i="2"/>
  <c r="AD89" i="2"/>
  <c r="AE89" i="2"/>
  <c r="AF89" i="2"/>
  <c r="AG89" i="2"/>
  <c r="W90" i="2"/>
  <c r="X90" i="2"/>
  <c r="Y90" i="2"/>
  <c r="Z90" i="2"/>
  <c r="AA90" i="2"/>
  <c r="AB90" i="2"/>
  <c r="AC90" i="2"/>
  <c r="AD90" i="2"/>
  <c r="AE90" i="2"/>
  <c r="AF90" i="2"/>
  <c r="AG90" i="2"/>
  <c r="W91" i="2"/>
  <c r="X91" i="2"/>
  <c r="Y91" i="2"/>
  <c r="Z91" i="2"/>
  <c r="AA91" i="2"/>
  <c r="AB91" i="2"/>
  <c r="AC91" i="2"/>
  <c r="AD91" i="2"/>
  <c r="AE91" i="2"/>
  <c r="AF91" i="2"/>
  <c r="AG91" i="2"/>
  <c r="W92" i="2"/>
  <c r="X92" i="2"/>
  <c r="Y92" i="2"/>
  <c r="Z92" i="2"/>
  <c r="AA92" i="2"/>
  <c r="AB92" i="2"/>
  <c r="AC92" i="2"/>
  <c r="AD92" i="2"/>
  <c r="AE92" i="2"/>
  <c r="AF92" i="2"/>
  <c r="AG92" i="2"/>
  <c r="W93" i="2"/>
  <c r="X93" i="2"/>
  <c r="Y93" i="2"/>
  <c r="Z93" i="2"/>
  <c r="AA93" i="2"/>
  <c r="AB93" i="2"/>
  <c r="AC93" i="2"/>
  <c r="AD93" i="2"/>
  <c r="AE93" i="2"/>
  <c r="AF93" i="2"/>
  <c r="AG93" i="2"/>
  <c r="W94" i="2"/>
  <c r="X94" i="2"/>
  <c r="Y94" i="2"/>
  <c r="Z94" i="2"/>
  <c r="AA94" i="2"/>
  <c r="AB94" i="2"/>
  <c r="AC94" i="2"/>
  <c r="AD94" i="2"/>
  <c r="AE94" i="2"/>
  <c r="AF94" i="2"/>
  <c r="AG94" i="2"/>
  <c r="W95" i="2"/>
  <c r="X95" i="2"/>
  <c r="Y95" i="2"/>
  <c r="Z95" i="2"/>
  <c r="AA95" i="2"/>
  <c r="AB95" i="2"/>
  <c r="AC95" i="2"/>
  <c r="AD95" i="2"/>
  <c r="AE95" i="2"/>
  <c r="AF95" i="2"/>
  <c r="AG95" i="2"/>
  <c r="W96" i="2"/>
  <c r="X96" i="2"/>
  <c r="Y96" i="2"/>
  <c r="Z96" i="2"/>
  <c r="AA96" i="2"/>
  <c r="AB96" i="2"/>
  <c r="AC96" i="2"/>
  <c r="AD96" i="2"/>
  <c r="AE96" i="2"/>
  <c r="AF96" i="2"/>
  <c r="AG96" i="2"/>
  <c r="W97" i="2"/>
  <c r="X97" i="2"/>
  <c r="Y97" i="2"/>
  <c r="Z97" i="2"/>
  <c r="AA97" i="2"/>
  <c r="AB97" i="2"/>
  <c r="AC97" i="2"/>
  <c r="AD97" i="2"/>
  <c r="AE97" i="2"/>
  <c r="AF97" i="2"/>
  <c r="AG97" i="2"/>
  <c r="W98" i="2"/>
  <c r="X98" i="2"/>
  <c r="Y98" i="2"/>
  <c r="Z98" i="2"/>
  <c r="AA98" i="2"/>
  <c r="AB98" i="2"/>
  <c r="AC98" i="2"/>
  <c r="AD98" i="2"/>
  <c r="AE98" i="2"/>
  <c r="AF98" i="2"/>
  <c r="AG98" i="2"/>
  <c r="W99" i="2"/>
  <c r="X99" i="2"/>
  <c r="Y99" i="2"/>
  <c r="Z99" i="2"/>
  <c r="AA99" i="2"/>
  <c r="AB99" i="2"/>
  <c r="AC99" i="2"/>
  <c r="AD99" i="2"/>
  <c r="AE99" i="2"/>
  <c r="AF99" i="2"/>
  <c r="AG99" i="2"/>
  <c r="W100" i="2"/>
  <c r="X100" i="2"/>
  <c r="Y100" i="2"/>
  <c r="Z100" i="2"/>
  <c r="AA100" i="2"/>
  <c r="AB100" i="2"/>
  <c r="AC100" i="2"/>
  <c r="AD100" i="2"/>
  <c r="AE100" i="2"/>
  <c r="AF100" i="2"/>
  <c r="AG100" i="2"/>
  <c r="W101" i="2"/>
  <c r="X101" i="2"/>
  <c r="Y101" i="2"/>
  <c r="Z101" i="2"/>
  <c r="AA101" i="2"/>
  <c r="AB101" i="2"/>
  <c r="AC101" i="2"/>
  <c r="AD101" i="2"/>
  <c r="AE101" i="2"/>
  <c r="AF101" i="2"/>
  <c r="AG101" i="2"/>
  <c r="W102" i="2"/>
  <c r="X102" i="2"/>
  <c r="Y102" i="2"/>
  <c r="Z102" i="2"/>
  <c r="AA102" i="2"/>
  <c r="AB102" i="2"/>
  <c r="AC102" i="2"/>
  <c r="AD102" i="2"/>
  <c r="AE102" i="2"/>
  <c r="AF102" i="2"/>
  <c r="AG102" i="2"/>
  <c r="W103" i="2"/>
  <c r="X103" i="2"/>
  <c r="Y103" i="2"/>
  <c r="Z103" i="2"/>
  <c r="AA103" i="2"/>
  <c r="AB103" i="2"/>
  <c r="AC103" i="2"/>
  <c r="AD103" i="2"/>
  <c r="AE103" i="2"/>
  <c r="AF103" i="2"/>
  <c r="AG103" i="2"/>
  <c r="W104" i="2"/>
  <c r="X104" i="2"/>
  <c r="Y104" i="2"/>
  <c r="Z104" i="2"/>
  <c r="AA104" i="2"/>
  <c r="AB104" i="2"/>
  <c r="AC104" i="2"/>
  <c r="AD104" i="2"/>
  <c r="AE104" i="2"/>
  <c r="AF104" i="2"/>
  <c r="AG104" i="2"/>
  <c r="W105" i="2"/>
  <c r="X105" i="2"/>
  <c r="Y105" i="2"/>
  <c r="Z105" i="2"/>
  <c r="AA105" i="2"/>
  <c r="AB105" i="2"/>
  <c r="AC105" i="2"/>
  <c r="AD105" i="2"/>
  <c r="AE105" i="2"/>
  <c r="AF105" i="2"/>
  <c r="AG105" i="2"/>
  <c r="W106" i="2"/>
  <c r="X106" i="2"/>
  <c r="Y106" i="2"/>
  <c r="Z106" i="2"/>
  <c r="AA106" i="2"/>
  <c r="AB106" i="2"/>
  <c r="AC106" i="2"/>
  <c r="AD106" i="2"/>
  <c r="AE106" i="2"/>
  <c r="AF106" i="2"/>
  <c r="AG106" i="2"/>
  <c r="W107" i="2"/>
  <c r="X107" i="2"/>
  <c r="Y107" i="2"/>
  <c r="Z107" i="2"/>
  <c r="AA107" i="2"/>
  <c r="AB107" i="2"/>
  <c r="AC107" i="2"/>
  <c r="AD107" i="2"/>
  <c r="AE107" i="2"/>
  <c r="AF107" i="2"/>
  <c r="AG107" i="2"/>
  <c r="W108" i="2"/>
  <c r="X108" i="2"/>
  <c r="Y108" i="2"/>
  <c r="Z108" i="2"/>
  <c r="AA108" i="2"/>
  <c r="AB108" i="2"/>
  <c r="AC108" i="2"/>
  <c r="AD108" i="2"/>
  <c r="AE108" i="2"/>
  <c r="AF108" i="2"/>
  <c r="AG108" i="2"/>
  <c r="W109" i="2"/>
  <c r="X109" i="2"/>
  <c r="Y109" i="2"/>
  <c r="Z109" i="2"/>
  <c r="AA109" i="2"/>
  <c r="AB109" i="2"/>
  <c r="AC109" i="2"/>
  <c r="AD109" i="2"/>
  <c r="AE109" i="2"/>
  <c r="AF109" i="2"/>
  <c r="AG109" i="2"/>
  <c r="W110" i="2"/>
  <c r="X110" i="2"/>
  <c r="Y110" i="2"/>
  <c r="Z110" i="2"/>
  <c r="AA110" i="2"/>
  <c r="AB110" i="2"/>
  <c r="AC110" i="2"/>
  <c r="AD110" i="2"/>
  <c r="AE110" i="2"/>
  <c r="AF110" i="2"/>
  <c r="AG110" i="2"/>
  <c r="W111" i="2"/>
  <c r="X111" i="2"/>
  <c r="Y111" i="2"/>
  <c r="Z111" i="2"/>
  <c r="AA111" i="2"/>
  <c r="AB111" i="2"/>
  <c r="AC111" i="2"/>
  <c r="AD111" i="2"/>
  <c r="AE111" i="2"/>
  <c r="AF111" i="2"/>
  <c r="AG111" i="2"/>
  <c r="W112" i="2"/>
  <c r="X112" i="2"/>
  <c r="Y112" i="2"/>
  <c r="Z112" i="2"/>
  <c r="AA112" i="2"/>
  <c r="AB112" i="2"/>
  <c r="AC112" i="2"/>
  <c r="AD112" i="2"/>
  <c r="AE112" i="2"/>
  <c r="AF112" i="2"/>
  <c r="AG112" i="2"/>
  <c r="W113" i="2"/>
  <c r="X113" i="2"/>
  <c r="Y113" i="2"/>
  <c r="Z113" i="2"/>
  <c r="AA113" i="2"/>
  <c r="AB113" i="2"/>
  <c r="AC113" i="2"/>
  <c r="AD113" i="2"/>
  <c r="AE113" i="2"/>
  <c r="AF113" i="2"/>
  <c r="AG113" i="2"/>
  <c r="AF2" i="2"/>
  <c r="AD2" i="2"/>
  <c r="Z2" i="2"/>
  <c r="AG2" i="2"/>
  <c r="AE2" i="2"/>
  <c r="AC2" i="2"/>
  <c r="AB2" i="2"/>
  <c r="AA2" i="2"/>
  <c r="Y2" i="2"/>
  <c r="X2" i="2"/>
  <c r="W2" i="2"/>
  <c r="O55" i="3"/>
  <c r="O54" i="3"/>
  <c r="I56" i="3"/>
  <c r="O56" i="3"/>
  <c r="T3" i="2"/>
  <c r="T27" i="2"/>
  <c r="T53" i="2"/>
  <c r="T65" i="2"/>
  <c r="T88" i="2"/>
  <c r="T94" i="2"/>
  <c r="T115" i="2"/>
  <c r="S115" i="2"/>
  <c r="U3" i="2"/>
  <c r="U99" i="2"/>
  <c r="U115" i="2"/>
  <c r="U121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D115" i="2"/>
</calcChain>
</file>

<file path=xl/sharedStrings.xml><?xml version="1.0" encoding="utf-8"?>
<sst xmlns="http://schemas.openxmlformats.org/spreadsheetml/2006/main" count="383" uniqueCount="182">
  <si>
    <t>Abyssocucumis abyssorum</t>
  </si>
  <si>
    <t>Actinopteri sp. 1</t>
  </si>
  <si>
    <t>Aeolidiidae</t>
  </si>
  <si>
    <t>Allapasus</t>
  </si>
  <si>
    <t>Bathyalcyon robustum</t>
  </si>
  <si>
    <t>Bathydorus laevis spinosus</t>
  </si>
  <si>
    <t>Bathydorus laniger</t>
  </si>
  <si>
    <t>Bathydorus sp. 1</t>
  </si>
  <si>
    <t>Bathyphellia australis</t>
  </si>
  <si>
    <t>Benthothuria</t>
  </si>
  <si>
    <t>Bivalvia</t>
  </si>
  <si>
    <t>Bolocera kensmithi</t>
  </si>
  <si>
    <t>Branchiocerianthus imperator</t>
  </si>
  <si>
    <t>Brisingida</t>
  </si>
  <si>
    <t>Bryozoa</t>
  </si>
  <si>
    <t>Candelabridae sp. 1</t>
  </si>
  <si>
    <t>Corallimorphus denhartogi</t>
  </si>
  <si>
    <t>Coryphaenoides armatus-yaquinae complex</t>
  </si>
  <si>
    <t>Coryphaenoides leptolepis</t>
  </si>
  <si>
    <t>Cystechinus loveni</t>
  </si>
  <si>
    <t>Cystocrepis setigera</t>
  </si>
  <si>
    <t>Docosaccus maculatus</t>
  </si>
  <si>
    <t>Echinocrepis rostrata</t>
  </si>
  <si>
    <t>Echiura</t>
  </si>
  <si>
    <t>Elpidia sp. A</t>
  </si>
  <si>
    <t>Epizoanthus stellaris</t>
  </si>
  <si>
    <t>Fariometra parvula</t>
  </si>
  <si>
    <t>Fungiacyathus marenzelleri</t>
  </si>
  <si>
    <t>Gastropoda</t>
  </si>
  <si>
    <t>Hexactinellida sp. 1</t>
  </si>
  <si>
    <t>Hexactinellida sp. 2</t>
  </si>
  <si>
    <t>Hexactinellida sp. 3</t>
  </si>
  <si>
    <t>Holothuroidea sp. 4</t>
  </si>
  <si>
    <t>Holothuroidea sp. 5</t>
  </si>
  <si>
    <t>Holothuroidea sp. 6</t>
  </si>
  <si>
    <t>Hormathiidae sp. 1</t>
  </si>
  <si>
    <t>Hyalonema bianchoratum</t>
  </si>
  <si>
    <t>Hydractiniidae</t>
  </si>
  <si>
    <t>Hymenaster</t>
  </si>
  <si>
    <t>Iosactis vagabunda</t>
  </si>
  <si>
    <t>Ischnomesidae</t>
  </si>
  <si>
    <t>Isopoda</t>
  </si>
  <si>
    <t>Laetmonice</t>
  </si>
  <si>
    <t>Liparidae sp. 2</t>
  </si>
  <si>
    <t>Liponema brevicorne</t>
  </si>
  <si>
    <t>Lyssacinosida sp. 1</t>
  </si>
  <si>
    <t>Megalodicopia</t>
  </si>
  <si>
    <t>Munidopsis</t>
  </si>
  <si>
    <t>Munnopsidae</t>
  </si>
  <si>
    <t>Nemertea</t>
  </si>
  <si>
    <t>Octacnemidae sp. 1</t>
  </si>
  <si>
    <t>Octacnemus sp. 1</t>
  </si>
  <si>
    <t>Oloughlinius sp. 2</t>
  </si>
  <si>
    <t>Oneirophanta mutabilis complex</t>
  </si>
  <si>
    <t>Ophidiidae</t>
  </si>
  <si>
    <t>Ophiuroidea</t>
  </si>
  <si>
    <t>Paelopatides confundens</t>
  </si>
  <si>
    <t>Paradiopatra</t>
  </si>
  <si>
    <t>Paropsurus giganteus</t>
  </si>
  <si>
    <t>Peniagone</t>
  </si>
  <si>
    <t>Peniagone papillata</t>
  </si>
  <si>
    <t>Peniagone sp. 2</t>
  </si>
  <si>
    <t>Peniagone sp. A</t>
  </si>
  <si>
    <t>Peniagone vitrea- sp. 1 complex</t>
  </si>
  <si>
    <t>Pennatula</t>
  </si>
  <si>
    <t>Platyctenida</t>
  </si>
  <si>
    <t>Platyhelminthes</t>
  </si>
  <si>
    <t>Plesiopenaeus armatus</t>
  </si>
  <si>
    <t>Pseudostichopus mollis</t>
  </si>
  <si>
    <t>Psychropotes depressa</t>
  </si>
  <si>
    <t>Psychropotes longicauda</t>
  </si>
  <si>
    <t>Pycnogonida</t>
  </si>
  <si>
    <t>Rhodaliidae</t>
  </si>
  <si>
    <t>Sabellidae</t>
  </si>
  <si>
    <t>Scotoplanes globosa</t>
  </si>
  <si>
    <t>Sicyonis careyi</t>
  </si>
  <si>
    <t>Sicyopus commensalis</t>
  </si>
  <si>
    <t>Sipuncula</t>
  </si>
  <si>
    <t>Situla</t>
  </si>
  <si>
    <t>Smithsonius dorothea</t>
  </si>
  <si>
    <t>Synallactidae gen. et sp. indet.</t>
  </si>
  <si>
    <t>Tenebrincola cukri</t>
  </si>
  <si>
    <t>Tergivelum baldwinae</t>
  </si>
  <si>
    <t>Tjalfiella</t>
  </si>
  <si>
    <t>Tunicata</t>
  </si>
  <si>
    <t>Umbellula sp. 1</t>
  </si>
  <si>
    <t>Verum proximum</t>
  </si>
  <si>
    <t>Zoanthidea</t>
  </si>
  <si>
    <t>2013-Jun</t>
  </si>
  <si>
    <t>2014-Apr</t>
  </si>
  <si>
    <t>2014-Oct</t>
  </si>
  <si>
    <t>2015-Jun</t>
  </si>
  <si>
    <t>2015-Nov</t>
  </si>
  <si>
    <t>2016-Nov</t>
  </si>
  <si>
    <t>Bathypathes</t>
  </si>
  <si>
    <t>Benthodytes aff. typica</t>
  </si>
  <si>
    <t>Brachyura</t>
  </si>
  <si>
    <t>Enypniastes</t>
  </si>
  <si>
    <t>Farrea</t>
  </si>
  <si>
    <t>Polychaeta</t>
  </si>
  <si>
    <t>Saccocalyx</t>
  </si>
  <si>
    <t>Synallactes sp.</t>
  </si>
  <si>
    <t>2006-Dec</t>
  </si>
  <si>
    <t>2007-Feb</t>
  </si>
  <si>
    <t>2007-Jun</t>
  </si>
  <si>
    <t>2007-Sep</t>
  </si>
  <si>
    <t>2009-Feb</t>
  </si>
  <si>
    <t>2011-May</t>
  </si>
  <si>
    <t>2011-Nov</t>
  </si>
  <si>
    <t>2012-Jun</t>
  </si>
  <si>
    <t>2012-Nov</t>
  </si>
  <si>
    <t xml:space="preserve"> </t>
  </si>
  <si>
    <t>Holothuroidea unident.</t>
  </si>
  <si>
    <t>Actiniaria2spp</t>
  </si>
  <si>
    <t>Chondrocladia sp. A</t>
  </si>
  <si>
    <t>Hexactinellida unident.</t>
  </si>
  <si>
    <t>Platyctenida sp. 1</t>
  </si>
  <si>
    <t>Porifera unident.</t>
  </si>
  <si>
    <t>Density (ind./m^2)</t>
  </si>
  <si>
    <t>Month</t>
  </si>
  <si>
    <t>Year</t>
  </si>
  <si>
    <t>Peniagone sp A complex</t>
  </si>
  <si>
    <t>Peniagone sp B complex</t>
  </si>
  <si>
    <t>Echinocrepis rostata</t>
  </si>
  <si>
    <t>total</t>
  </si>
  <si>
    <t>Oneirophanta mutabilis</t>
  </si>
  <si>
    <t>Holothuroidea</t>
  </si>
  <si>
    <t>Echinodermata</t>
  </si>
  <si>
    <t>Actiniaria</t>
  </si>
  <si>
    <t>Cnidaria</t>
  </si>
  <si>
    <t>Arthropoda</t>
  </si>
  <si>
    <t>Alcyonacea</t>
  </si>
  <si>
    <t>Crinoidea</t>
  </si>
  <si>
    <t>Porifera</t>
  </si>
  <si>
    <t>Mollusca</t>
  </si>
  <si>
    <t>Asteroidea</t>
  </si>
  <si>
    <t>Anthoathecata</t>
  </si>
  <si>
    <t>Corallimorpharia</t>
  </si>
  <si>
    <t>Actinopteri</t>
  </si>
  <si>
    <t>Macrouridae</t>
  </si>
  <si>
    <t>Chordata</t>
  </si>
  <si>
    <t>Echinoidea</t>
  </si>
  <si>
    <t>Annelida</t>
  </si>
  <si>
    <t>Scleractinia</t>
  </si>
  <si>
    <t>Ctenophora</t>
  </si>
  <si>
    <t>Liparidae</t>
  </si>
  <si>
    <t>Siphonophorae</t>
  </si>
  <si>
    <t>Decapoda</t>
  </si>
  <si>
    <t>Pennatulacea</t>
  </si>
  <si>
    <t>Foraminifera</t>
  </si>
  <si>
    <t>Enteropneusta</t>
  </si>
  <si>
    <t>Hemichordata</t>
  </si>
  <si>
    <t>Scalpelliformes</t>
  </si>
  <si>
    <t>Antipatharia</t>
  </si>
  <si>
    <t>Bathycrinidae complanatus</t>
  </si>
  <si>
    <t>Group</t>
  </si>
  <si>
    <t>Phylum</t>
  </si>
  <si>
    <t>2017-Mar</t>
  </si>
  <si>
    <t>2017-Nov</t>
  </si>
  <si>
    <t>Dytaster gilberti</t>
  </si>
  <si>
    <t>Culeolus sp. 2</t>
  </si>
  <si>
    <t>Psychropotes unident.</t>
  </si>
  <si>
    <t>siphon</t>
  </si>
  <si>
    <t>Pythonaster</t>
  </si>
  <si>
    <t>Taxa</t>
  </si>
  <si>
    <t>2018-Apr</t>
  </si>
  <si>
    <t>detrital aggregates</t>
  </si>
  <si>
    <t>phytodetritus</t>
  </si>
  <si>
    <t>dead sponges</t>
  </si>
  <si>
    <t>Benthocodon</t>
  </si>
  <si>
    <t>scotoplanes teeny adults</t>
  </si>
  <si>
    <t>Aphrocallistidae</t>
  </si>
  <si>
    <t>Camptoplites sp. A</t>
  </si>
  <si>
    <t>Cladorhiza kensmithi</t>
  </si>
  <si>
    <t>Propeamussium meridionale</t>
  </si>
  <si>
    <t>Psamminidae sp. 2</t>
  </si>
  <si>
    <t>Psamminidae sp. 1</t>
  </si>
  <si>
    <t>this is part of the scoto # above, not in addition</t>
  </si>
  <si>
    <t>pyrosoma det</t>
  </si>
  <si>
    <t>Bathysaurus mollis</t>
  </si>
  <si>
    <t xml:space="preserve">Bathysauridae </t>
  </si>
  <si>
    <t>averages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</si>
</sst>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[$-409]mmm\-yy;@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scheme val="minor"/>
    </font>
    <font>
      <sz val="12"/>
      <color indexed="8"/>
      <name val="Calibri"/>
      <scheme val="minor"/>
    </font>
    <font>
      <sz val="12"/>
      <color rgb="FF9C0006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7">
    <xf numFmtId="0" fontId="0" fillId="0" borderId="0" xfId="0"/>
    <xf numFmtId="164" fontId="0" fillId="0" borderId="0" xfId="0" applyNumberFormat="1" applyFont="1"/>
    <xf numFmtId="164" fontId="0" fillId="0" borderId="0" xfId="0" applyNumberFormat="1"/>
    <xf numFmtId="0" fontId="0" fillId="0" borderId="0" xfId="0" applyFont="1"/>
    <xf numFmtId="17" fontId="3" fillId="0" borderId="0" xfId="0" applyNumberFormat="1" applyFont="1" applyFill="1" applyBorder="1" applyAlignment="1">
      <alignment horizontal="left"/>
    </xf>
    <xf numFmtId="17" fontId="2" fillId="0" borderId="0" xfId="0" applyNumberFormat="1" applyFont="1" applyBorder="1" applyAlignment="1">
      <alignment horizontal="left"/>
    </xf>
    <xf numFmtId="17" fontId="1" fillId="0" borderId="0" xfId="0" applyNumberFormat="1" applyFont="1" applyAlignment="1">
      <alignment horizontal="left"/>
    </xf>
    <xf numFmtId="17" fontId="1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164" fontId="0" fillId="0" borderId="0" xfId="0" applyNumberFormat="1" applyFill="1"/>
    <xf numFmtId="164" fontId="0" fillId="0" borderId="0" xfId="0" applyNumberFormat="1" applyFont="1" applyFill="1"/>
    <xf numFmtId="0" fontId="0" fillId="0" borderId="0" xfId="0" applyFill="1"/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4" fillId="0" borderId="0" xfId="1" applyFill="1"/>
    <xf numFmtId="0" fontId="0" fillId="0" borderId="0" xfId="0" applyFont="1" applyBorder="1" applyAlignment="1">
      <alignment horizontal="left"/>
    </xf>
    <xf numFmtId="0" fontId="4" fillId="2" borderId="0" xfId="1" applyAlignment="1">
      <alignment horizontal="right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5"/>
  <sheetViews>
    <sheetView tabSelected="1" workbookViewId="0">
      <selection activeCell="AI4" sqref="AI4"/>
    </sheetView>
  </sheetViews>
  <sheetFormatPr baseColWidth="10" defaultRowHeight="16" x14ac:dyDescent="0.2"/>
  <cols>
    <col min="1" max="1" width="28.6640625" customWidth="1"/>
    <col min="2" max="2" width="22.5" customWidth="1"/>
    <col min="3" max="3" width="14.1640625" bestFit="1" customWidth="1"/>
    <col min="21" max="22" width="10.83203125" style="2"/>
  </cols>
  <sheetData>
    <row r="1" spans="1:34" x14ac:dyDescent="0.2">
      <c r="A1" t="s">
        <v>164</v>
      </c>
      <c r="B1" t="s">
        <v>155</v>
      </c>
      <c r="C1" t="s">
        <v>156</v>
      </c>
      <c r="D1" s="2" t="s">
        <v>102</v>
      </c>
      <c r="E1" s="2" t="s">
        <v>103</v>
      </c>
      <c r="F1" s="2" t="s">
        <v>104</v>
      </c>
      <c r="G1" s="2" t="s">
        <v>105</v>
      </c>
      <c r="H1" s="2" t="s">
        <v>106</v>
      </c>
      <c r="I1" s="2" t="s">
        <v>107</v>
      </c>
      <c r="J1" s="2" t="s">
        <v>108</v>
      </c>
      <c r="K1" s="2" t="s">
        <v>109</v>
      </c>
      <c r="L1" s="2" t="s">
        <v>110</v>
      </c>
      <c r="M1" s="1" t="s">
        <v>88</v>
      </c>
      <c r="N1" s="1" t="s">
        <v>89</v>
      </c>
      <c r="O1" s="1" t="s">
        <v>90</v>
      </c>
      <c r="P1" s="1" t="s">
        <v>91</v>
      </c>
      <c r="Q1" s="1" t="s">
        <v>92</v>
      </c>
      <c r="R1" s="1" t="s">
        <v>93</v>
      </c>
      <c r="S1" t="s">
        <v>157</v>
      </c>
      <c r="T1" t="s">
        <v>158</v>
      </c>
      <c r="U1" t="s">
        <v>165</v>
      </c>
      <c r="W1" s="16">
        <v>2006</v>
      </c>
      <c r="X1" s="16">
        <v>2007</v>
      </c>
      <c r="Y1" s="16">
        <v>2009</v>
      </c>
      <c r="Z1" s="16">
        <v>2011</v>
      </c>
      <c r="AA1" s="16">
        <v>2012</v>
      </c>
      <c r="AB1" s="16">
        <v>2013</v>
      </c>
      <c r="AC1" s="16">
        <v>2014</v>
      </c>
      <c r="AD1" s="16">
        <v>2015</v>
      </c>
      <c r="AE1" s="16">
        <v>2016</v>
      </c>
      <c r="AF1" s="16">
        <v>2017</v>
      </c>
      <c r="AG1" s="16">
        <v>2018</v>
      </c>
      <c r="AH1" t="s">
        <v>181</v>
      </c>
    </row>
    <row r="2" spans="1:34" x14ac:dyDescent="0.2">
      <c r="A2" t="s">
        <v>0</v>
      </c>
      <c r="B2" t="s">
        <v>126</v>
      </c>
      <c r="C2" t="s">
        <v>127</v>
      </c>
      <c r="D2" s="1">
        <v>1.2500000000000001E-2</v>
      </c>
      <c r="E2" s="1">
        <v>2.2727272727272728E-2</v>
      </c>
      <c r="F2" s="1">
        <v>3.7499999999999999E-2</v>
      </c>
      <c r="G2" s="1">
        <v>9.5238095238095247E-3</v>
      </c>
      <c r="H2" s="1">
        <v>2.6923076923076925E-2</v>
      </c>
      <c r="I2" s="1">
        <v>8.4444444444444437E-3</v>
      </c>
      <c r="J2" s="1">
        <v>7.9545454545454537E-3</v>
      </c>
      <c r="K2" s="1">
        <v>1.7500000000000002E-2</v>
      </c>
      <c r="L2" s="1">
        <v>1.7692307692307691E-2</v>
      </c>
      <c r="M2" s="2">
        <v>1.6049382716049384E-2</v>
      </c>
      <c r="N2" s="2">
        <v>1.2692307692307692E-2</v>
      </c>
      <c r="O2" s="2">
        <v>1.0038610038610039E-2</v>
      </c>
      <c r="P2" s="2">
        <v>1.4925373134328358E-2</v>
      </c>
      <c r="Q2" s="2">
        <v>2.1081081081081081E-2</v>
      </c>
      <c r="R2" s="2">
        <v>1.9780219780219779E-2</v>
      </c>
      <c r="S2" s="2">
        <v>1.1343012704174229E-2</v>
      </c>
      <c r="T2" s="12">
        <v>1.8819503849443968E-2</v>
      </c>
      <c r="U2" s="2">
        <v>1.7891373801916934E-2</v>
      </c>
      <c r="W2" s="2">
        <f>D2</f>
        <v>1.2500000000000001E-2</v>
      </c>
      <c r="X2" s="2">
        <f>AVERAGE(E2,F2,G2)</f>
        <v>2.3250360750360754E-2</v>
      </c>
      <c r="Y2" s="2">
        <f>H2</f>
        <v>2.6923076923076925E-2</v>
      </c>
      <c r="Z2" s="2">
        <f>AVERAGE(J2,I2)</f>
        <v>8.1994949494949496E-3</v>
      </c>
      <c r="AA2" s="2">
        <f>AVERAGE(K2,L2)</f>
        <v>1.7596153846153845E-2</v>
      </c>
      <c r="AB2" s="2">
        <f>M2</f>
        <v>1.6049382716049384E-2</v>
      </c>
      <c r="AC2" s="2">
        <f>AVERAGE(N2,O2)</f>
        <v>1.1365458865458866E-2</v>
      </c>
      <c r="AD2" s="2">
        <f>AVERAGE(P2,Q2)</f>
        <v>1.800322710770472E-2</v>
      </c>
      <c r="AE2" s="2">
        <f>R2</f>
        <v>1.9780219780219779E-2</v>
      </c>
      <c r="AF2" s="2">
        <f>AVERAGE(S2,T2)</f>
        <v>1.5081258276809098E-2</v>
      </c>
      <c r="AG2" s="2">
        <f>U2</f>
        <v>1.7891373801916934E-2</v>
      </c>
    </row>
    <row r="3" spans="1:34" x14ac:dyDescent="0.2">
      <c r="A3" t="s">
        <v>113</v>
      </c>
      <c r="B3" t="s">
        <v>128</v>
      </c>
      <c r="C3" t="s">
        <v>129</v>
      </c>
      <c r="D3" s="1">
        <v>0</v>
      </c>
      <c r="E3" s="1">
        <v>0</v>
      </c>
      <c r="F3" s="1">
        <v>0</v>
      </c>
      <c r="G3" s="1">
        <v>0</v>
      </c>
      <c r="H3" s="1">
        <v>2.94102564102564E-3</v>
      </c>
      <c r="I3" s="1">
        <v>2E-3</v>
      </c>
      <c r="J3" s="1">
        <v>1.1363636363636363E-3</v>
      </c>
      <c r="K3" s="1">
        <v>0</v>
      </c>
      <c r="L3" s="1">
        <v>1.5384615384615001E-3</v>
      </c>
      <c r="M3" s="2">
        <v>8.2304526748971192E-4</v>
      </c>
      <c r="N3" s="2">
        <v>2.6923076923076922E-3</v>
      </c>
      <c r="O3" s="2">
        <v>1.1583011583011582E-3</v>
      </c>
      <c r="P3" s="2">
        <v>1.1940298507462687E-2</v>
      </c>
      <c r="Q3" s="2">
        <v>8.6486486486486488E-3</v>
      </c>
      <c r="R3" s="2">
        <v>1.9413919413919414E-2</v>
      </c>
      <c r="S3" s="2">
        <v>3.8552087114337566E-2</v>
      </c>
      <c r="T3" s="12">
        <f>0.0192+0.0076988879384089</f>
        <v>2.6898887938408899E-2</v>
      </c>
      <c r="U3" s="2">
        <f>SUM(0.00702875399361022+0.0377)</f>
        <v>4.4728753993610218E-2</v>
      </c>
      <c r="W3" s="2">
        <f t="shared" ref="W3:W66" si="0">D3</f>
        <v>0</v>
      </c>
      <c r="X3" s="2">
        <f t="shared" ref="X3:X66" si="1">AVERAGE(E3,F3,G3)</f>
        <v>0</v>
      </c>
      <c r="Y3" s="2">
        <f t="shared" ref="Y3:Y66" si="2">H3</f>
        <v>2.94102564102564E-3</v>
      </c>
      <c r="Z3" s="2">
        <f t="shared" ref="Z3:Z66" si="3">AVERAGE(J3,I3)</f>
        <v>1.5681818181818182E-3</v>
      </c>
      <c r="AA3" s="2">
        <f t="shared" ref="AA3:AA66" si="4">AVERAGE(K3,L3)</f>
        <v>7.6923076923075004E-4</v>
      </c>
      <c r="AB3" s="2">
        <f t="shared" ref="AB3:AB66" si="5">M3</f>
        <v>8.2304526748971192E-4</v>
      </c>
      <c r="AC3" s="2">
        <f t="shared" ref="AC3:AC66" si="6">AVERAGE(N3,O3)</f>
        <v>1.9253044253044252E-3</v>
      </c>
      <c r="AD3" s="2">
        <f t="shared" ref="AD3:AD66" si="7">AVERAGE(P3,Q3)</f>
        <v>1.0294473578055668E-2</v>
      </c>
      <c r="AE3" s="2">
        <f t="shared" ref="AE3:AE66" si="8">R3</f>
        <v>1.9413919413919414E-2</v>
      </c>
      <c r="AF3" s="2">
        <f t="shared" ref="AF3:AF66" si="9">AVERAGE(S3,T3)</f>
        <v>3.2725487526373234E-2</v>
      </c>
      <c r="AG3" s="2">
        <f t="shared" ref="AG3:AG66" si="10">U3</f>
        <v>4.4728753993610218E-2</v>
      </c>
    </row>
    <row r="4" spans="1:34" x14ac:dyDescent="0.2">
      <c r="A4" s="3" t="s">
        <v>1</v>
      </c>
      <c r="B4" t="s">
        <v>138</v>
      </c>
      <c r="C4" t="s">
        <v>140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3.8461538461538462E-4</v>
      </c>
      <c r="O4" s="2">
        <v>3.861003861003861E-4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W4" s="2">
        <f t="shared" si="0"/>
        <v>0</v>
      </c>
      <c r="X4" s="2">
        <f t="shared" si="1"/>
        <v>0</v>
      </c>
      <c r="Y4" s="2">
        <f t="shared" si="2"/>
        <v>0</v>
      </c>
      <c r="Z4" s="2">
        <f t="shared" si="3"/>
        <v>0</v>
      </c>
      <c r="AA4" s="2">
        <f t="shared" si="4"/>
        <v>0</v>
      </c>
      <c r="AB4" s="2">
        <f t="shared" si="5"/>
        <v>0</v>
      </c>
      <c r="AC4" s="2">
        <f t="shared" si="6"/>
        <v>3.8535788535788533E-4</v>
      </c>
      <c r="AD4" s="2">
        <f t="shared" si="7"/>
        <v>0</v>
      </c>
      <c r="AE4" s="2">
        <f t="shared" si="8"/>
        <v>0</v>
      </c>
      <c r="AF4" s="2">
        <f t="shared" si="9"/>
        <v>0</v>
      </c>
      <c r="AG4" s="2">
        <f t="shared" si="10"/>
        <v>0</v>
      </c>
    </row>
    <row r="5" spans="1:34" x14ac:dyDescent="0.2">
      <c r="A5" t="s">
        <v>2</v>
      </c>
      <c r="B5" t="s">
        <v>28</v>
      </c>
      <c r="C5" t="s">
        <v>134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3.8461538461538462E-4</v>
      </c>
      <c r="M5" s="2">
        <v>4.1152263374485596E-4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W5" s="2">
        <f t="shared" si="0"/>
        <v>0</v>
      </c>
      <c r="X5" s="2">
        <f t="shared" si="1"/>
        <v>0</v>
      </c>
      <c r="Y5" s="2">
        <f t="shared" si="2"/>
        <v>0</v>
      </c>
      <c r="Z5" s="2">
        <f t="shared" si="3"/>
        <v>0</v>
      </c>
      <c r="AA5" s="2">
        <f t="shared" si="4"/>
        <v>1.9230769230769231E-4</v>
      </c>
      <c r="AB5" s="2">
        <f t="shared" si="5"/>
        <v>4.1152263374485596E-4</v>
      </c>
      <c r="AC5" s="2">
        <f t="shared" si="6"/>
        <v>0</v>
      </c>
      <c r="AD5" s="2">
        <f t="shared" si="7"/>
        <v>0</v>
      </c>
      <c r="AE5" s="2">
        <f t="shared" si="8"/>
        <v>0</v>
      </c>
      <c r="AF5" s="2">
        <f t="shared" si="9"/>
        <v>0</v>
      </c>
      <c r="AG5" s="2">
        <f t="shared" si="10"/>
        <v>0</v>
      </c>
    </row>
    <row r="6" spans="1:34" x14ac:dyDescent="0.2">
      <c r="A6" t="s">
        <v>3</v>
      </c>
      <c r="B6" t="s">
        <v>150</v>
      </c>
      <c r="C6" t="s">
        <v>151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2">
        <v>0</v>
      </c>
      <c r="N6" s="2">
        <v>0</v>
      </c>
      <c r="O6" s="2">
        <v>0</v>
      </c>
      <c r="P6" s="2">
        <v>1.1194029850746269E-3</v>
      </c>
      <c r="Q6" s="2">
        <v>0</v>
      </c>
      <c r="R6" s="2">
        <v>1.4652014652014652E-3</v>
      </c>
      <c r="S6" s="2">
        <v>0</v>
      </c>
      <c r="T6" s="2">
        <v>0</v>
      </c>
      <c r="U6" s="2">
        <v>0</v>
      </c>
      <c r="W6" s="2">
        <f t="shared" si="0"/>
        <v>0</v>
      </c>
      <c r="X6" s="2">
        <f t="shared" si="1"/>
        <v>0</v>
      </c>
      <c r="Y6" s="2">
        <f t="shared" si="2"/>
        <v>0</v>
      </c>
      <c r="Z6" s="2">
        <f t="shared" si="3"/>
        <v>0</v>
      </c>
      <c r="AA6" s="2">
        <f t="shared" si="4"/>
        <v>0</v>
      </c>
      <c r="AB6" s="2">
        <f t="shared" si="5"/>
        <v>0</v>
      </c>
      <c r="AC6" s="2">
        <f t="shared" si="6"/>
        <v>0</v>
      </c>
      <c r="AD6" s="2">
        <f t="shared" si="7"/>
        <v>5.5970149253731347E-4</v>
      </c>
      <c r="AE6" s="2">
        <f t="shared" si="8"/>
        <v>1.4652014652014652E-3</v>
      </c>
      <c r="AF6" s="2">
        <f t="shared" si="9"/>
        <v>0</v>
      </c>
      <c r="AG6" s="2">
        <f t="shared" si="10"/>
        <v>0</v>
      </c>
    </row>
    <row r="7" spans="1:34" x14ac:dyDescent="0.2">
      <c r="A7" s="13" t="s">
        <v>171</v>
      </c>
      <c r="B7" t="s">
        <v>133</v>
      </c>
      <c r="C7" t="s">
        <v>133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6.3897763578274762E-4</v>
      </c>
      <c r="W7" s="2">
        <f t="shared" si="0"/>
        <v>0</v>
      </c>
      <c r="X7" s="2">
        <f t="shared" si="1"/>
        <v>0</v>
      </c>
      <c r="Y7" s="2">
        <f t="shared" si="2"/>
        <v>0</v>
      </c>
      <c r="Z7" s="2">
        <f t="shared" si="3"/>
        <v>0</v>
      </c>
      <c r="AA7" s="2">
        <f t="shared" si="4"/>
        <v>0</v>
      </c>
      <c r="AB7" s="2">
        <f t="shared" si="5"/>
        <v>0</v>
      </c>
      <c r="AC7" s="2">
        <f t="shared" si="6"/>
        <v>0</v>
      </c>
      <c r="AD7" s="2">
        <f t="shared" si="7"/>
        <v>0</v>
      </c>
      <c r="AE7" s="2">
        <f t="shared" si="8"/>
        <v>0</v>
      </c>
      <c r="AF7" s="2">
        <f t="shared" si="9"/>
        <v>0</v>
      </c>
      <c r="AG7" s="2">
        <f t="shared" si="10"/>
        <v>6.3897763578274762E-4</v>
      </c>
    </row>
    <row r="8" spans="1:34" s="11" customFormat="1" x14ac:dyDescent="0.2">
      <c r="A8" t="s">
        <v>4</v>
      </c>
      <c r="B8" t="s">
        <v>131</v>
      </c>
      <c r="C8" t="s">
        <v>129</v>
      </c>
      <c r="D8" s="1">
        <v>2.6785714285714286E-3</v>
      </c>
      <c r="E8" s="1">
        <v>0</v>
      </c>
      <c r="F8" s="1">
        <v>0</v>
      </c>
      <c r="G8" s="1">
        <v>4.7619047619047623E-3</v>
      </c>
      <c r="H8" s="1">
        <v>5.7692307692307696E-3</v>
      </c>
      <c r="I8" s="1">
        <v>1.5555555555555555E-3</v>
      </c>
      <c r="J8" s="1">
        <v>3.787878787878788E-3</v>
      </c>
      <c r="K8" s="1">
        <v>0</v>
      </c>
      <c r="L8" s="1">
        <v>1.0769230769230769E-2</v>
      </c>
      <c r="M8" s="2">
        <v>2.8806584362139919E-3</v>
      </c>
      <c r="N8" s="2">
        <v>2.3076923076923079E-3</v>
      </c>
      <c r="O8" s="2">
        <v>5.7915057915057912E-3</v>
      </c>
      <c r="P8" s="2">
        <v>6.3432835820895518E-3</v>
      </c>
      <c r="Q8" s="2">
        <v>3.7837837837837837E-3</v>
      </c>
      <c r="R8" s="2">
        <v>4.7619047619047623E-3</v>
      </c>
      <c r="S8" s="9">
        <v>2.2686025408348459E-3</v>
      </c>
      <c r="T8" s="12">
        <v>4.704875962360992E-3</v>
      </c>
      <c r="U8" s="9">
        <v>5.111821086261981E-3</v>
      </c>
      <c r="V8" s="2"/>
      <c r="W8" s="2">
        <f t="shared" si="0"/>
        <v>2.6785714285714286E-3</v>
      </c>
      <c r="X8" s="2">
        <f t="shared" si="1"/>
        <v>1.5873015873015875E-3</v>
      </c>
      <c r="Y8" s="2">
        <f t="shared" si="2"/>
        <v>5.7692307692307696E-3</v>
      </c>
      <c r="Z8" s="2">
        <f t="shared" si="3"/>
        <v>2.6717171717171718E-3</v>
      </c>
      <c r="AA8" s="2">
        <f t="shared" si="4"/>
        <v>5.3846153846153844E-3</v>
      </c>
      <c r="AB8" s="2">
        <f t="shared" si="5"/>
        <v>2.8806584362139919E-3</v>
      </c>
      <c r="AC8" s="2">
        <f t="shared" si="6"/>
        <v>4.0495990495990498E-3</v>
      </c>
      <c r="AD8" s="2">
        <f t="shared" si="7"/>
        <v>5.0635336829366676E-3</v>
      </c>
      <c r="AE8" s="2">
        <f t="shared" si="8"/>
        <v>4.7619047619047623E-3</v>
      </c>
      <c r="AF8" s="2">
        <f t="shared" si="9"/>
        <v>3.4867392515979187E-3</v>
      </c>
      <c r="AG8" s="2">
        <f t="shared" si="10"/>
        <v>5.111821086261981E-3</v>
      </c>
    </row>
    <row r="9" spans="1:34" x14ac:dyDescent="0.2">
      <c r="A9" t="s">
        <v>154</v>
      </c>
      <c r="B9" t="s">
        <v>132</v>
      </c>
      <c r="C9" t="s">
        <v>127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1.7777777777777779E-3</v>
      </c>
      <c r="J9" s="1">
        <v>1.5151515151515152E-3</v>
      </c>
      <c r="K9" s="1">
        <v>0</v>
      </c>
      <c r="L9" s="1">
        <v>1.2307692307692308E-2</v>
      </c>
      <c r="M9" s="2">
        <v>1.1522633744855968E-2</v>
      </c>
      <c r="N9" s="2">
        <v>8.076923076923077E-3</v>
      </c>
      <c r="O9" s="2">
        <v>1.0810810810810811E-2</v>
      </c>
      <c r="P9" s="2">
        <v>1.0074626865671642E-2</v>
      </c>
      <c r="Q9" s="2">
        <v>5.4054054054054057E-3</v>
      </c>
      <c r="R9" s="2">
        <v>9.8901098901098897E-3</v>
      </c>
      <c r="S9" s="2">
        <v>8.6206896551724137E-3</v>
      </c>
      <c r="T9" s="12">
        <v>3.8494439692044482E-3</v>
      </c>
      <c r="U9" s="2">
        <v>3.8338658146964857E-3</v>
      </c>
      <c r="W9" s="2">
        <f t="shared" si="0"/>
        <v>0</v>
      </c>
      <c r="X9" s="2">
        <f t="shared" si="1"/>
        <v>0</v>
      </c>
      <c r="Y9" s="2">
        <f t="shared" si="2"/>
        <v>0</v>
      </c>
      <c r="Z9" s="2">
        <f t="shared" si="3"/>
        <v>1.6464646464646464E-3</v>
      </c>
      <c r="AA9" s="2">
        <f t="shared" si="4"/>
        <v>6.1538461538461538E-3</v>
      </c>
      <c r="AB9" s="2">
        <f t="shared" si="5"/>
        <v>1.1522633744855968E-2</v>
      </c>
      <c r="AC9" s="2">
        <f t="shared" si="6"/>
        <v>9.4438669438669451E-3</v>
      </c>
      <c r="AD9" s="2">
        <f t="shared" si="7"/>
        <v>7.7400161355385237E-3</v>
      </c>
      <c r="AE9" s="2">
        <f t="shared" si="8"/>
        <v>9.8901098901098897E-3</v>
      </c>
      <c r="AF9" s="2">
        <f t="shared" si="9"/>
        <v>6.2350668121884311E-3</v>
      </c>
      <c r="AG9" s="2">
        <f t="shared" si="10"/>
        <v>3.8338658146964857E-3</v>
      </c>
    </row>
    <row r="10" spans="1:34" x14ac:dyDescent="0.2">
      <c r="A10" t="s">
        <v>5</v>
      </c>
      <c r="B10" t="s">
        <v>133</v>
      </c>
      <c r="C10" t="s">
        <v>133</v>
      </c>
      <c r="D10" s="1">
        <v>2.8571428571428571E-2</v>
      </c>
      <c r="E10" s="1">
        <v>0.27727272727272728</v>
      </c>
      <c r="F10" s="1">
        <v>0.17499999999999999</v>
      </c>
      <c r="G10" s="1">
        <v>0.10238095238095238</v>
      </c>
      <c r="H10" s="1">
        <v>0.22499999999999934</v>
      </c>
      <c r="I10" s="1">
        <v>9.5333333333333339E-2</v>
      </c>
      <c r="J10" s="1">
        <v>0.11704545454545455</v>
      </c>
      <c r="K10" s="1">
        <v>8.2500000000000004E-2</v>
      </c>
      <c r="L10" s="1">
        <v>0.13500000000000001</v>
      </c>
      <c r="M10" s="2">
        <v>7.6131687242798354E-2</v>
      </c>
      <c r="N10" s="2">
        <v>7.4999999999999997E-2</v>
      </c>
      <c r="O10" s="2">
        <v>0.12625482625482626</v>
      </c>
      <c r="P10" s="2">
        <v>0.12201492537313433</v>
      </c>
      <c r="Q10" s="2">
        <v>0.13567567567567568</v>
      </c>
      <c r="R10" s="2">
        <v>0.17545787545787545</v>
      </c>
      <c r="S10" s="2">
        <v>0.30217785843920147</v>
      </c>
      <c r="T10" s="12">
        <v>0.17835757057313945</v>
      </c>
      <c r="U10" s="2">
        <v>0.20383386581469648</v>
      </c>
      <c r="W10" s="2">
        <f t="shared" si="0"/>
        <v>2.8571428571428571E-2</v>
      </c>
      <c r="X10" s="2">
        <f t="shared" si="1"/>
        <v>0.18488455988455987</v>
      </c>
      <c r="Y10" s="2">
        <f t="shared" si="2"/>
        <v>0.22499999999999934</v>
      </c>
      <c r="Z10" s="2">
        <f t="shared" si="3"/>
        <v>0.10618939393939394</v>
      </c>
      <c r="AA10" s="2">
        <f t="shared" si="4"/>
        <v>0.10875000000000001</v>
      </c>
      <c r="AB10" s="2">
        <f t="shared" si="5"/>
        <v>7.6131687242798354E-2</v>
      </c>
      <c r="AC10" s="2">
        <f t="shared" si="6"/>
        <v>0.10062741312741313</v>
      </c>
      <c r="AD10" s="2">
        <f t="shared" si="7"/>
        <v>0.12884530052440502</v>
      </c>
      <c r="AE10" s="2">
        <f t="shared" si="8"/>
        <v>0.17545787545787545</v>
      </c>
      <c r="AF10" s="2">
        <f t="shared" si="9"/>
        <v>0.24026771450617046</v>
      </c>
      <c r="AG10" s="2">
        <f t="shared" si="10"/>
        <v>0.20383386581469648</v>
      </c>
    </row>
    <row r="11" spans="1:34" x14ac:dyDescent="0.2">
      <c r="A11" t="s">
        <v>6</v>
      </c>
      <c r="B11" t="s">
        <v>133</v>
      </c>
      <c r="C11" t="s">
        <v>133</v>
      </c>
      <c r="D11" s="1">
        <v>2.6785714285714286E-3</v>
      </c>
      <c r="E11" s="1">
        <v>0</v>
      </c>
      <c r="F11" s="1">
        <v>0</v>
      </c>
      <c r="G11" s="1">
        <v>0</v>
      </c>
      <c r="H11" s="1">
        <v>1.9230769230769232E-3</v>
      </c>
      <c r="I11" s="1">
        <v>1.3333333333333333E-3</v>
      </c>
      <c r="J11" s="1">
        <v>1.893939393939394E-3</v>
      </c>
      <c r="K11" s="1">
        <v>0</v>
      </c>
      <c r="L11" s="1">
        <v>8.4615384615384613E-3</v>
      </c>
      <c r="M11" s="2">
        <v>1.2345679012345679E-3</v>
      </c>
      <c r="N11" s="2">
        <v>1.153846153846154E-3</v>
      </c>
      <c r="O11" s="2">
        <v>3.861003861003861E-4</v>
      </c>
      <c r="P11" s="2">
        <v>8.2089552238805968E-3</v>
      </c>
      <c r="Q11" s="2">
        <v>2.1621621621621622E-3</v>
      </c>
      <c r="R11" s="2">
        <v>3.663003663003663E-3</v>
      </c>
      <c r="S11" s="2">
        <v>1.3157894736842105E-2</v>
      </c>
      <c r="T11" s="12">
        <v>1.2831479897348161E-3</v>
      </c>
      <c r="U11" s="2">
        <v>5.7507987220447284E-3</v>
      </c>
      <c r="W11" s="2">
        <f t="shared" si="0"/>
        <v>2.6785714285714286E-3</v>
      </c>
      <c r="X11" s="2">
        <f t="shared" si="1"/>
        <v>0</v>
      </c>
      <c r="Y11" s="2">
        <f t="shared" si="2"/>
        <v>1.9230769230769232E-3</v>
      </c>
      <c r="Z11" s="2">
        <f t="shared" si="3"/>
        <v>1.6136363636363635E-3</v>
      </c>
      <c r="AA11" s="2">
        <f t="shared" si="4"/>
        <v>4.2307692307692307E-3</v>
      </c>
      <c r="AB11" s="2">
        <f t="shared" si="5"/>
        <v>1.2345679012345679E-3</v>
      </c>
      <c r="AC11" s="2">
        <f t="shared" si="6"/>
        <v>7.6997326997327005E-4</v>
      </c>
      <c r="AD11" s="2">
        <f t="shared" si="7"/>
        <v>5.1855586930213797E-3</v>
      </c>
      <c r="AE11" s="2">
        <f t="shared" si="8"/>
        <v>3.663003663003663E-3</v>
      </c>
      <c r="AF11" s="2">
        <f t="shared" si="9"/>
        <v>7.2205213632884607E-3</v>
      </c>
      <c r="AG11" s="2">
        <f t="shared" si="10"/>
        <v>5.7507987220447284E-3</v>
      </c>
    </row>
    <row r="12" spans="1:34" x14ac:dyDescent="0.2">
      <c r="A12" t="s">
        <v>7</v>
      </c>
      <c r="B12" t="s">
        <v>133</v>
      </c>
      <c r="C12" t="s">
        <v>133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2.2727272727272726E-3</v>
      </c>
      <c r="K12" s="1">
        <v>0</v>
      </c>
      <c r="L12" s="1">
        <v>0</v>
      </c>
      <c r="M12" s="2">
        <v>4.1152263374485596E-4</v>
      </c>
      <c r="N12" s="2">
        <v>7.6923076923076923E-4</v>
      </c>
      <c r="O12" s="2">
        <v>3.861003861003861E-4</v>
      </c>
      <c r="P12" s="2">
        <v>0</v>
      </c>
      <c r="Q12" s="2">
        <v>5.4054054054054055E-4</v>
      </c>
      <c r="R12" s="2">
        <v>0</v>
      </c>
      <c r="S12" s="2">
        <v>0</v>
      </c>
      <c r="T12" s="12">
        <v>4.2771599657827201E-4</v>
      </c>
      <c r="U12" s="2">
        <v>0</v>
      </c>
      <c r="W12" s="2">
        <f t="shared" si="0"/>
        <v>0</v>
      </c>
      <c r="X12" s="2">
        <f t="shared" si="1"/>
        <v>0</v>
      </c>
      <c r="Y12" s="2">
        <f t="shared" si="2"/>
        <v>0</v>
      </c>
      <c r="Z12" s="2">
        <f t="shared" si="3"/>
        <v>1.1363636363636363E-3</v>
      </c>
      <c r="AA12" s="2">
        <f t="shared" si="4"/>
        <v>0</v>
      </c>
      <c r="AB12" s="2">
        <f t="shared" si="5"/>
        <v>4.1152263374485596E-4</v>
      </c>
      <c r="AC12" s="2">
        <f t="shared" si="6"/>
        <v>5.7766557766557769E-4</v>
      </c>
      <c r="AD12" s="2">
        <f t="shared" si="7"/>
        <v>2.7027027027027027E-4</v>
      </c>
      <c r="AE12" s="2">
        <f t="shared" si="8"/>
        <v>0</v>
      </c>
      <c r="AF12" s="2">
        <f t="shared" si="9"/>
        <v>2.13857998289136E-4</v>
      </c>
      <c r="AG12" s="2">
        <f t="shared" si="10"/>
        <v>0</v>
      </c>
    </row>
    <row r="13" spans="1:34" x14ac:dyDescent="0.2">
      <c r="A13" s="1" t="s">
        <v>94</v>
      </c>
      <c r="B13" t="s">
        <v>153</v>
      </c>
      <c r="C13" t="s">
        <v>129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3.8461538461538462E-4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12">
        <v>0</v>
      </c>
      <c r="U13" s="2">
        <v>0</v>
      </c>
      <c r="W13" s="2">
        <f t="shared" si="0"/>
        <v>0</v>
      </c>
      <c r="X13" s="2">
        <f t="shared" si="1"/>
        <v>0</v>
      </c>
      <c r="Y13" s="2">
        <f t="shared" si="2"/>
        <v>0</v>
      </c>
      <c r="Z13" s="2">
        <f t="shared" si="3"/>
        <v>0</v>
      </c>
      <c r="AA13" s="2">
        <f t="shared" si="4"/>
        <v>1.9230769230769231E-4</v>
      </c>
      <c r="AB13" s="2">
        <f t="shared" si="5"/>
        <v>0</v>
      </c>
      <c r="AC13" s="2">
        <f t="shared" si="6"/>
        <v>0</v>
      </c>
      <c r="AD13" s="2">
        <f t="shared" si="7"/>
        <v>0</v>
      </c>
      <c r="AE13" s="2">
        <f t="shared" si="8"/>
        <v>0</v>
      </c>
      <c r="AF13" s="2">
        <f t="shared" si="9"/>
        <v>0</v>
      </c>
      <c r="AG13" s="2">
        <f t="shared" si="10"/>
        <v>0</v>
      </c>
    </row>
    <row r="14" spans="1:34" x14ac:dyDescent="0.2">
      <c r="A14" t="s">
        <v>8</v>
      </c>
      <c r="B14" t="s">
        <v>128</v>
      </c>
      <c r="C14" t="s">
        <v>129</v>
      </c>
      <c r="D14" s="1">
        <v>5.3571428571428572E-3</v>
      </c>
      <c r="E14" s="1">
        <v>9.0909090909090905E-3</v>
      </c>
      <c r="F14" s="1">
        <v>1.2500000000000001E-2</v>
      </c>
      <c r="G14" s="1">
        <v>4.7619047619047623E-3</v>
      </c>
      <c r="H14" s="1">
        <v>2.6282051282051282E-2</v>
      </c>
      <c r="I14" s="1">
        <v>4.8888888888888888E-3</v>
      </c>
      <c r="J14" s="1">
        <v>1.3636363636363636E-2</v>
      </c>
      <c r="K14" s="1">
        <v>2.2499999999999999E-2</v>
      </c>
      <c r="L14" s="1">
        <v>1.8076923076923077E-2</v>
      </c>
      <c r="M14" s="2">
        <v>8.23045267489712E-3</v>
      </c>
      <c r="N14" s="2">
        <v>6.9230769230769233E-3</v>
      </c>
      <c r="O14" s="2">
        <v>1.1969111969111969E-2</v>
      </c>
      <c r="P14" s="2">
        <v>1.082089552238806E-2</v>
      </c>
      <c r="Q14" s="2">
        <v>9.7297297297297292E-3</v>
      </c>
      <c r="R14" s="2">
        <v>2.0146520146520148E-2</v>
      </c>
      <c r="S14" s="2">
        <v>1.4519056261343012E-2</v>
      </c>
      <c r="T14" s="12">
        <v>1.6253207869974338E-2</v>
      </c>
      <c r="U14" s="2">
        <v>6.3897763578274758E-3</v>
      </c>
      <c r="W14" s="2">
        <f t="shared" si="0"/>
        <v>5.3571428571428572E-3</v>
      </c>
      <c r="X14" s="2">
        <f t="shared" si="1"/>
        <v>8.7842712842712851E-3</v>
      </c>
      <c r="Y14" s="2">
        <f t="shared" si="2"/>
        <v>2.6282051282051282E-2</v>
      </c>
      <c r="Z14" s="2">
        <f t="shared" si="3"/>
        <v>9.2626262626262622E-3</v>
      </c>
      <c r="AA14" s="2">
        <f t="shared" si="4"/>
        <v>2.028846153846154E-2</v>
      </c>
      <c r="AB14" s="2">
        <f t="shared" si="5"/>
        <v>8.23045267489712E-3</v>
      </c>
      <c r="AC14" s="2">
        <f t="shared" si="6"/>
        <v>9.4460944460944465E-3</v>
      </c>
      <c r="AD14" s="2">
        <f t="shared" si="7"/>
        <v>1.0275312626058894E-2</v>
      </c>
      <c r="AE14" s="2">
        <f t="shared" si="8"/>
        <v>2.0146520146520148E-2</v>
      </c>
      <c r="AF14" s="2">
        <f t="shared" si="9"/>
        <v>1.5386132065658675E-2</v>
      </c>
      <c r="AG14" s="2">
        <f t="shared" si="10"/>
        <v>6.3897763578274758E-3</v>
      </c>
    </row>
    <row r="15" spans="1:34" x14ac:dyDescent="0.2">
      <c r="A15" s="15" t="s">
        <v>179</v>
      </c>
      <c r="B15" t="s">
        <v>180</v>
      </c>
      <c r="C15" t="s">
        <v>140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12">
        <v>4.2771599657827201E-4</v>
      </c>
      <c r="U15" s="2">
        <v>0</v>
      </c>
      <c r="W15" s="2">
        <f t="shared" si="0"/>
        <v>0</v>
      </c>
      <c r="X15" s="2">
        <f t="shared" si="1"/>
        <v>0</v>
      </c>
      <c r="Y15" s="2">
        <f t="shared" si="2"/>
        <v>0</v>
      </c>
      <c r="Z15" s="2">
        <f t="shared" si="3"/>
        <v>0</v>
      </c>
      <c r="AA15" s="2">
        <f t="shared" si="4"/>
        <v>0</v>
      </c>
      <c r="AB15" s="2">
        <f t="shared" si="5"/>
        <v>0</v>
      </c>
      <c r="AC15" s="2">
        <f t="shared" si="6"/>
        <v>0</v>
      </c>
      <c r="AD15" s="2">
        <f t="shared" si="7"/>
        <v>0</v>
      </c>
      <c r="AE15" s="2">
        <f t="shared" si="8"/>
        <v>0</v>
      </c>
      <c r="AF15" s="2">
        <f t="shared" si="9"/>
        <v>2.13857998289136E-4</v>
      </c>
      <c r="AG15" s="2">
        <f t="shared" si="10"/>
        <v>0</v>
      </c>
    </row>
    <row r="16" spans="1:34" x14ac:dyDescent="0.2">
      <c r="A16" s="1" t="s">
        <v>95</v>
      </c>
      <c r="B16" t="s">
        <v>126</v>
      </c>
      <c r="C16" t="s">
        <v>127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3.7878787878787879E-4</v>
      </c>
      <c r="K16" s="1">
        <v>0</v>
      </c>
      <c r="L16" s="1">
        <v>0</v>
      </c>
      <c r="M16" s="1">
        <v>0</v>
      </c>
      <c r="N16" s="1">
        <v>7.6923076923076923E-4</v>
      </c>
      <c r="O16" s="1">
        <v>0</v>
      </c>
      <c r="P16" s="1">
        <v>0</v>
      </c>
      <c r="Q16" s="1">
        <v>0</v>
      </c>
      <c r="R16" s="1">
        <v>0</v>
      </c>
      <c r="S16" s="2">
        <v>1.4074410163339381E-3</v>
      </c>
      <c r="T16" s="12">
        <v>1.2831479897348161E-3</v>
      </c>
      <c r="U16" s="2">
        <v>6.3897763578274762E-4</v>
      </c>
      <c r="W16" s="2">
        <f t="shared" si="0"/>
        <v>0</v>
      </c>
      <c r="X16" s="2">
        <f t="shared" si="1"/>
        <v>0</v>
      </c>
      <c r="Y16" s="2">
        <f t="shared" si="2"/>
        <v>0</v>
      </c>
      <c r="Z16" s="2">
        <f t="shared" si="3"/>
        <v>1.8939393939393939E-4</v>
      </c>
      <c r="AA16" s="2">
        <f t="shared" si="4"/>
        <v>0</v>
      </c>
      <c r="AB16" s="2">
        <f t="shared" si="5"/>
        <v>0</v>
      </c>
      <c r="AC16" s="2">
        <f t="shared" si="6"/>
        <v>3.8461538461538462E-4</v>
      </c>
      <c r="AD16" s="2">
        <f t="shared" si="7"/>
        <v>0</v>
      </c>
      <c r="AE16" s="2">
        <f t="shared" si="8"/>
        <v>0</v>
      </c>
      <c r="AF16" s="2">
        <f t="shared" si="9"/>
        <v>1.3452945030343771E-3</v>
      </c>
      <c r="AG16" s="2">
        <f t="shared" si="10"/>
        <v>6.3897763578274762E-4</v>
      </c>
    </row>
    <row r="17" spans="1:33" x14ac:dyDescent="0.2">
      <c r="A17" t="s">
        <v>9</v>
      </c>
      <c r="B17" t="s">
        <v>126</v>
      </c>
      <c r="C17" t="s">
        <v>127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2">
        <v>4.1152263374485596E-4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9.0744101633393826E-4</v>
      </c>
      <c r="T17" s="12">
        <v>0</v>
      </c>
      <c r="U17" s="2">
        <v>0</v>
      </c>
      <c r="W17" s="2">
        <f t="shared" si="0"/>
        <v>0</v>
      </c>
      <c r="X17" s="2">
        <f t="shared" si="1"/>
        <v>0</v>
      </c>
      <c r="Y17" s="2">
        <f t="shared" si="2"/>
        <v>0</v>
      </c>
      <c r="Z17" s="2">
        <f t="shared" si="3"/>
        <v>0</v>
      </c>
      <c r="AA17" s="2">
        <f t="shared" si="4"/>
        <v>0</v>
      </c>
      <c r="AB17" s="2">
        <f t="shared" si="5"/>
        <v>4.1152263374485596E-4</v>
      </c>
      <c r="AC17" s="2">
        <f t="shared" si="6"/>
        <v>0</v>
      </c>
      <c r="AD17" s="2">
        <f t="shared" si="7"/>
        <v>0</v>
      </c>
      <c r="AE17" s="2">
        <f t="shared" si="8"/>
        <v>0</v>
      </c>
      <c r="AF17" s="2">
        <f t="shared" si="9"/>
        <v>4.5372050816696913E-4</v>
      </c>
      <c r="AG17" s="2">
        <f t="shared" si="10"/>
        <v>0</v>
      </c>
    </row>
    <row r="18" spans="1:33" x14ac:dyDescent="0.2">
      <c r="A18" t="s">
        <v>10</v>
      </c>
      <c r="B18" t="s">
        <v>10</v>
      </c>
      <c r="C18" t="s">
        <v>134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2">
        <v>0</v>
      </c>
      <c r="N18" s="2">
        <v>0</v>
      </c>
      <c r="O18" s="2">
        <v>0</v>
      </c>
      <c r="P18" s="2">
        <v>3.7313432835820896E-4</v>
      </c>
      <c r="Q18" s="2">
        <v>5.4054054054054055E-4</v>
      </c>
      <c r="R18" s="2">
        <v>0</v>
      </c>
      <c r="S18" s="2">
        <v>0</v>
      </c>
      <c r="T18" s="12">
        <v>0</v>
      </c>
      <c r="U18" s="2">
        <v>6.3897763578274762E-4</v>
      </c>
      <c r="W18" s="2">
        <f t="shared" si="0"/>
        <v>0</v>
      </c>
      <c r="X18" s="2">
        <f t="shared" si="1"/>
        <v>0</v>
      </c>
      <c r="Y18" s="2">
        <f t="shared" si="2"/>
        <v>0</v>
      </c>
      <c r="Z18" s="2">
        <f t="shared" si="3"/>
        <v>0</v>
      </c>
      <c r="AA18" s="2">
        <f t="shared" si="4"/>
        <v>0</v>
      </c>
      <c r="AB18" s="2">
        <f t="shared" si="5"/>
        <v>0</v>
      </c>
      <c r="AC18" s="2">
        <f t="shared" si="6"/>
        <v>0</v>
      </c>
      <c r="AD18" s="2">
        <f t="shared" si="7"/>
        <v>4.5683743444937478E-4</v>
      </c>
      <c r="AE18" s="2">
        <f t="shared" si="8"/>
        <v>0</v>
      </c>
      <c r="AF18" s="2">
        <f t="shared" si="9"/>
        <v>0</v>
      </c>
      <c r="AG18" s="2">
        <f t="shared" si="10"/>
        <v>6.3897763578274762E-4</v>
      </c>
    </row>
    <row r="19" spans="1:33" x14ac:dyDescent="0.2">
      <c r="A19" t="s">
        <v>11</v>
      </c>
      <c r="B19" t="s">
        <v>128</v>
      </c>
      <c r="C19" t="s">
        <v>129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2">
        <v>0</v>
      </c>
      <c r="N19" s="2">
        <v>0</v>
      </c>
      <c r="O19" s="2">
        <v>7.722007722007722E-4</v>
      </c>
      <c r="P19" s="2">
        <v>0</v>
      </c>
      <c r="Q19" s="2">
        <v>0</v>
      </c>
      <c r="R19" s="2">
        <v>3.663003663003663E-4</v>
      </c>
      <c r="S19" s="2">
        <v>1.3611615245009074E-3</v>
      </c>
      <c r="T19" s="12">
        <v>4.2771599657827201E-4</v>
      </c>
      <c r="U19" s="2">
        <v>0</v>
      </c>
      <c r="W19" s="2">
        <f t="shared" si="0"/>
        <v>0</v>
      </c>
      <c r="X19" s="2">
        <f t="shared" si="1"/>
        <v>0</v>
      </c>
      <c r="Y19" s="2">
        <f t="shared" si="2"/>
        <v>0</v>
      </c>
      <c r="Z19" s="2">
        <f t="shared" si="3"/>
        <v>0</v>
      </c>
      <c r="AA19" s="2">
        <f t="shared" si="4"/>
        <v>0</v>
      </c>
      <c r="AB19" s="2">
        <f t="shared" si="5"/>
        <v>0</v>
      </c>
      <c r="AC19" s="2">
        <f t="shared" si="6"/>
        <v>3.861003861003861E-4</v>
      </c>
      <c r="AD19" s="2">
        <f t="shared" si="7"/>
        <v>0</v>
      </c>
      <c r="AE19" s="2">
        <f t="shared" si="8"/>
        <v>3.663003663003663E-4</v>
      </c>
      <c r="AF19" s="2">
        <f t="shared" si="9"/>
        <v>8.9443876053958964E-4</v>
      </c>
      <c r="AG19" s="2">
        <f t="shared" si="10"/>
        <v>0</v>
      </c>
    </row>
    <row r="20" spans="1:33" x14ac:dyDescent="0.2">
      <c r="A20" s="1" t="s">
        <v>96</v>
      </c>
      <c r="B20" t="s">
        <v>147</v>
      </c>
      <c r="C20" t="s">
        <v>130</v>
      </c>
      <c r="D20" s="1">
        <v>0</v>
      </c>
      <c r="E20" s="1">
        <v>0</v>
      </c>
      <c r="F20" s="1">
        <v>0</v>
      </c>
      <c r="G20" s="1">
        <v>0</v>
      </c>
      <c r="H20" s="1">
        <v>3.205128205128205E-3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2">
        <v>0</v>
      </c>
      <c r="T20" s="12">
        <v>0</v>
      </c>
      <c r="U20" s="2">
        <v>0</v>
      </c>
      <c r="W20" s="2">
        <f t="shared" si="0"/>
        <v>0</v>
      </c>
      <c r="X20" s="2">
        <f t="shared" si="1"/>
        <v>0</v>
      </c>
      <c r="Y20" s="2">
        <f t="shared" si="2"/>
        <v>3.205128205128205E-3</v>
      </c>
      <c r="Z20" s="2">
        <f t="shared" si="3"/>
        <v>0</v>
      </c>
      <c r="AA20" s="2">
        <f t="shared" si="4"/>
        <v>0</v>
      </c>
      <c r="AB20" s="2">
        <f t="shared" si="5"/>
        <v>0</v>
      </c>
      <c r="AC20" s="2">
        <f t="shared" si="6"/>
        <v>0</v>
      </c>
      <c r="AD20" s="2">
        <f t="shared" si="7"/>
        <v>0</v>
      </c>
      <c r="AE20" s="2">
        <f t="shared" si="8"/>
        <v>0</v>
      </c>
      <c r="AF20" s="2">
        <f t="shared" si="9"/>
        <v>0</v>
      </c>
      <c r="AG20" s="2">
        <f t="shared" si="10"/>
        <v>0</v>
      </c>
    </row>
    <row r="21" spans="1:33" x14ac:dyDescent="0.2">
      <c r="A21" t="s">
        <v>12</v>
      </c>
      <c r="B21" t="s">
        <v>136</v>
      </c>
      <c r="C21" t="s">
        <v>129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2">
        <v>0</v>
      </c>
      <c r="N21" s="2">
        <v>0</v>
      </c>
      <c r="O21" s="2">
        <v>3.861003861003861E-4</v>
      </c>
      <c r="P21" s="2">
        <v>7.4626865671641792E-4</v>
      </c>
      <c r="Q21" s="2">
        <v>0</v>
      </c>
      <c r="R21" s="2">
        <v>0</v>
      </c>
      <c r="S21" s="2">
        <v>0</v>
      </c>
      <c r="T21" s="12">
        <v>0</v>
      </c>
      <c r="U21" s="2">
        <v>0</v>
      </c>
      <c r="W21" s="2">
        <f t="shared" si="0"/>
        <v>0</v>
      </c>
      <c r="X21" s="2">
        <f t="shared" si="1"/>
        <v>0</v>
      </c>
      <c r="Y21" s="2">
        <f t="shared" si="2"/>
        <v>0</v>
      </c>
      <c r="Z21" s="2">
        <f t="shared" si="3"/>
        <v>0</v>
      </c>
      <c r="AA21" s="2">
        <f t="shared" si="4"/>
        <v>0</v>
      </c>
      <c r="AB21" s="2">
        <f t="shared" si="5"/>
        <v>0</v>
      </c>
      <c r="AC21" s="2">
        <f t="shared" si="6"/>
        <v>1.9305019305019305E-4</v>
      </c>
      <c r="AD21" s="2">
        <f t="shared" si="7"/>
        <v>3.7313432835820896E-4</v>
      </c>
      <c r="AE21" s="2">
        <f t="shared" si="8"/>
        <v>0</v>
      </c>
      <c r="AF21" s="2">
        <f t="shared" si="9"/>
        <v>0</v>
      </c>
      <c r="AG21" s="2">
        <f t="shared" si="10"/>
        <v>0</v>
      </c>
    </row>
    <row r="22" spans="1:33" x14ac:dyDescent="0.2">
      <c r="A22" t="s">
        <v>13</v>
      </c>
      <c r="B22" t="s">
        <v>135</v>
      </c>
      <c r="C22" t="s">
        <v>127</v>
      </c>
      <c r="D22" s="1">
        <v>8.9285714285714283E-4</v>
      </c>
      <c r="E22" s="1">
        <v>0</v>
      </c>
      <c r="F22" s="1">
        <v>0</v>
      </c>
      <c r="G22" s="1">
        <v>0</v>
      </c>
      <c r="H22" s="1">
        <v>1.2820512820512821E-3</v>
      </c>
      <c r="I22" s="1">
        <v>2.2222222222222223E-4</v>
      </c>
      <c r="J22" s="1">
        <v>3.7878787878787879E-4</v>
      </c>
      <c r="K22" s="1">
        <v>2.5000000000000001E-3</v>
      </c>
      <c r="L22" s="1">
        <v>3.0769230769230769E-3</v>
      </c>
      <c r="M22" s="2">
        <v>0</v>
      </c>
      <c r="N22" s="2">
        <v>7.6923076923076923E-4</v>
      </c>
      <c r="O22" s="2">
        <v>7.722007722007722E-4</v>
      </c>
      <c r="P22" s="2">
        <v>1.1194029850746269E-3</v>
      </c>
      <c r="Q22" s="2">
        <v>5.4054054054054055E-4</v>
      </c>
      <c r="R22" s="2">
        <v>1.0989010989010989E-3</v>
      </c>
      <c r="S22" s="2">
        <v>4.5372050816696913E-4</v>
      </c>
      <c r="T22" s="12">
        <v>1.2831479897348161E-3</v>
      </c>
      <c r="U22" s="2">
        <v>6.3897763578274762E-4</v>
      </c>
      <c r="W22" s="2">
        <f t="shared" si="0"/>
        <v>8.9285714285714283E-4</v>
      </c>
      <c r="X22" s="2">
        <f t="shared" si="1"/>
        <v>0</v>
      </c>
      <c r="Y22" s="2">
        <f t="shared" si="2"/>
        <v>1.2820512820512821E-3</v>
      </c>
      <c r="Z22" s="2">
        <f t="shared" si="3"/>
        <v>3.0050505050505051E-4</v>
      </c>
      <c r="AA22" s="2">
        <f t="shared" si="4"/>
        <v>2.7884615384615383E-3</v>
      </c>
      <c r="AB22" s="2">
        <f t="shared" si="5"/>
        <v>0</v>
      </c>
      <c r="AC22" s="2">
        <f t="shared" si="6"/>
        <v>7.7071577071577066E-4</v>
      </c>
      <c r="AD22" s="2">
        <f t="shared" si="7"/>
        <v>8.2997176280758369E-4</v>
      </c>
      <c r="AE22" s="2">
        <f t="shared" si="8"/>
        <v>1.0989010989010989E-3</v>
      </c>
      <c r="AF22" s="2">
        <f t="shared" si="9"/>
        <v>8.6843424895089263E-4</v>
      </c>
      <c r="AG22" s="2">
        <f t="shared" si="10"/>
        <v>6.3897763578274762E-4</v>
      </c>
    </row>
    <row r="23" spans="1:33" x14ac:dyDescent="0.2">
      <c r="A23" s="13" t="s">
        <v>172</v>
      </c>
      <c r="B23" t="s">
        <v>14</v>
      </c>
      <c r="C23" t="s">
        <v>14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2">
        <v>3.2921810699588477E-3</v>
      </c>
      <c r="N23" s="2">
        <v>6.1538461538461538E-3</v>
      </c>
      <c r="O23" s="2">
        <v>6.5637065637065639E-3</v>
      </c>
      <c r="P23" s="2">
        <v>1.3059701492537313E-2</v>
      </c>
      <c r="Q23" s="2">
        <v>1.8378378378378378E-2</v>
      </c>
      <c r="R23" s="2">
        <v>2.2344322344322345E-2</v>
      </c>
      <c r="S23" s="2">
        <v>2.3593466424682397E-2</v>
      </c>
      <c r="T23" s="12">
        <v>2.0958083832335328E-2</v>
      </c>
      <c r="U23" s="2">
        <v>2.0447284345047924E-2</v>
      </c>
      <c r="W23" s="2">
        <f t="shared" si="0"/>
        <v>0</v>
      </c>
      <c r="X23" s="2">
        <f t="shared" si="1"/>
        <v>0</v>
      </c>
      <c r="Y23" s="2">
        <f t="shared" si="2"/>
        <v>0</v>
      </c>
      <c r="Z23" s="2">
        <f t="shared" si="3"/>
        <v>0</v>
      </c>
      <c r="AA23" s="2">
        <f t="shared" si="4"/>
        <v>0</v>
      </c>
      <c r="AB23" s="2">
        <f t="shared" si="5"/>
        <v>3.2921810699588477E-3</v>
      </c>
      <c r="AC23" s="2">
        <f t="shared" si="6"/>
        <v>6.3587763587763593E-3</v>
      </c>
      <c r="AD23" s="2">
        <f t="shared" si="7"/>
        <v>1.5719039935457847E-2</v>
      </c>
      <c r="AE23" s="2">
        <f t="shared" si="8"/>
        <v>2.2344322344322345E-2</v>
      </c>
      <c r="AF23" s="2">
        <f t="shared" si="9"/>
        <v>2.2275775128508861E-2</v>
      </c>
      <c r="AG23" s="2">
        <f t="shared" si="10"/>
        <v>2.0447284345047924E-2</v>
      </c>
    </row>
    <row r="24" spans="1:33" x14ac:dyDescent="0.2">
      <c r="A24" t="s">
        <v>15</v>
      </c>
      <c r="B24" t="s">
        <v>136</v>
      </c>
      <c r="C24" t="s">
        <v>129</v>
      </c>
      <c r="D24" s="1">
        <v>0</v>
      </c>
      <c r="E24" s="1">
        <v>9.0909090909090905E-3</v>
      </c>
      <c r="F24" s="1">
        <v>0</v>
      </c>
      <c r="G24" s="1">
        <v>0</v>
      </c>
      <c r="H24" s="1">
        <v>5.1282051282051282E-3</v>
      </c>
      <c r="I24" s="1">
        <v>7.1111111111111115E-3</v>
      </c>
      <c r="J24" s="1">
        <v>9.8484848484848477E-3</v>
      </c>
      <c r="K24" s="1">
        <v>1.2500000000000001E-2</v>
      </c>
      <c r="L24" s="1">
        <v>1.4615384615384615E-2</v>
      </c>
      <c r="M24" s="2">
        <v>6.1728395061728392E-3</v>
      </c>
      <c r="N24" s="2">
        <v>5.7692307692307696E-3</v>
      </c>
      <c r="O24" s="2">
        <v>8.1081081081081086E-3</v>
      </c>
      <c r="P24" s="2">
        <v>1.3805970149253732E-2</v>
      </c>
      <c r="Q24" s="2">
        <v>1.4594594594594595E-2</v>
      </c>
      <c r="R24" s="2">
        <v>2.2344322344322345E-2</v>
      </c>
      <c r="S24" s="2">
        <v>1.9509981851179675E-2</v>
      </c>
      <c r="T24" s="12">
        <v>2.3524379811804962E-2</v>
      </c>
      <c r="U24" s="2">
        <v>2.1725239616613417E-2</v>
      </c>
      <c r="W24" s="2">
        <f t="shared" si="0"/>
        <v>0</v>
      </c>
      <c r="X24" s="2">
        <f t="shared" si="1"/>
        <v>3.0303030303030303E-3</v>
      </c>
      <c r="Y24" s="2">
        <f t="shared" si="2"/>
        <v>5.1282051282051282E-3</v>
      </c>
      <c r="Z24" s="2">
        <f t="shared" si="3"/>
        <v>8.4797979797979796E-3</v>
      </c>
      <c r="AA24" s="2">
        <f t="shared" si="4"/>
        <v>1.3557692307692309E-2</v>
      </c>
      <c r="AB24" s="2">
        <f t="shared" si="5"/>
        <v>6.1728395061728392E-3</v>
      </c>
      <c r="AC24" s="2">
        <f t="shared" si="6"/>
        <v>6.9386694386694391E-3</v>
      </c>
      <c r="AD24" s="2">
        <f t="shared" si="7"/>
        <v>1.4200282371924163E-2</v>
      </c>
      <c r="AE24" s="2">
        <f t="shared" si="8"/>
        <v>2.2344322344322345E-2</v>
      </c>
      <c r="AF24" s="2">
        <f t="shared" si="9"/>
        <v>2.1517180831492316E-2</v>
      </c>
      <c r="AG24" s="2">
        <f t="shared" si="10"/>
        <v>2.1725239616613417E-2</v>
      </c>
    </row>
    <row r="25" spans="1:33" x14ac:dyDescent="0.2">
      <c r="A25" s="1" t="s">
        <v>114</v>
      </c>
      <c r="B25" t="s">
        <v>133</v>
      </c>
      <c r="C25" t="s">
        <v>133</v>
      </c>
      <c r="D25" s="1">
        <v>0</v>
      </c>
      <c r="E25" s="1">
        <v>0</v>
      </c>
      <c r="F25" s="1">
        <v>0</v>
      </c>
      <c r="G25" s="1">
        <v>0</v>
      </c>
      <c r="H25" s="1">
        <v>6.4102564102564103E-4</v>
      </c>
      <c r="I25" s="1">
        <v>2.2222222222222223E-4</v>
      </c>
      <c r="J25" s="1">
        <v>3.7878787878787879E-4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2">
        <v>5.8983666061705993E-3</v>
      </c>
      <c r="T25" s="12">
        <v>4.2771599657827201E-4</v>
      </c>
      <c r="U25" s="2">
        <v>1.9169329073482429E-3</v>
      </c>
      <c r="W25" s="2">
        <f t="shared" si="0"/>
        <v>0</v>
      </c>
      <c r="X25" s="2">
        <f t="shared" si="1"/>
        <v>0</v>
      </c>
      <c r="Y25" s="2">
        <f t="shared" si="2"/>
        <v>6.4102564102564103E-4</v>
      </c>
      <c r="Z25" s="2">
        <f t="shared" si="3"/>
        <v>3.0050505050505051E-4</v>
      </c>
      <c r="AA25" s="2">
        <f t="shared" si="4"/>
        <v>0</v>
      </c>
      <c r="AB25" s="2">
        <f t="shared" si="5"/>
        <v>0</v>
      </c>
      <c r="AC25" s="2">
        <f t="shared" si="6"/>
        <v>0</v>
      </c>
      <c r="AD25" s="2">
        <f t="shared" si="7"/>
        <v>0</v>
      </c>
      <c r="AE25" s="2">
        <f t="shared" si="8"/>
        <v>0</v>
      </c>
      <c r="AF25" s="2">
        <f t="shared" si="9"/>
        <v>3.1630413013744355E-3</v>
      </c>
      <c r="AG25" s="2">
        <f t="shared" si="10"/>
        <v>1.9169329073482429E-3</v>
      </c>
    </row>
    <row r="26" spans="1:33" x14ac:dyDescent="0.2">
      <c r="A26" s="13" t="s">
        <v>173</v>
      </c>
      <c r="B26" t="s">
        <v>133</v>
      </c>
      <c r="C26" t="s">
        <v>133</v>
      </c>
      <c r="D26" s="1">
        <v>2.2321428571428572E-2</v>
      </c>
      <c r="E26" s="1">
        <v>4.5454545454545452E-3</v>
      </c>
      <c r="F26" s="1">
        <v>0</v>
      </c>
      <c r="G26" s="1">
        <v>6.6666666666666666E-2</v>
      </c>
      <c r="H26" s="1">
        <v>9.0384615384615383E-2</v>
      </c>
      <c r="I26" s="1">
        <v>4.1777777777777775E-2</v>
      </c>
      <c r="J26" s="1">
        <v>9.6590909090909088E-2</v>
      </c>
      <c r="K26" s="1">
        <v>5.2499999999999998E-2</v>
      </c>
      <c r="L26" s="1">
        <v>8.3076923076923076E-2</v>
      </c>
      <c r="M26" s="2">
        <v>5.802469135802469E-2</v>
      </c>
      <c r="N26" s="2">
        <v>7.2307692307692309E-2</v>
      </c>
      <c r="O26" s="2">
        <v>9.9613899613899617E-2</v>
      </c>
      <c r="P26" s="2">
        <v>8.9552238805970144E-2</v>
      </c>
      <c r="Q26" s="2">
        <v>0.14108108108108108</v>
      </c>
      <c r="R26" s="2">
        <v>9.6703296703296707E-2</v>
      </c>
      <c r="S26" s="2">
        <v>0.10390199637023594</v>
      </c>
      <c r="T26" s="12">
        <v>0.10350727117194183</v>
      </c>
      <c r="U26" s="2">
        <v>0.11182108626198083</v>
      </c>
      <c r="W26" s="2">
        <f t="shared" si="0"/>
        <v>2.2321428571428572E-2</v>
      </c>
      <c r="X26" s="2">
        <f t="shared" si="1"/>
        <v>2.3737373737373738E-2</v>
      </c>
      <c r="Y26" s="2">
        <f t="shared" si="2"/>
        <v>9.0384615384615383E-2</v>
      </c>
      <c r="Z26" s="2">
        <f t="shared" si="3"/>
        <v>6.9184343434343432E-2</v>
      </c>
      <c r="AA26" s="2">
        <f t="shared" si="4"/>
        <v>6.7788461538461534E-2</v>
      </c>
      <c r="AB26" s="2">
        <f t="shared" si="5"/>
        <v>5.802469135802469E-2</v>
      </c>
      <c r="AC26" s="2">
        <f t="shared" si="6"/>
        <v>8.5960795960795963E-2</v>
      </c>
      <c r="AD26" s="2">
        <f t="shared" si="7"/>
        <v>0.11531665994352561</v>
      </c>
      <c r="AE26" s="2">
        <f t="shared" si="8"/>
        <v>9.6703296703296707E-2</v>
      </c>
      <c r="AF26" s="2">
        <f t="shared" si="9"/>
        <v>0.10370463377108888</v>
      </c>
      <c r="AG26" s="2">
        <f t="shared" si="10"/>
        <v>0.11182108626198083</v>
      </c>
    </row>
    <row r="27" spans="1:33" x14ac:dyDescent="0.2">
      <c r="A27" t="s">
        <v>16</v>
      </c>
      <c r="B27" t="s">
        <v>137</v>
      </c>
      <c r="C27" t="s">
        <v>129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4.4444444444444447E-4</v>
      </c>
      <c r="J27" s="1">
        <v>0</v>
      </c>
      <c r="K27" s="1">
        <v>2.5000000000000001E-3</v>
      </c>
      <c r="L27" s="1">
        <v>1.5384615384615385E-3</v>
      </c>
      <c r="M27" s="2">
        <v>1.6460905349794238E-3</v>
      </c>
      <c r="N27" s="2">
        <v>7.6923076923076923E-4</v>
      </c>
      <c r="O27" s="2">
        <v>1.1583011583011582E-3</v>
      </c>
      <c r="P27" s="2">
        <v>1.4925373134328358E-3</v>
      </c>
      <c r="Q27" s="2">
        <v>2.7027027027027029E-3</v>
      </c>
      <c r="R27" s="2">
        <v>2.9304029304029304E-3</v>
      </c>
      <c r="S27" s="2">
        <v>2.26116152450091E-3</v>
      </c>
      <c r="T27" s="12">
        <f>0.00384944396920445+0.0017</f>
        <v>5.5494439692044496E-3</v>
      </c>
      <c r="U27" s="2">
        <v>3.8338658146964857E-3</v>
      </c>
      <c r="W27" s="2">
        <f t="shared" si="0"/>
        <v>0</v>
      </c>
      <c r="X27" s="2">
        <f t="shared" si="1"/>
        <v>0</v>
      </c>
      <c r="Y27" s="2">
        <f t="shared" si="2"/>
        <v>0</v>
      </c>
      <c r="Z27" s="2">
        <f t="shared" si="3"/>
        <v>2.2222222222222223E-4</v>
      </c>
      <c r="AA27" s="2">
        <f t="shared" si="4"/>
        <v>2.0192307692307693E-3</v>
      </c>
      <c r="AB27" s="2">
        <f t="shared" si="5"/>
        <v>1.6460905349794238E-3</v>
      </c>
      <c r="AC27" s="2">
        <f t="shared" si="6"/>
        <v>9.6376596376596374E-4</v>
      </c>
      <c r="AD27" s="2">
        <f t="shared" si="7"/>
        <v>2.0976200080677692E-3</v>
      </c>
      <c r="AE27" s="2">
        <f t="shared" si="8"/>
        <v>2.9304029304029304E-3</v>
      </c>
      <c r="AF27" s="2">
        <f t="shared" si="9"/>
        <v>3.9053027468526798E-3</v>
      </c>
      <c r="AG27" s="2">
        <f t="shared" si="10"/>
        <v>3.8338658146964857E-3</v>
      </c>
    </row>
    <row r="28" spans="1:33" x14ac:dyDescent="0.2">
      <c r="A28" t="s">
        <v>17</v>
      </c>
      <c r="B28" t="s">
        <v>139</v>
      </c>
      <c r="C28" t="s">
        <v>140</v>
      </c>
      <c r="D28" s="1">
        <v>7.1428571428571426E-3</v>
      </c>
      <c r="E28" s="1">
        <v>4.5454545454545452E-3</v>
      </c>
      <c r="F28" s="1">
        <v>0</v>
      </c>
      <c r="G28" s="1">
        <v>0</v>
      </c>
      <c r="H28" s="1">
        <v>1.9230769230769232E-3</v>
      </c>
      <c r="I28" s="1">
        <v>2.2222222222222222E-3</v>
      </c>
      <c r="J28" s="1">
        <v>1.5151515151515152E-3</v>
      </c>
      <c r="K28" s="1">
        <v>5.0000000000000001E-3</v>
      </c>
      <c r="L28" s="1">
        <v>7.6923076923076923E-4</v>
      </c>
      <c r="M28" s="2">
        <v>4.1152263374485596E-4</v>
      </c>
      <c r="N28" s="2">
        <v>1.153846153846154E-3</v>
      </c>
      <c r="O28" s="2">
        <v>2.7027027027027029E-3</v>
      </c>
      <c r="P28" s="2">
        <v>7.4626865671641792E-4</v>
      </c>
      <c r="Q28" s="2">
        <v>3.2432432432432431E-3</v>
      </c>
      <c r="R28" s="2">
        <v>7.326007326007326E-4</v>
      </c>
      <c r="S28" s="2">
        <v>2.2686025408348459E-3</v>
      </c>
      <c r="T28" s="2">
        <v>1.2999999999999999E-3</v>
      </c>
      <c r="U28" s="2">
        <v>3.8338658146964857E-3</v>
      </c>
      <c r="W28" s="2">
        <f t="shared" si="0"/>
        <v>7.1428571428571426E-3</v>
      </c>
      <c r="X28" s="2">
        <f t="shared" si="1"/>
        <v>1.5151515151515152E-3</v>
      </c>
      <c r="Y28" s="2">
        <f t="shared" si="2"/>
        <v>1.9230769230769232E-3</v>
      </c>
      <c r="Z28" s="2">
        <f t="shared" si="3"/>
        <v>1.8686868686868686E-3</v>
      </c>
      <c r="AA28" s="2">
        <f t="shared" si="4"/>
        <v>2.8846153846153848E-3</v>
      </c>
      <c r="AB28" s="2">
        <f t="shared" si="5"/>
        <v>4.1152263374485596E-4</v>
      </c>
      <c r="AC28" s="2">
        <f t="shared" si="6"/>
        <v>1.9282744282744283E-3</v>
      </c>
      <c r="AD28" s="2">
        <f t="shared" si="7"/>
        <v>1.9947559499798304E-3</v>
      </c>
      <c r="AE28" s="2">
        <f t="shared" si="8"/>
        <v>7.326007326007326E-4</v>
      </c>
      <c r="AF28" s="2">
        <f t="shared" si="9"/>
        <v>1.7843012704174229E-3</v>
      </c>
      <c r="AG28" s="2">
        <f t="shared" si="10"/>
        <v>3.8338658146964857E-3</v>
      </c>
    </row>
    <row r="29" spans="1:33" x14ac:dyDescent="0.2">
      <c r="A29" t="s">
        <v>18</v>
      </c>
      <c r="B29" t="s">
        <v>139</v>
      </c>
      <c r="C29" t="s">
        <v>140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2.2222222222222223E-4</v>
      </c>
      <c r="J29" s="1">
        <v>0</v>
      </c>
      <c r="K29" s="1">
        <v>0</v>
      </c>
      <c r="L29" s="1">
        <v>7.6923076923076923E-4</v>
      </c>
      <c r="M29" s="2">
        <v>8.2304526748971192E-4</v>
      </c>
      <c r="N29" s="2">
        <v>1.153846153846154E-3</v>
      </c>
      <c r="O29" s="2">
        <v>3.861003861003861E-4</v>
      </c>
      <c r="P29" s="2">
        <v>1.1194029850746269E-3</v>
      </c>
      <c r="Q29" s="2">
        <v>1.0810810810810811E-3</v>
      </c>
      <c r="R29" s="2">
        <v>1.0989010989010989E-3</v>
      </c>
      <c r="S29" s="2">
        <v>0</v>
      </c>
      <c r="T29" s="12">
        <v>4.2771599657827201E-4</v>
      </c>
      <c r="U29" s="2">
        <v>1.2779552715654952E-3</v>
      </c>
      <c r="W29" s="2">
        <f t="shared" si="0"/>
        <v>0</v>
      </c>
      <c r="X29" s="2">
        <f t="shared" si="1"/>
        <v>0</v>
      </c>
      <c r="Y29" s="2">
        <f t="shared" si="2"/>
        <v>0</v>
      </c>
      <c r="Z29" s="2">
        <f t="shared" si="3"/>
        <v>1.1111111111111112E-4</v>
      </c>
      <c r="AA29" s="2">
        <f t="shared" si="4"/>
        <v>3.8461538461538462E-4</v>
      </c>
      <c r="AB29" s="2">
        <f t="shared" si="5"/>
        <v>8.2304526748971192E-4</v>
      </c>
      <c r="AC29" s="2">
        <f t="shared" si="6"/>
        <v>7.6997326997327005E-4</v>
      </c>
      <c r="AD29" s="2">
        <f t="shared" si="7"/>
        <v>1.100242033077854E-3</v>
      </c>
      <c r="AE29" s="2">
        <f t="shared" si="8"/>
        <v>1.0989010989010989E-3</v>
      </c>
      <c r="AF29" s="2">
        <f t="shared" si="9"/>
        <v>2.13857998289136E-4</v>
      </c>
      <c r="AG29" s="2">
        <f t="shared" si="10"/>
        <v>1.2779552715654952E-3</v>
      </c>
    </row>
    <row r="30" spans="1:33" s="3" customFormat="1" x14ac:dyDescent="0.2">
      <c r="A30" s="3" t="s">
        <v>160</v>
      </c>
      <c r="B30" s="3" t="s">
        <v>84</v>
      </c>
      <c r="C30" s="3" t="s">
        <v>140</v>
      </c>
      <c r="D30" s="1">
        <v>0</v>
      </c>
      <c r="E30" s="1">
        <v>0</v>
      </c>
      <c r="F30" s="1">
        <v>0</v>
      </c>
      <c r="G30" s="1">
        <v>2.3809523809523812E-3</v>
      </c>
      <c r="H30" s="1">
        <v>3.205128205128205E-3</v>
      </c>
      <c r="I30" s="1">
        <v>1.5555555555555555E-3</v>
      </c>
      <c r="J30" s="1">
        <v>3.7878787878787879E-4</v>
      </c>
      <c r="K30" s="1">
        <v>0</v>
      </c>
      <c r="L30" s="1">
        <v>5.3846153846153844E-3</v>
      </c>
      <c r="M30" s="1">
        <v>2.05761316872428E-3</v>
      </c>
      <c r="N30" s="1">
        <v>3.8461538461538464E-3</v>
      </c>
      <c r="O30" s="1">
        <v>3.8610038610038611E-3</v>
      </c>
      <c r="P30" s="1">
        <v>5.597014925373134E-3</v>
      </c>
      <c r="Q30" s="1">
        <v>7.0270270270270272E-3</v>
      </c>
      <c r="R30" s="1">
        <v>4.7619047619047623E-3</v>
      </c>
      <c r="S30" s="1">
        <v>6.8058076225045372E-3</v>
      </c>
      <c r="T30" s="12">
        <v>5.1325919589392645E-3</v>
      </c>
      <c r="U30" s="1">
        <v>5.111821086261981E-3</v>
      </c>
      <c r="V30" s="2"/>
      <c r="W30" s="2">
        <f t="shared" si="0"/>
        <v>0</v>
      </c>
      <c r="X30" s="2">
        <f t="shared" si="1"/>
        <v>7.9365079365079376E-4</v>
      </c>
      <c r="Y30" s="2">
        <f t="shared" si="2"/>
        <v>3.205128205128205E-3</v>
      </c>
      <c r="Z30" s="2">
        <f t="shared" si="3"/>
        <v>9.6717171717171715E-4</v>
      </c>
      <c r="AA30" s="2">
        <f t="shared" si="4"/>
        <v>2.6923076923076922E-3</v>
      </c>
      <c r="AB30" s="2">
        <f t="shared" si="5"/>
        <v>2.05761316872428E-3</v>
      </c>
      <c r="AC30" s="2">
        <f t="shared" si="6"/>
        <v>3.8535788535788537E-3</v>
      </c>
      <c r="AD30" s="2">
        <f t="shared" si="7"/>
        <v>6.3120209762000806E-3</v>
      </c>
      <c r="AE30" s="2">
        <f t="shared" si="8"/>
        <v>4.7619047619047623E-3</v>
      </c>
      <c r="AF30" s="2">
        <f t="shared" si="9"/>
        <v>5.9691997907219008E-3</v>
      </c>
      <c r="AG30" s="2">
        <f t="shared" si="10"/>
        <v>5.111821086261981E-3</v>
      </c>
    </row>
    <row r="31" spans="1:33" x14ac:dyDescent="0.2">
      <c r="A31" t="s">
        <v>19</v>
      </c>
      <c r="B31" t="s">
        <v>141</v>
      </c>
      <c r="C31" t="s">
        <v>127</v>
      </c>
      <c r="D31" s="1">
        <v>6.5178571428571433E-2</v>
      </c>
      <c r="E31" s="1">
        <v>8.6363636363636365E-2</v>
      </c>
      <c r="F31" s="1">
        <v>0.1875</v>
      </c>
      <c r="G31" s="1">
        <v>7.1428571428571425E-2</v>
      </c>
      <c r="H31" s="1">
        <v>0.16282051282051282</v>
      </c>
      <c r="I31" s="1">
        <v>2.1777777777777778E-2</v>
      </c>
      <c r="J31" s="1">
        <v>3.0303030303030303E-3</v>
      </c>
      <c r="K31" s="1">
        <v>2.5000000000000001E-3</v>
      </c>
      <c r="L31" s="1">
        <v>6.1538461538461538E-3</v>
      </c>
      <c r="M31" s="2">
        <v>6.1728395061728392E-3</v>
      </c>
      <c r="N31" s="2">
        <v>6.5384615384615381E-3</v>
      </c>
      <c r="O31" s="2">
        <v>1.0810810810810811E-2</v>
      </c>
      <c r="P31" s="2">
        <v>2.7238805970149254E-2</v>
      </c>
      <c r="Q31" s="2">
        <v>6.3783783783783785E-2</v>
      </c>
      <c r="R31" s="2">
        <v>7.5091575091575088E-2</v>
      </c>
      <c r="S31" s="2">
        <v>5.9891107078039928E-2</v>
      </c>
      <c r="T31" s="12">
        <v>6.3729683490162531E-2</v>
      </c>
      <c r="U31" s="2">
        <v>5.8785942492012778E-2</v>
      </c>
      <c r="W31" s="2">
        <f t="shared" si="0"/>
        <v>6.5178571428571433E-2</v>
      </c>
      <c r="X31" s="2">
        <f t="shared" si="1"/>
        <v>0.1150974025974026</v>
      </c>
      <c r="Y31" s="2">
        <f t="shared" si="2"/>
        <v>0.16282051282051282</v>
      </c>
      <c r="Z31" s="2">
        <f t="shared" si="3"/>
        <v>1.2404040404040403E-2</v>
      </c>
      <c r="AA31" s="2">
        <f t="shared" si="4"/>
        <v>4.3269230769230772E-3</v>
      </c>
      <c r="AB31" s="2">
        <f t="shared" si="5"/>
        <v>6.1728395061728392E-3</v>
      </c>
      <c r="AC31" s="2">
        <f t="shared" si="6"/>
        <v>8.6746361746361748E-3</v>
      </c>
      <c r="AD31" s="2">
        <f t="shared" si="7"/>
        <v>4.5511294876966521E-2</v>
      </c>
      <c r="AE31" s="2">
        <f t="shared" si="8"/>
        <v>7.5091575091575088E-2</v>
      </c>
      <c r="AF31" s="2">
        <f t="shared" si="9"/>
        <v>6.1810395284101233E-2</v>
      </c>
      <c r="AG31" s="2">
        <f t="shared" si="10"/>
        <v>5.8785942492012778E-2</v>
      </c>
    </row>
    <row r="32" spans="1:33" x14ac:dyDescent="0.2">
      <c r="A32" s="3" t="s">
        <v>20</v>
      </c>
      <c r="B32" t="s">
        <v>141</v>
      </c>
      <c r="C32" t="s">
        <v>127</v>
      </c>
      <c r="D32" s="1">
        <v>3.0357142857142857E-2</v>
      </c>
      <c r="E32" s="1">
        <v>6.8181818181818177E-2</v>
      </c>
      <c r="F32" s="1">
        <v>0</v>
      </c>
      <c r="G32" s="1">
        <v>4.7619047619047623E-3</v>
      </c>
      <c r="H32" s="1">
        <v>1.3461538461538462E-2</v>
      </c>
      <c r="I32" s="1">
        <v>2.4444444444444444E-3</v>
      </c>
      <c r="J32" s="1">
        <v>8.7121212121212127E-3</v>
      </c>
      <c r="K32" s="1">
        <v>0</v>
      </c>
      <c r="L32" s="1">
        <v>5.5384615384615386E-2</v>
      </c>
      <c r="M32" s="1">
        <v>2.8806584362139918E-2</v>
      </c>
      <c r="N32" s="1">
        <v>4.0769230769230766E-2</v>
      </c>
      <c r="O32" s="1">
        <v>5.3667953667953669E-2</v>
      </c>
      <c r="P32" s="1">
        <v>0.10223880597014925</v>
      </c>
      <c r="Q32" s="1">
        <v>6.918918918918919E-2</v>
      </c>
      <c r="R32" s="1">
        <v>3.9194139194139194E-2</v>
      </c>
      <c r="S32" s="2">
        <v>4.7640653357531759E-2</v>
      </c>
      <c r="T32" s="12">
        <v>4.0205303678357569E-2</v>
      </c>
      <c r="U32" s="2">
        <v>4.472843450479233E-2</v>
      </c>
      <c r="W32" s="2">
        <f t="shared" si="0"/>
        <v>3.0357142857142857E-2</v>
      </c>
      <c r="X32" s="2">
        <f t="shared" si="1"/>
        <v>2.4314574314574313E-2</v>
      </c>
      <c r="Y32" s="2">
        <f t="shared" si="2"/>
        <v>1.3461538461538462E-2</v>
      </c>
      <c r="Z32" s="2">
        <f t="shared" si="3"/>
        <v>5.5782828282828281E-3</v>
      </c>
      <c r="AA32" s="2">
        <f t="shared" si="4"/>
        <v>2.7692307692307693E-2</v>
      </c>
      <c r="AB32" s="2">
        <f t="shared" si="5"/>
        <v>2.8806584362139918E-2</v>
      </c>
      <c r="AC32" s="2">
        <f t="shared" si="6"/>
        <v>4.7218592218592217E-2</v>
      </c>
      <c r="AD32" s="2">
        <f t="shared" si="7"/>
        <v>8.5713997579669216E-2</v>
      </c>
      <c r="AE32" s="2">
        <f t="shared" si="8"/>
        <v>3.9194139194139194E-2</v>
      </c>
      <c r="AF32" s="2">
        <f t="shared" si="9"/>
        <v>4.3922978517944661E-2</v>
      </c>
      <c r="AG32" s="2">
        <f t="shared" si="10"/>
        <v>4.472843450479233E-2</v>
      </c>
    </row>
    <row r="33" spans="1:33" x14ac:dyDescent="0.2">
      <c r="A33" t="s">
        <v>21</v>
      </c>
      <c r="B33" t="s">
        <v>133</v>
      </c>
      <c r="C33" t="s">
        <v>133</v>
      </c>
      <c r="D33" s="1">
        <v>2.6785714285714286E-3</v>
      </c>
      <c r="E33" s="1">
        <v>9.0909090909090905E-3</v>
      </c>
      <c r="F33" s="1">
        <v>0</v>
      </c>
      <c r="G33" s="1">
        <v>0</v>
      </c>
      <c r="H33" s="1">
        <v>3.205128205128205E-3</v>
      </c>
      <c r="I33" s="1">
        <v>3.1111111111111109E-3</v>
      </c>
      <c r="J33" s="1">
        <v>6.4393939393939392E-3</v>
      </c>
      <c r="K33" s="1">
        <v>0.02</v>
      </c>
      <c r="L33" s="1">
        <v>8.8461538461538456E-3</v>
      </c>
      <c r="M33" s="2">
        <v>5.3497942386831277E-3</v>
      </c>
      <c r="N33" s="2">
        <v>6.1538461538461538E-3</v>
      </c>
      <c r="O33" s="2">
        <v>8.8803088803088796E-3</v>
      </c>
      <c r="P33" s="2">
        <v>2.0522388059701493E-2</v>
      </c>
      <c r="Q33" s="2">
        <v>6.4864864864864862E-3</v>
      </c>
      <c r="R33" s="2">
        <v>1.7582417582417582E-2</v>
      </c>
      <c r="S33" s="2">
        <v>1.2250453720508167E-2</v>
      </c>
      <c r="T33" s="12">
        <v>1.2831479897348161E-2</v>
      </c>
      <c r="U33" s="2">
        <v>1.0862619808306708E-2</v>
      </c>
      <c r="W33" s="2">
        <f t="shared" si="0"/>
        <v>2.6785714285714286E-3</v>
      </c>
      <c r="X33" s="2">
        <f t="shared" si="1"/>
        <v>3.0303030303030303E-3</v>
      </c>
      <c r="Y33" s="2">
        <f t="shared" si="2"/>
        <v>3.205128205128205E-3</v>
      </c>
      <c r="Z33" s="2">
        <f t="shared" si="3"/>
        <v>4.7752525252525253E-3</v>
      </c>
      <c r="AA33" s="2">
        <f t="shared" si="4"/>
        <v>1.4423076923076924E-2</v>
      </c>
      <c r="AB33" s="2">
        <f t="shared" si="5"/>
        <v>5.3497942386831277E-3</v>
      </c>
      <c r="AC33" s="2">
        <f t="shared" si="6"/>
        <v>7.5170775170775167E-3</v>
      </c>
      <c r="AD33" s="2">
        <f t="shared" si="7"/>
        <v>1.3504437273093989E-2</v>
      </c>
      <c r="AE33" s="2">
        <f t="shared" si="8"/>
        <v>1.7582417582417582E-2</v>
      </c>
      <c r="AF33" s="2">
        <f t="shared" si="9"/>
        <v>1.2540966808928165E-2</v>
      </c>
      <c r="AG33" s="2">
        <f t="shared" si="10"/>
        <v>1.0862619808306708E-2</v>
      </c>
    </row>
    <row r="34" spans="1:33" x14ac:dyDescent="0.2">
      <c r="A34" t="s">
        <v>159</v>
      </c>
      <c r="B34" t="s">
        <v>135</v>
      </c>
      <c r="C34" t="s">
        <v>127</v>
      </c>
      <c r="D34" s="1">
        <v>1.7857142857142857E-3</v>
      </c>
      <c r="E34" s="1">
        <v>0</v>
      </c>
      <c r="F34" s="1">
        <v>0</v>
      </c>
      <c r="G34" s="1">
        <v>4.7809523809523797E-3</v>
      </c>
      <c r="H34" s="1">
        <v>0</v>
      </c>
      <c r="I34" s="1">
        <v>4.4444444444444447E-4</v>
      </c>
      <c r="J34" s="1">
        <v>0</v>
      </c>
      <c r="K34" s="1">
        <v>2.5000000000000001E-3</v>
      </c>
      <c r="L34" s="1">
        <v>1.9230769230769232E-3</v>
      </c>
      <c r="M34" s="2">
        <v>0</v>
      </c>
      <c r="N34" s="2">
        <v>0</v>
      </c>
      <c r="O34" s="2">
        <v>7.722007722007722E-4</v>
      </c>
      <c r="P34" s="2">
        <v>4.8507462686567162E-3</v>
      </c>
      <c r="Q34" s="2">
        <v>3.2432432432432431E-3</v>
      </c>
      <c r="R34" s="2">
        <v>2.9304029304029304E-3</v>
      </c>
      <c r="S34" s="2">
        <v>9.0744101633393826E-4</v>
      </c>
      <c r="T34" s="12">
        <v>1.710863986313088E-3</v>
      </c>
      <c r="U34" s="2">
        <v>1.2779552715654952E-3</v>
      </c>
      <c r="W34" s="2">
        <f t="shared" si="0"/>
        <v>1.7857142857142857E-3</v>
      </c>
      <c r="X34" s="2">
        <f t="shared" si="1"/>
        <v>1.5936507936507931E-3</v>
      </c>
      <c r="Y34" s="2">
        <f t="shared" si="2"/>
        <v>0</v>
      </c>
      <c r="Z34" s="2">
        <f t="shared" si="3"/>
        <v>2.2222222222222223E-4</v>
      </c>
      <c r="AA34" s="2">
        <f t="shared" si="4"/>
        <v>2.2115384615384618E-3</v>
      </c>
      <c r="AB34" s="2">
        <f t="shared" si="5"/>
        <v>0</v>
      </c>
      <c r="AC34" s="2">
        <f t="shared" si="6"/>
        <v>3.861003861003861E-4</v>
      </c>
      <c r="AD34" s="2">
        <f t="shared" si="7"/>
        <v>4.0469947559499796E-3</v>
      </c>
      <c r="AE34" s="2">
        <f t="shared" si="8"/>
        <v>2.9304029304029304E-3</v>
      </c>
      <c r="AF34" s="2">
        <f t="shared" si="9"/>
        <v>1.3091525013235131E-3</v>
      </c>
      <c r="AG34" s="2">
        <f t="shared" si="10"/>
        <v>1.2779552715654952E-3</v>
      </c>
    </row>
    <row r="35" spans="1:33" x14ac:dyDescent="0.2">
      <c r="A35" t="s">
        <v>22</v>
      </c>
      <c r="B35" t="s">
        <v>141</v>
      </c>
      <c r="C35" t="s">
        <v>127</v>
      </c>
      <c r="D35" s="1">
        <v>1.5178571428571428E-2</v>
      </c>
      <c r="E35" s="1">
        <v>3.1818181818181815E-2</v>
      </c>
      <c r="F35" s="1">
        <v>3.7499999999999999E-2</v>
      </c>
      <c r="G35" s="1">
        <v>1.4285714285714285E-2</v>
      </c>
      <c r="H35" s="1">
        <v>3.0128205128205063E-2</v>
      </c>
      <c r="I35" s="1">
        <v>6.2222222222222219E-3</v>
      </c>
      <c r="J35" s="1">
        <v>7.5757575757575758E-4</v>
      </c>
      <c r="K35" s="1">
        <v>5.0000000000000001E-3</v>
      </c>
      <c r="L35" s="1">
        <v>1.2307692307692308E-2</v>
      </c>
      <c r="M35" s="2">
        <v>6.1728395061728392E-3</v>
      </c>
      <c r="N35" s="2">
        <v>0.02</v>
      </c>
      <c r="O35" s="2">
        <v>2.084942084942085E-2</v>
      </c>
      <c r="P35" s="2">
        <v>3.0970149253731344E-2</v>
      </c>
      <c r="Q35" s="2">
        <v>3.3513513513513511E-2</v>
      </c>
      <c r="R35" s="2">
        <v>3.0769230769230771E-2</v>
      </c>
      <c r="S35" s="2">
        <v>2.7676950998185117E-2</v>
      </c>
      <c r="T35" s="12">
        <v>3.9349871685201029E-2</v>
      </c>
      <c r="U35" s="2">
        <v>3.5143769968051117E-2</v>
      </c>
      <c r="W35" s="2">
        <f t="shared" si="0"/>
        <v>1.5178571428571428E-2</v>
      </c>
      <c r="X35" s="2">
        <f t="shared" si="1"/>
        <v>2.7867965367965365E-2</v>
      </c>
      <c r="Y35" s="2">
        <f t="shared" si="2"/>
        <v>3.0128205128205063E-2</v>
      </c>
      <c r="Z35" s="2">
        <f t="shared" si="3"/>
        <v>3.4898989898989896E-3</v>
      </c>
      <c r="AA35" s="2">
        <f t="shared" si="4"/>
        <v>8.6538461538461543E-3</v>
      </c>
      <c r="AB35" s="2">
        <f t="shared" si="5"/>
        <v>6.1728395061728392E-3</v>
      </c>
      <c r="AC35" s="2">
        <f t="shared" si="6"/>
        <v>2.0424710424710425E-2</v>
      </c>
      <c r="AD35" s="2">
        <f t="shared" si="7"/>
        <v>3.2241831383622424E-2</v>
      </c>
      <c r="AE35" s="2">
        <f t="shared" si="8"/>
        <v>3.0769230769230771E-2</v>
      </c>
      <c r="AF35" s="2">
        <f t="shared" si="9"/>
        <v>3.351341134169307E-2</v>
      </c>
      <c r="AG35" s="2">
        <f t="shared" si="10"/>
        <v>3.5143769968051117E-2</v>
      </c>
    </row>
    <row r="36" spans="1:33" x14ac:dyDescent="0.2">
      <c r="A36" t="s">
        <v>23</v>
      </c>
      <c r="B36" t="s">
        <v>23</v>
      </c>
      <c r="C36" t="s">
        <v>142</v>
      </c>
      <c r="D36" s="1">
        <v>0</v>
      </c>
      <c r="E36" s="1">
        <v>0</v>
      </c>
      <c r="F36" s="1">
        <v>0</v>
      </c>
      <c r="G36" s="1">
        <v>2.3809523809523812E-3</v>
      </c>
      <c r="H36" s="1">
        <v>4.4871794871794869E-3</v>
      </c>
      <c r="I36" s="1">
        <v>9.7777777777777776E-3</v>
      </c>
      <c r="J36" s="1">
        <v>2.1969696969696969E-2</v>
      </c>
      <c r="K36" s="1">
        <v>2.2499999999999999E-2</v>
      </c>
      <c r="L36" s="1">
        <v>1.9615384615384614E-2</v>
      </c>
      <c r="M36" s="2">
        <v>3.7037037037037038E-3</v>
      </c>
      <c r="N36" s="2">
        <v>1.9230769230769232E-3</v>
      </c>
      <c r="O36" s="2">
        <v>3.8610038610038611E-3</v>
      </c>
      <c r="P36" s="2">
        <v>7.462686567164179E-3</v>
      </c>
      <c r="Q36" s="2">
        <v>5.4054054054054055E-4</v>
      </c>
      <c r="R36" s="2">
        <v>4.7619047619047623E-3</v>
      </c>
      <c r="S36" s="2">
        <v>3.2000000000000002E-3</v>
      </c>
      <c r="T36" s="12">
        <v>3.4217279726261761E-3</v>
      </c>
      <c r="U36" s="2">
        <v>8.3067092651757189E-3</v>
      </c>
      <c r="W36" s="2">
        <f t="shared" si="0"/>
        <v>0</v>
      </c>
      <c r="X36" s="2">
        <f t="shared" si="1"/>
        <v>7.9365079365079376E-4</v>
      </c>
      <c r="Y36" s="2">
        <f t="shared" si="2"/>
        <v>4.4871794871794869E-3</v>
      </c>
      <c r="Z36" s="2">
        <f t="shared" si="3"/>
        <v>1.5873737373737373E-2</v>
      </c>
      <c r="AA36" s="2">
        <f t="shared" si="4"/>
        <v>2.1057692307692305E-2</v>
      </c>
      <c r="AB36" s="2">
        <f t="shared" si="5"/>
        <v>3.7037037037037038E-3</v>
      </c>
      <c r="AC36" s="2">
        <f t="shared" si="6"/>
        <v>2.8920403920403921E-3</v>
      </c>
      <c r="AD36" s="2">
        <f t="shared" si="7"/>
        <v>4.00161355385236E-3</v>
      </c>
      <c r="AE36" s="2">
        <f t="shared" si="8"/>
        <v>4.7619047619047623E-3</v>
      </c>
      <c r="AF36" s="2">
        <f t="shared" si="9"/>
        <v>3.3108639863130883E-3</v>
      </c>
      <c r="AG36" s="2">
        <f t="shared" si="10"/>
        <v>8.3067092651757189E-3</v>
      </c>
    </row>
    <row r="37" spans="1:33" x14ac:dyDescent="0.2">
      <c r="A37" t="s">
        <v>24</v>
      </c>
      <c r="B37" t="s">
        <v>126</v>
      </c>
      <c r="C37" t="s">
        <v>127</v>
      </c>
      <c r="D37" s="1">
        <v>0</v>
      </c>
      <c r="E37" s="1">
        <v>4.0909090909090909E-2</v>
      </c>
      <c r="F37" s="1">
        <v>0</v>
      </c>
      <c r="G37" s="1">
        <v>0</v>
      </c>
      <c r="H37" s="1">
        <v>1.4743589743589743E-2</v>
      </c>
      <c r="I37" s="1">
        <v>0.1408888888888889</v>
      </c>
      <c r="J37" s="1">
        <v>0.4446969696969697</v>
      </c>
      <c r="K37" s="1">
        <v>0.46500000000000002</v>
      </c>
      <c r="L37" s="1">
        <v>1.3346153846153845</v>
      </c>
      <c r="M37" s="2">
        <v>0.42921810699588475</v>
      </c>
      <c r="N37" s="2">
        <v>2.1538461538461538E-2</v>
      </c>
      <c r="O37" s="2">
        <v>1.5444015444015444E-3</v>
      </c>
      <c r="P37" s="2">
        <v>0</v>
      </c>
      <c r="Q37" s="2">
        <v>0</v>
      </c>
      <c r="R37" s="2">
        <v>1.4652014652014652E-3</v>
      </c>
      <c r="S37" s="2">
        <v>4.5372050816696913E-4</v>
      </c>
      <c r="T37" s="12">
        <v>1.710863986313088E-3</v>
      </c>
      <c r="U37" s="2">
        <v>3.1948881789137379E-3</v>
      </c>
      <c r="W37" s="2">
        <f t="shared" si="0"/>
        <v>0</v>
      </c>
      <c r="X37" s="2">
        <f t="shared" si="1"/>
        <v>1.3636363636363636E-2</v>
      </c>
      <c r="Y37" s="2">
        <f t="shared" si="2"/>
        <v>1.4743589743589743E-2</v>
      </c>
      <c r="Z37" s="2">
        <f t="shared" si="3"/>
        <v>0.29279292929292933</v>
      </c>
      <c r="AA37" s="2">
        <f t="shared" si="4"/>
        <v>0.89980769230769231</v>
      </c>
      <c r="AB37" s="2">
        <f t="shared" si="5"/>
        <v>0.42921810699588475</v>
      </c>
      <c r="AC37" s="2">
        <f t="shared" si="6"/>
        <v>1.1541431541431542E-2</v>
      </c>
      <c r="AD37" s="2">
        <f t="shared" si="7"/>
        <v>0</v>
      </c>
      <c r="AE37" s="2">
        <f t="shared" si="8"/>
        <v>1.4652014652014652E-3</v>
      </c>
      <c r="AF37" s="2">
        <f t="shared" si="9"/>
        <v>1.0822922472400287E-3</v>
      </c>
      <c r="AG37" s="2">
        <f t="shared" si="10"/>
        <v>3.1948881789137379E-3</v>
      </c>
    </row>
    <row r="38" spans="1:33" x14ac:dyDescent="0.2">
      <c r="A38" s="1" t="s">
        <v>97</v>
      </c>
      <c r="B38" t="s">
        <v>126</v>
      </c>
      <c r="C38" t="s">
        <v>127</v>
      </c>
      <c r="D38" s="1">
        <v>8.9285714285714283E-4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2">
        <v>0</v>
      </c>
      <c r="T38" s="12">
        <v>0</v>
      </c>
      <c r="U38" s="2">
        <v>0</v>
      </c>
      <c r="W38" s="2">
        <f t="shared" si="0"/>
        <v>8.9285714285714283E-4</v>
      </c>
      <c r="X38" s="2">
        <f t="shared" si="1"/>
        <v>0</v>
      </c>
      <c r="Y38" s="2">
        <f t="shared" si="2"/>
        <v>0</v>
      </c>
      <c r="Z38" s="2">
        <f t="shared" si="3"/>
        <v>0</v>
      </c>
      <c r="AA38" s="2">
        <f t="shared" si="4"/>
        <v>0</v>
      </c>
      <c r="AB38" s="2">
        <f t="shared" si="5"/>
        <v>0</v>
      </c>
      <c r="AC38" s="2">
        <f t="shared" si="6"/>
        <v>0</v>
      </c>
      <c r="AD38" s="2">
        <f t="shared" si="7"/>
        <v>0</v>
      </c>
      <c r="AE38" s="2">
        <f t="shared" si="8"/>
        <v>0</v>
      </c>
      <c r="AF38" s="2">
        <f t="shared" si="9"/>
        <v>0</v>
      </c>
      <c r="AG38" s="2">
        <f t="shared" si="10"/>
        <v>0</v>
      </c>
    </row>
    <row r="39" spans="1:33" x14ac:dyDescent="0.2">
      <c r="A39" t="s">
        <v>25</v>
      </c>
      <c r="B39" t="s">
        <v>87</v>
      </c>
      <c r="C39" t="s">
        <v>129</v>
      </c>
      <c r="D39" s="1">
        <v>4.4642857142857144E-2</v>
      </c>
      <c r="E39" s="1">
        <v>7.7272727272727271E-2</v>
      </c>
      <c r="F39" s="1">
        <v>2.5000000000000001E-2</v>
      </c>
      <c r="G39" s="1">
        <v>2.8571428571428571E-2</v>
      </c>
      <c r="H39" s="1">
        <v>4.7435897435897434E-2</v>
      </c>
      <c r="I39" s="1">
        <v>2.4E-2</v>
      </c>
      <c r="J39" s="1">
        <v>2.1590909090909091E-2</v>
      </c>
      <c r="K39" s="1">
        <v>0.03</v>
      </c>
      <c r="L39" s="1">
        <v>5.3076923076923077E-2</v>
      </c>
      <c r="M39" s="2">
        <v>3.0452674897119343E-2</v>
      </c>
      <c r="N39" s="2">
        <v>2.6153846153846153E-2</v>
      </c>
      <c r="O39" s="2">
        <v>3.8223938223938221E-2</v>
      </c>
      <c r="P39" s="2">
        <v>3.9552238805970148E-2</v>
      </c>
      <c r="Q39" s="2">
        <v>4.7567567567567567E-2</v>
      </c>
      <c r="R39" s="2">
        <v>5.4212454212454214E-2</v>
      </c>
      <c r="S39" s="2">
        <v>5.3992740471869326E-2</v>
      </c>
      <c r="T39" s="12">
        <v>5.004277159965783E-2</v>
      </c>
      <c r="U39" s="2">
        <v>4.6645367412140572E-2</v>
      </c>
      <c r="W39" s="2">
        <f t="shared" si="0"/>
        <v>4.4642857142857144E-2</v>
      </c>
      <c r="X39" s="2">
        <f t="shared" si="1"/>
        <v>4.3614718614718613E-2</v>
      </c>
      <c r="Y39" s="2">
        <f t="shared" si="2"/>
        <v>4.7435897435897434E-2</v>
      </c>
      <c r="Z39" s="2">
        <f t="shared" si="3"/>
        <v>2.2795454545454546E-2</v>
      </c>
      <c r="AA39" s="2">
        <f t="shared" si="4"/>
        <v>4.1538461538461538E-2</v>
      </c>
      <c r="AB39" s="2">
        <f t="shared" si="5"/>
        <v>3.0452674897119343E-2</v>
      </c>
      <c r="AC39" s="2">
        <f t="shared" si="6"/>
        <v>3.218889218889219E-2</v>
      </c>
      <c r="AD39" s="2">
        <f t="shared" si="7"/>
        <v>4.3559903186768861E-2</v>
      </c>
      <c r="AE39" s="2">
        <f t="shared" si="8"/>
        <v>5.4212454212454214E-2</v>
      </c>
      <c r="AF39" s="2">
        <f t="shared" si="9"/>
        <v>5.2017756035763578E-2</v>
      </c>
      <c r="AG39" s="2">
        <f t="shared" si="10"/>
        <v>4.6645367412140572E-2</v>
      </c>
    </row>
    <row r="40" spans="1:33" x14ac:dyDescent="0.2">
      <c r="A40" t="s">
        <v>26</v>
      </c>
      <c r="B40" t="s">
        <v>132</v>
      </c>
      <c r="C40" t="s">
        <v>127</v>
      </c>
      <c r="D40" s="1">
        <v>8.9285714285714283E-4</v>
      </c>
      <c r="E40" s="1">
        <v>4.5454545454545452E-3</v>
      </c>
      <c r="F40" s="1">
        <v>0</v>
      </c>
      <c r="G40" s="1">
        <v>0</v>
      </c>
      <c r="H40" s="1">
        <v>6.4102564102564103E-4</v>
      </c>
      <c r="I40" s="1">
        <v>6.6666666666666671E-3</v>
      </c>
      <c r="J40" s="1">
        <v>1.9318181818181818E-2</v>
      </c>
      <c r="K40" s="1">
        <v>2.2499999999999999E-2</v>
      </c>
      <c r="L40" s="1">
        <v>6.2692307692307686E-2</v>
      </c>
      <c r="M40" s="2">
        <v>4.3621399176954734E-2</v>
      </c>
      <c r="N40" s="2">
        <v>4.3846153846153847E-2</v>
      </c>
      <c r="O40" s="2">
        <v>6.2162162162162166E-2</v>
      </c>
      <c r="P40" s="2">
        <v>0.05</v>
      </c>
      <c r="Q40" s="2">
        <v>3.6756756756756756E-2</v>
      </c>
      <c r="R40" s="2">
        <v>2.3076923076923078E-2</v>
      </c>
      <c r="S40" s="2">
        <v>2.0871143375680582E-2</v>
      </c>
      <c r="T40" s="12">
        <v>6.8434559452523521E-3</v>
      </c>
      <c r="U40" s="2">
        <v>2.5559105431309905E-3</v>
      </c>
      <c r="W40" s="2">
        <f t="shared" si="0"/>
        <v>8.9285714285714283E-4</v>
      </c>
      <c r="X40" s="2">
        <f t="shared" si="1"/>
        <v>1.5151515151515152E-3</v>
      </c>
      <c r="Y40" s="2">
        <f t="shared" si="2"/>
        <v>6.4102564102564103E-4</v>
      </c>
      <c r="Z40" s="2">
        <f t="shared" si="3"/>
        <v>1.2992424242424243E-2</v>
      </c>
      <c r="AA40" s="2">
        <f t="shared" si="4"/>
        <v>4.2596153846153839E-2</v>
      </c>
      <c r="AB40" s="2">
        <f t="shared" si="5"/>
        <v>4.3621399176954734E-2</v>
      </c>
      <c r="AC40" s="2">
        <f t="shared" si="6"/>
        <v>5.3004158004158003E-2</v>
      </c>
      <c r="AD40" s="2">
        <f t="shared" si="7"/>
        <v>4.3378378378378379E-2</v>
      </c>
      <c r="AE40" s="2">
        <f t="shared" si="8"/>
        <v>2.3076923076923078E-2</v>
      </c>
      <c r="AF40" s="2">
        <f t="shared" si="9"/>
        <v>1.3857299660466466E-2</v>
      </c>
      <c r="AG40" s="2">
        <f t="shared" si="10"/>
        <v>2.5559105431309905E-3</v>
      </c>
    </row>
    <row r="41" spans="1:33" x14ac:dyDescent="0.2">
      <c r="A41" s="1" t="s">
        <v>98</v>
      </c>
      <c r="B41" t="s">
        <v>133</v>
      </c>
      <c r="C41" t="s">
        <v>133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4.4444444444444447E-4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2">
        <v>0</v>
      </c>
      <c r="T41" s="12">
        <v>0</v>
      </c>
      <c r="U41" s="2">
        <v>6.3897763578274762E-4</v>
      </c>
      <c r="W41" s="2">
        <f t="shared" si="0"/>
        <v>0</v>
      </c>
      <c r="X41" s="2">
        <f t="shared" si="1"/>
        <v>0</v>
      </c>
      <c r="Y41" s="2">
        <f t="shared" si="2"/>
        <v>0</v>
      </c>
      <c r="Z41" s="2">
        <f t="shared" si="3"/>
        <v>2.2222222222222223E-4</v>
      </c>
      <c r="AA41" s="2">
        <f t="shared" si="4"/>
        <v>0</v>
      </c>
      <c r="AB41" s="2">
        <f t="shared" si="5"/>
        <v>0</v>
      </c>
      <c r="AC41" s="2">
        <f t="shared" si="6"/>
        <v>0</v>
      </c>
      <c r="AD41" s="2">
        <f t="shared" si="7"/>
        <v>0</v>
      </c>
      <c r="AE41" s="2">
        <f t="shared" si="8"/>
        <v>0</v>
      </c>
      <c r="AF41" s="2">
        <f t="shared" si="9"/>
        <v>0</v>
      </c>
      <c r="AG41" s="2">
        <f t="shared" si="10"/>
        <v>6.3897763578274762E-4</v>
      </c>
    </row>
    <row r="42" spans="1:33" x14ac:dyDescent="0.2">
      <c r="A42" t="s">
        <v>27</v>
      </c>
      <c r="B42" t="s">
        <v>143</v>
      </c>
      <c r="C42" t="s">
        <v>129</v>
      </c>
      <c r="D42" s="1">
        <v>1.6964285714285713E-2</v>
      </c>
      <c r="E42" s="1">
        <v>3.6363636363636362E-2</v>
      </c>
      <c r="F42" s="1">
        <v>2.5000000000000001E-2</v>
      </c>
      <c r="G42" s="1">
        <v>1.4285714285714285E-2</v>
      </c>
      <c r="H42" s="1">
        <v>3.0128205128205129E-2</v>
      </c>
      <c r="I42" s="1">
        <v>1.3111111111111112E-2</v>
      </c>
      <c r="J42" s="1">
        <v>9.46969696969697E-3</v>
      </c>
      <c r="K42" s="1">
        <v>0.04</v>
      </c>
      <c r="L42" s="1">
        <v>3.1153846153846153E-2</v>
      </c>
      <c r="M42" s="2">
        <v>1.1522633744855968E-2</v>
      </c>
      <c r="N42" s="2">
        <v>1.3461538461538462E-2</v>
      </c>
      <c r="O42" s="2">
        <v>1.5444015444015444E-2</v>
      </c>
      <c r="P42" s="2">
        <v>1.7910447761194031E-2</v>
      </c>
      <c r="Q42" s="2">
        <v>2.9729729729729731E-2</v>
      </c>
      <c r="R42" s="2">
        <v>2.7838827838827841E-2</v>
      </c>
      <c r="S42" s="2">
        <v>2.132486388384755E-2</v>
      </c>
      <c r="T42" s="12">
        <v>1.9247219846022241E-2</v>
      </c>
      <c r="U42" s="2">
        <v>1.7891373801916934E-2</v>
      </c>
      <c r="W42" s="2">
        <f t="shared" si="0"/>
        <v>1.6964285714285713E-2</v>
      </c>
      <c r="X42" s="2">
        <f t="shared" si="1"/>
        <v>2.5216450216450217E-2</v>
      </c>
      <c r="Y42" s="2">
        <f t="shared" si="2"/>
        <v>3.0128205128205129E-2</v>
      </c>
      <c r="Z42" s="2">
        <f t="shared" si="3"/>
        <v>1.1290404040404042E-2</v>
      </c>
      <c r="AA42" s="2">
        <f t="shared" si="4"/>
        <v>3.5576923076923075E-2</v>
      </c>
      <c r="AB42" s="2">
        <f t="shared" si="5"/>
        <v>1.1522633744855968E-2</v>
      </c>
      <c r="AC42" s="2">
        <f t="shared" si="6"/>
        <v>1.4452776952776953E-2</v>
      </c>
      <c r="AD42" s="2">
        <f t="shared" si="7"/>
        <v>2.3820088745461883E-2</v>
      </c>
      <c r="AE42" s="2">
        <f t="shared" si="8"/>
        <v>2.7838827838827841E-2</v>
      </c>
      <c r="AF42" s="2">
        <f t="shared" si="9"/>
        <v>2.0286041864934896E-2</v>
      </c>
      <c r="AG42" s="2">
        <f t="shared" si="10"/>
        <v>1.7891373801916934E-2</v>
      </c>
    </row>
    <row r="43" spans="1:33" x14ac:dyDescent="0.2">
      <c r="A43" s="11" t="s">
        <v>28</v>
      </c>
      <c r="B43" s="11" t="s">
        <v>28</v>
      </c>
      <c r="C43" s="11" t="s">
        <v>134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9">
        <v>8.2304526748971192E-4</v>
      </c>
      <c r="N43" s="9">
        <v>3.8461538461538462E-4</v>
      </c>
      <c r="O43" s="9">
        <v>0</v>
      </c>
      <c r="P43" s="9">
        <v>1.1194029850746269E-3</v>
      </c>
      <c r="Q43" s="9">
        <v>0</v>
      </c>
      <c r="R43" s="9">
        <v>3.663003663003663E-4</v>
      </c>
      <c r="S43" s="2">
        <v>1.3611615245009074E-3</v>
      </c>
      <c r="T43" s="12">
        <v>0</v>
      </c>
      <c r="U43" s="2">
        <v>1.2779552715654952E-3</v>
      </c>
      <c r="W43" s="2">
        <f t="shared" si="0"/>
        <v>0</v>
      </c>
      <c r="X43" s="2">
        <f t="shared" si="1"/>
        <v>0</v>
      </c>
      <c r="Y43" s="2">
        <f t="shared" si="2"/>
        <v>0</v>
      </c>
      <c r="Z43" s="2">
        <f t="shared" si="3"/>
        <v>0</v>
      </c>
      <c r="AA43" s="2">
        <f t="shared" si="4"/>
        <v>0</v>
      </c>
      <c r="AB43" s="2">
        <f t="shared" si="5"/>
        <v>8.2304526748971192E-4</v>
      </c>
      <c r="AC43" s="2">
        <f t="shared" si="6"/>
        <v>1.9230769230769231E-4</v>
      </c>
      <c r="AD43" s="2">
        <f t="shared" si="7"/>
        <v>5.5970149253731347E-4</v>
      </c>
      <c r="AE43" s="2">
        <f t="shared" si="8"/>
        <v>3.663003663003663E-4</v>
      </c>
      <c r="AF43" s="2">
        <f t="shared" si="9"/>
        <v>6.8058076225045369E-4</v>
      </c>
      <c r="AG43" s="2">
        <f t="shared" si="10"/>
        <v>1.2779552715654952E-3</v>
      </c>
    </row>
    <row r="44" spans="1:33" s="11" customFormat="1" x14ac:dyDescent="0.2">
      <c r="A44" s="11" t="s">
        <v>29</v>
      </c>
      <c r="B44" s="11" t="s">
        <v>133</v>
      </c>
      <c r="C44" s="11" t="s">
        <v>133</v>
      </c>
      <c r="D44" s="10">
        <v>0</v>
      </c>
      <c r="E44" s="10">
        <v>0</v>
      </c>
      <c r="F44" s="10">
        <v>2.5000000000000001E-2</v>
      </c>
      <c r="G44" s="10">
        <v>2.3809523809523812E-3</v>
      </c>
      <c r="H44" s="10">
        <v>6.4102564102564103E-4</v>
      </c>
      <c r="I44" s="10">
        <v>0</v>
      </c>
      <c r="J44" s="10">
        <v>1.5151515151515152E-3</v>
      </c>
      <c r="K44" s="10">
        <v>0</v>
      </c>
      <c r="L44" s="10">
        <v>5.3846153846153844E-3</v>
      </c>
      <c r="M44" s="9">
        <v>1.6460905349794238E-3</v>
      </c>
      <c r="N44" s="9">
        <v>1.153846153846154E-3</v>
      </c>
      <c r="O44" s="9">
        <v>1.9305019305019305E-3</v>
      </c>
      <c r="P44" s="9">
        <v>2.2388059701492539E-3</v>
      </c>
      <c r="Q44" s="9">
        <v>5.4054054054054055E-4</v>
      </c>
      <c r="R44" s="9">
        <v>1.8315018315018315E-3</v>
      </c>
      <c r="S44" s="9">
        <v>2.2686025408348459E-3</v>
      </c>
      <c r="T44" s="12">
        <v>1.710863986313088E-3</v>
      </c>
      <c r="U44" s="9">
        <v>2.5559105431309905E-3</v>
      </c>
      <c r="V44" s="2"/>
      <c r="W44" s="2">
        <f t="shared" si="0"/>
        <v>0</v>
      </c>
      <c r="X44" s="2">
        <f t="shared" si="1"/>
        <v>9.1269841269841275E-3</v>
      </c>
      <c r="Y44" s="2">
        <f t="shared" si="2"/>
        <v>6.4102564102564103E-4</v>
      </c>
      <c r="Z44" s="2">
        <f t="shared" si="3"/>
        <v>7.5757575757575758E-4</v>
      </c>
      <c r="AA44" s="2">
        <f t="shared" si="4"/>
        <v>2.6923076923076922E-3</v>
      </c>
      <c r="AB44" s="2">
        <f t="shared" si="5"/>
        <v>1.6460905349794238E-3</v>
      </c>
      <c r="AC44" s="2">
        <f t="shared" si="6"/>
        <v>1.5421740421740424E-3</v>
      </c>
      <c r="AD44" s="2">
        <f t="shared" si="7"/>
        <v>1.3896732553448973E-3</v>
      </c>
      <c r="AE44" s="2">
        <f t="shared" si="8"/>
        <v>1.8315018315018315E-3</v>
      </c>
      <c r="AF44" s="2">
        <f t="shared" si="9"/>
        <v>1.9897332635739669E-3</v>
      </c>
      <c r="AG44" s="2">
        <f t="shared" si="10"/>
        <v>2.5559105431309905E-3</v>
      </c>
    </row>
    <row r="45" spans="1:33" s="11" customFormat="1" x14ac:dyDescent="0.2">
      <c r="A45" t="s">
        <v>30</v>
      </c>
      <c r="B45" t="s">
        <v>133</v>
      </c>
      <c r="C45" t="s">
        <v>133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2.2222222222222222E-3</v>
      </c>
      <c r="J45" s="1">
        <v>5.3030303030303034E-3</v>
      </c>
      <c r="K45" s="1">
        <v>0</v>
      </c>
      <c r="L45" s="1">
        <v>9.2307692307692316E-3</v>
      </c>
      <c r="M45" s="2">
        <v>4.1152263374485596E-4</v>
      </c>
      <c r="N45" s="2">
        <v>7.6923076923076923E-4</v>
      </c>
      <c r="O45" s="2">
        <v>7.3359073359073358E-3</v>
      </c>
      <c r="P45" s="2">
        <v>1.8656716417910447E-3</v>
      </c>
      <c r="Q45" s="2">
        <v>0</v>
      </c>
      <c r="R45" s="2">
        <v>6.9597069597069601E-3</v>
      </c>
      <c r="S45" s="9">
        <v>1.0889292196007259E-2</v>
      </c>
      <c r="T45" s="12">
        <v>7.6988879384088963E-3</v>
      </c>
      <c r="U45" s="9">
        <v>6.3897763578274758E-3</v>
      </c>
      <c r="V45" s="2"/>
      <c r="W45" s="2">
        <f t="shared" si="0"/>
        <v>0</v>
      </c>
      <c r="X45" s="2">
        <f t="shared" si="1"/>
        <v>0</v>
      </c>
      <c r="Y45" s="2">
        <f t="shared" si="2"/>
        <v>0</v>
      </c>
      <c r="Z45" s="2">
        <f t="shared" si="3"/>
        <v>3.7626262626262626E-3</v>
      </c>
      <c r="AA45" s="2">
        <f t="shared" si="4"/>
        <v>4.6153846153846158E-3</v>
      </c>
      <c r="AB45" s="2">
        <f t="shared" si="5"/>
        <v>4.1152263374485596E-4</v>
      </c>
      <c r="AC45" s="2">
        <f t="shared" si="6"/>
        <v>4.0525690525690522E-3</v>
      </c>
      <c r="AD45" s="2">
        <f t="shared" si="7"/>
        <v>9.3283582089552237E-4</v>
      </c>
      <c r="AE45" s="2">
        <f t="shared" si="8"/>
        <v>6.9597069597069601E-3</v>
      </c>
      <c r="AF45" s="2">
        <f t="shared" si="9"/>
        <v>9.2940900672080773E-3</v>
      </c>
      <c r="AG45" s="2">
        <f t="shared" si="10"/>
        <v>6.3897763578274758E-3</v>
      </c>
    </row>
    <row r="46" spans="1:33" x14ac:dyDescent="0.2">
      <c r="A46" t="s">
        <v>31</v>
      </c>
      <c r="B46" t="s">
        <v>133</v>
      </c>
      <c r="C46" t="s">
        <v>133</v>
      </c>
      <c r="D46" s="1">
        <v>8.9285714285714283E-4</v>
      </c>
      <c r="E46" s="1">
        <v>0</v>
      </c>
      <c r="F46" s="1">
        <v>1.2500000000000001E-2</v>
      </c>
      <c r="G46" s="1">
        <v>0</v>
      </c>
      <c r="H46" s="1">
        <v>1.9230769230769232E-3</v>
      </c>
      <c r="I46" s="1">
        <v>6.6666666666666664E-4</v>
      </c>
      <c r="J46" s="1">
        <v>3.4090909090909089E-3</v>
      </c>
      <c r="K46" s="1">
        <v>5.0000000000000001E-3</v>
      </c>
      <c r="L46" s="1">
        <v>3.4615384615384616E-3</v>
      </c>
      <c r="M46" s="2">
        <v>4.9382716049382715E-3</v>
      </c>
      <c r="N46" s="2">
        <v>3.8461538461538462E-4</v>
      </c>
      <c r="O46" s="2">
        <v>1.9305019305019305E-3</v>
      </c>
      <c r="P46" s="2">
        <v>2.9850746268656717E-3</v>
      </c>
      <c r="Q46" s="2">
        <v>2.1621621621621622E-3</v>
      </c>
      <c r="R46" s="2">
        <v>1.0989010989010989E-3</v>
      </c>
      <c r="S46" s="2">
        <v>9.0744101633393826E-4</v>
      </c>
      <c r="T46" s="12">
        <v>1.2831479897348161E-3</v>
      </c>
      <c r="U46" s="2">
        <v>4.4728434504792336E-3</v>
      </c>
      <c r="W46" s="2">
        <f t="shared" si="0"/>
        <v>8.9285714285714283E-4</v>
      </c>
      <c r="X46" s="2">
        <f t="shared" si="1"/>
        <v>4.1666666666666666E-3</v>
      </c>
      <c r="Y46" s="2">
        <f t="shared" si="2"/>
        <v>1.9230769230769232E-3</v>
      </c>
      <c r="Z46" s="2">
        <f t="shared" si="3"/>
        <v>2.0378787878787877E-3</v>
      </c>
      <c r="AA46" s="2">
        <f t="shared" si="4"/>
        <v>4.2307692307692307E-3</v>
      </c>
      <c r="AB46" s="2">
        <f t="shared" si="5"/>
        <v>4.9382716049382715E-3</v>
      </c>
      <c r="AC46" s="2">
        <f t="shared" si="6"/>
        <v>1.1575586575586576E-3</v>
      </c>
      <c r="AD46" s="2">
        <f t="shared" si="7"/>
        <v>2.5736183945139169E-3</v>
      </c>
      <c r="AE46" s="2">
        <f t="shared" si="8"/>
        <v>1.0989010989010989E-3</v>
      </c>
      <c r="AF46" s="2">
        <f t="shared" si="9"/>
        <v>1.0952945030343773E-3</v>
      </c>
      <c r="AG46" s="2">
        <f t="shared" si="10"/>
        <v>4.4728434504792336E-3</v>
      </c>
    </row>
    <row r="47" spans="1:33" s="3" customFormat="1" x14ac:dyDescent="0.2">
      <c r="A47" s="1" t="s">
        <v>115</v>
      </c>
      <c r="B47" s="3" t="s">
        <v>133</v>
      </c>
      <c r="C47" s="3" t="s">
        <v>133</v>
      </c>
      <c r="D47" s="1">
        <v>0.1607142857142857</v>
      </c>
      <c r="E47" s="1">
        <v>0.26818181818181819</v>
      </c>
      <c r="F47" s="1">
        <v>0.05</v>
      </c>
      <c r="G47" s="1">
        <v>8.3333333333333329E-2</v>
      </c>
      <c r="H47" s="1">
        <v>0.18974358974358976</v>
      </c>
      <c r="I47" s="1">
        <v>5.8666666666666673E-2</v>
      </c>
      <c r="J47" s="1">
        <v>1.4772727272727271E-2</v>
      </c>
      <c r="K47" s="1">
        <v>2.7499999999999997E-2</v>
      </c>
      <c r="L47" s="1">
        <v>3.0769230769230767E-2</v>
      </c>
      <c r="M47" s="1">
        <v>8.2304526748971192E-4</v>
      </c>
      <c r="N47" s="1">
        <v>0</v>
      </c>
      <c r="O47" s="1">
        <v>3.0888030888030888E-3</v>
      </c>
      <c r="P47" s="1">
        <v>3.7313432835820896E-4</v>
      </c>
      <c r="Q47" s="1">
        <v>0</v>
      </c>
      <c r="R47" s="1">
        <v>1.86630036630036E-3</v>
      </c>
      <c r="S47" s="2">
        <v>0</v>
      </c>
      <c r="T47" s="12">
        <v>8.9999999999999998E-4</v>
      </c>
      <c r="U47" s="1">
        <v>0</v>
      </c>
      <c r="V47" s="2"/>
      <c r="W47" s="2">
        <f t="shared" si="0"/>
        <v>0.1607142857142857</v>
      </c>
      <c r="X47" s="2">
        <f t="shared" si="1"/>
        <v>0.13383838383838384</v>
      </c>
      <c r="Y47" s="2">
        <f t="shared" si="2"/>
        <v>0.18974358974358976</v>
      </c>
      <c r="Z47" s="2">
        <f t="shared" si="3"/>
        <v>3.6719696969696972E-2</v>
      </c>
      <c r="AA47" s="2">
        <f t="shared" si="4"/>
        <v>2.9134615384615384E-2</v>
      </c>
      <c r="AB47" s="2">
        <f t="shared" si="5"/>
        <v>8.2304526748971192E-4</v>
      </c>
      <c r="AC47" s="2">
        <f t="shared" si="6"/>
        <v>1.5444015444015444E-3</v>
      </c>
      <c r="AD47" s="2">
        <f t="shared" si="7"/>
        <v>1.8656716417910448E-4</v>
      </c>
      <c r="AE47" s="2">
        <f t="shared" si="8"/>
        <v>1.86630036630036E-3</v>
      </c>
      <c r="AF47" s="2">
        <f t="shared" si="9"/>
        <v>4.4999999999999999E-4</v>
      </c>
      <c r="AG47" s="2">
        <f t="shared" si="10"/>
        <v>0</v>
      </c>
    </row>
    <row r="48" spans="1:33" s="3" customFormat="1" x14ac:dyDescent="0.2">
      <c r="A48" t="s">
        <v>32</v>
      </c>
      <c r="B48" t="s">
        <v>126</v>
      </c>
      <c r="C48" t="s">
        <v>127</v>
      </c>
      <c r="D48" s="1">
        <v>0</v>
      </c>
      <c r="E48" s="1">
        <v>0</v>
      </c>
      <c r="F48" s="1">
        <v>0</v>
      </c>
      <c r="G48" s="1">
        <v>0</v>
      </c>
      <c r="H48" s="1">
        <v>1.217948717948718E-2</v>
      </c>
      <c r="I48" s="1">
        <v>5.5555555555555558E-3</v>
      </c>
      <c r="J48" s="1">
        <v>3.787878787878788E-3</v>
      </c>
      <c r="K48" s="1">
        <v>0</v>
      </c>
      <c r="L48" s="1">
        <v>6.1538461538461538E-3</v>
      </c>
      <c r="M48" s="2">
        <v>4.11522633744856E-3</v>
      </c>
      <c r="N48" s="2">
        <v>1.153846153846154E-3</v>
      </c>
      <c r="O48" s="2">
        <v>1.1583011583011582E-3</v>
      </c>
      <c r="P48" s="2">
        <v>1.1194029850746269E-3</v>
      </c>
      <c r="Q48" s="2">
        <v>5.4054054054054055E-4</v>
      </c>
      <c r="R48" s="2">
        <v>0</v>
      </c>
      <c r="S48" s="2">
        <v>0</v>
      </c>
      <c r="T48" s="12">
        <v>4.2771599657827201E-4</v>
      </c>
      <c r="U48" s="1">
        <v>1.9169329073482429E-3</v>
      </c>
      <c r="V48" s="2"/>
      <c r="W48" s="2">
        <f t="shared" si="0"/>
        <v>0</v>
      </c>
      <c r="X48" s="2">
        <f t="shared" si="1"/>
        <v>0</v>
      </c>
      <c r="Y48" s="2">
        <f t="shared" si="2"/>
        <v>1.217948717948718E-2</v>
      </c>
      <c r="Z48" s="2">
        <f t="shared" si="3"/>
        <v>4.6717171717171723E-3</v>
      </c>
      <c r="AA48" s="2">
        <f t="shared" si="4"/>
        <v>3.0769230769230769E-3</v>
      </c>
      <c r="AB48" s="2">
        <f t="shared" si="5"/>
        <v>4.11522633744856E-3</v>
      </c>
      <c r="AC48" s="2">
        <f t="shared" si="6"/>
        <v>1.156073656073656E-3</v>
      </c>
      <c r="AD48" s="2">
        <f t="shared" si="7"/>
        <v>8.2997176280758369E-4</v>
      </c>
      <c r="AE48" s="2">
        <f t="shared" si="8"/>
        <v>0</v>
      </c>
      <c r="AF48" s="2">
        <f t="shared" si="9"/>
        <v>2.13857998289136E-4</v>
      </c>
      <c r="AG48" s="2">
        <f t="shared" si="10"/>
        <v>1.9169329073482429E-3</v>
      </c>
    </row>
    <row r="49" spans="1:33" x14ac:dyDescent="0.2">
      <c r="A49" t="s">
        <v>33</v>
      </c>
      <c r="B49" t="s">
        <v>126</v>
      </c>
      <c r="C49" t="s">
        <v>127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2">
        <v>0</v>
      </c>
      <c r="N49" s="2">
        <v>7.6923076923076923E-4</v>
      </c>
      <c r="O49" s="2">
        <v>0</v>
      </c>
      <c r="P49" s="2">
        <v>7.4626865671641792E-4</v>
      </c>
      <c r="Q49" s="2">
        <v>0</v>
      </c>
      <c r="R49" s="2">
        <v>0</v>
      </c>
      <c r="S49" s="2">
        <v>0</v>
      </c>
      <c r="T49" s="12">
        <v>0</v>
      </c>
      <c r="U49" s="2">
        <v>0</v>
      </c>
      <c r="W49" s="2">
        <f t="shared" si="0"/>
        <v>0</v>
      </c>
      <c r="X49" s="2">
        <f t="shared" si="1"/>
        <v>0</v>
      </c>
      <c r="Y49" s="2">
        <f t="shared" si="2"/>
        <v>0</v>
      </c>
      <c r="Z49" s="2">
        <f t="shared" si="3"/>
        <v>0</v>
      </c>
      <c r="AA49" s="2">
        <f t="shared" si="4"/>
        <v>0</v>
      </c>
      <c r="AB49" s="2">
        <f t="shared" si="5"/>
        <v>0</v>
      </c>
      <c r="AC49" s="2">
        <f t="shared" si="6"/>
        <v>3.8461538461538462E-4</v>
      </c>
      <c r="AD49" s="2">
        <f t="shared" si="7"/>
        <v>3.7313432835820896E-4</v>
      </c>
      <c r="AE49" s="2">
        <f t="shared" si="8"/>
        <v>0</v>
      </c>
      <c r="AF49" s="2">
        <f t="shared" si="9"/>
        <v>0</v>
      </c>
      <c r="AG49" s="2">
        <f t="shared" si="10"/>
        <v>0</v>
      </c>
    </row>
    <row r="50" spans="1:33" x14ac:dyDescent="0.2">
      <c r="A50" t="s">
        <v>34</v>
      </c>
      <c r="B50" t="s">
        <v>126</v>
      </c>
      <c r="C50" t="s">
        <v>127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3.663003663003663E-4</v>
      </c>
      <c r="S50" s="2">
        <v>9.0744101633393826E-4</v>
      </c>
      <c r="T50" s="12">
        <v>0</v>
      </c>
      <c r="U50" s="2">
        <v>6.3897763578274762E-4</v>
      </c>
      <c r="W50" s="2">
        <f t="shared" si="0"/>
        <v>0</v>
      </c>
      <c r="X50" s="2">
        <f t="shared" si="1"/>
        <v>0</v>
      </c>
      <c r="Y50" s="2">
        <f t="shared" si="2"/>
        <v>0</v>
      </c>
      <c r="Z50" s="2">
        <f t="shared" si="3"/>
        <v>0</v>
      </c>
      <c r="AA50" s="2">
        <f t="shared" si="4"/>
        <v>0</v>
      </c>
      <c r="AB50" s="2">
        <f t="shared" si="5"/>
        <v>0</v>
      </c>
      <c r="AC50" s="2">
        <f t="shared" si="6"/>
        <v>0</v>
      </c>
      <c r="AD50" s="2">
        <f t="shared" si="7"/>
        <v>0</v>
      </c>
      <c r="AE50" s="2">
        <f t="shared" si="8"/>
        <v>3.663003663003663E-4</v>
      </c>
      <c r="AF50" s="2">
        <f t="shared" si="9"/>
        <v>4.5372050816696913E-4</v>
      </c>
      <c r="AG50" s="2">
        <f t="shared" si="10"/>
        <v>6.3897763578274762E-4</v>
      </c>
    </row>
    <row r="51" spans="1:33" x14ac:dyDescent="0.2">
      <c r="A51" t="s">
        <v>112</v>
      </c>
      <c r="B51" t="s">
        <v>126</v>
      </c>
      <c r="C51" t="s">
        <v>127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6.6666666666666664E-4</v>
      </c>
      <c r="J51" s="1">
        <v>0</v>
      </c>
      <c r="K51" s="1">
        <v>0</v>
      </c>
      <c r="L51" s="1">
        <v>0</v>
      </c>
      <c r="M51" s="2">
        <v>8.2304526748971192E-4</v>
      </c>
      <c r="N51" s="2">
        <v>1.153846153846154E-3</v>
      </c>
      <c r="O51" s="2">
        <v>1.9305019305019305E-3</v>
      </c>
      <c r="P51" s="2">
        <v>3.7313432835820896E-4</v>
      </c>
      <c r="Q51" s="2">
        <v>0</v>
      </c>
      <c r="R51" s="2">
        <v>0</v>
      </c>
      <c r="S51" s="2">
        <v>4.5372050816696913E-4</v>
      </c>
      <c r="T51" s="12">
        <v>4.0000000000000002E-4</v>
      </c>
      <c r="U51" s="2">
        <v>0</v>
      </c>
      <c r="W51" s="2">
        <f t="shared" si="0"/>
        <v>0</v>
      </c>
      <c r="X51" s="2">
        <f t="shared" si="1"/>
        <v>0</v>
      </c>
      <c r="Y51" s="2">
        <f t="shared" si="2"/>
        <v>0</v>
      </c>
      <c r="Z51" s="2">
        <f t="shared" si="3"/>
        <v>3.3333333333333332E-4</v>
      </c>
      <c r="AA51" s="2">
        <f t="shared" si="4"/>
        <v>0</v>
      </c>
      <c r="AB51" s="2">
        <f t="shared" si="5"/>
        <v>8.2304526748971192E-4</v>
      </c>
      <c r="AC51" s="2">
        <f t="shared" si="6"/>
        <v>1.5421740421740424E-3</v>
      </c>
      <c r="AD51" s="2">
        <f t="shared" si="7"/>
        <v>1.8656716417910448E-4</v>
      </c>
      <c r="AE51" s="2">
        <f t="shared" si="8"/>
        <v>0</v>
      </c>
      <c r="AF51" s="2">
        <f t="shared" si="9"/>
        <v>4.2686025408348455E-4</v>
      </c>
      <c r="AG51" s="2">
        <f t="shared" si="10"/>
        <v>0</v>
      </c>
    </row>
    <row r="52" spans="1:33" x14ac:dyDescent="0.2">
      <c r="A52" t="s">
        <v>35</v>
      </c>
      <c r="B52" t="s">
        <v>128</v>
      </c>
      <c r="C52" t="s">
        <v>129</v>
      </c>
      <c r="D52" s="1">
        <v>3.5714285714285713E-3</v>
      </c>
      <c r="E52" s="1">
        <v>0</v>
      </c>
      <c r="F52" s="1">
        <v>1.2500000000000001E-2</v>
      </c>
      <c r="G52" s="1">
        <v>0</v>
      </c>
      <c r="H52" s="1">
        <v>3.8461538461538464E-3</v>
      </c>
      <c r="I52" s="1">
        <v>1.5555555555555555E-3</v>
      </c>
      <c r="J52" s="1">
        <v>1.893939393939394E-3</v>
      </c>
      <c r="K52" s="1">
        <v>5.0000000000000001E-3</v>
      </c>
      <c r="L52" s="1">
        <v>8.4615384615384613E-3</v>
      </c>
      <c r="M52" s="2">
        <v>2.4691358024691358E-3</v>
      </c>
      <c r="N52" s="2">
        <v>1.9230769230769232E-3</v>
      </c>
      <c r="O52" s="2">
        <v>2.7027027027027029E-3</v>
      </c>
      <c r="P52" s="2">
        <v>4.1044776119402984E-3</v>
      </c>
      <c r="Q52" s="2">
        <v>7.0270270270270272E-3</v>
      </c>
      <c r="R52" s="2">
        <v>8.4249084249084245E-3</v>
      </c>
      <c r="S52" s="2">
        <v>5.8983666061705993E-3</v>
      </c>
      <c r="T52" s="12">
        <v>6.8434559452523521E-3</v>
      </c>
      <c r="U52" s="2">
        <v>3.8338658146964857E-3</v>
      </c>
      <c r="W52" s="2">
        <f t="shared" si="0"/>
        <v>3.5714285714285713E-3</v>
      </c>
      <c r="X52" s="2">
        <f t="shared" si="1"/>
        <v>4.1666666666666666E-3</v>
      </c>
      <c r="Y52" s="2">
        <f t="shared" si="2"/>
        <v>3.8461538461538464E-3</v>
      </c>
      <c r="Z52" s="2">
        <f t="shared" si="3"/>
        <v>1.7247474747474748E-3</v>
      </c>
      <c r="AA52" s="2">
        <f t="shared" si="4"/>
        <v>6.7307692307692311E-3</v>
      </c>
      <c r="AB52" s="2">
        <f t="shared" si="5"/>
        <v>2.4691358024691358E-3</v>
      </c>
      <c r="AC52" s="2">
        <f t="shared" si="6"/>
        <v>2.312889812889813E-3</v>
      </c>
      <c r="AD52" s="2">
        <f t="shared" si="7"/>
        <v>5.5657523194836628E-3</v>
      </c>
      <c r="AE52" s="2">
        <f t="shared" si="8"/>
        <v>8.4249084249084245E-3</v>
      </c>
      <c r="AF52" s="2">
        <f t="shared" si="9"/>
        <v>6.3709112757114762E-3</v>
      </c>
      <c r="AG52" s="2">
        <f t="shared" si="10"/>
        <v>3.8338658146964857E-3</v>
      </c>
    </row>
    <row r="53" spans="1:33" x14ac:dyDescent="0.2">
      <c r="A53" t="s">
        <v>36</v>
      </c>
      <c r="B53" t="s">
        <v>133</v>
      </c>
      <c r="C53" t="s">
        <v>133</v>
      </c>
      <c r="D53" s="1">
        <v>3.3035714285714286E-2</v>
      </c>
      <c r="E53" s="1">
        <v>1.8181818181818181E-2</v>
      </c>
      <c r="F53" s="1">
        <v>6.25E-2</v>
      </c>
      <c r="G53" s="1">
        <v>2.3809523809523808E-2</v>
      </c>
      <c r="H53" s="1">
        <v>2.6923076923076925E-2</v>
      </c>
      <c r="I53" s="1">
        <v>1.1111111111111112E-2</v>
      </c>
      <c r="J53" s="1">
        <v>1.1363636363636364E-2</v>
      </c>
      <c r="K53" s="1">
        <v>7.4999999999999997E-3</v>
      </c>
      <c r="L53" s="1">
        <v>1.9230769230769232E-2</v>
      </c>
      <c r="M53" s="2">
        <v>1.1111111111111112E-2</v>
      </c>
      <c r="N53" s="2">
        <v>8.076923076923077E-3</v>
      </c>
      <c r="O53" s="2">
        <v>2.1621621621621623E-2</v>
      </c>
      <c r="P53" s="2">
        <v>1.0447761194029851E-2</v>
      </c>
      <c r="Q53" s="2">
        <v>1.891891891891892E-2</v>
      </c>
      <c r="R53" s="2">
        <v>1.9780219780219779E-2</v>
      </c>
      <c r="S53" s="2">
        <v>1.8200000000000001E-2</v>
      </c>
      <c r="T53" s="2">
        <f>0.003+0.0149700598802395</f>
        <v>1.7970059880239499E-2</v>
      </c>
      <c r="U53" s="2">
        <v>1.1501597444089457E-2</v>
      </c>
      <c r="W53" s="2">
        <f t="shared" si="0"/>
        <v>3.3035714285714286E-2</v>
      </c>
      <c r="X53" s="2">
        <f t="shared" si="1"/>
        <v>3.483044733044733E-2</v>
      </c>
      <c r="Y53" s="2">
        <f t="shared" si="2"/>
        <v>2.6923076923076925E-2</v>
      </c>
      <c r="Z53" s="2">
        <f t="shared" si="3"/>
        <v>1.1237373737373737E-2</v>
      </c>
      <c r="AA53" s="2">
        <f t="shared" si="4"/>
        <v>1.3365384615384616E-2</v>
      </c>
      <c r="AB53" s="2">
        <f t="shared" si="5"/>
        <v>1.1111111111111112E-2</v>
      </c>
      <c r="AC53" s="2">
        <f t="shared" si="6"/>
        <v>1.4849272349272351E-2</v>
      </c>
      <c r="AD53" s="2">
        <f t="shared" si="7"/>
        <v>1.4683340056474386E-2</v>
      </c>
      <c r="AE53" s="2">
        <f t="shared" si="8"/>
        <v>1.9780219780219779E-2</v>
      </c>
      <c r="AF53" s="2">
        <f t="shared" si="9"/>
        <v>1.8085029940119748E-2</v>
      </c>
      <c r="AG53" s="2">
        <f t="shared" si="10"/>
        <v>1.1501597444089457E-2</v>
      </c>
    </row>
    <row r="54" spans="1:33" x14ac:dyDescent="0.2">
      <c r="A54" t="s">
        <v>37</v>
      </c>
      <c r="B54" t="s">
        <v>136</v>
      </c>
      <c r="C54" t="s">
        <v>129</v>
      </c>
      <c r="D54" s="1">
        <v>3.5714285714285713E-3</v>
      </c>
      <c r="E54" s="1">
        <v>9.0909090909090905E-3</v>
      </c>
      <c r="F54" s="1">
        <v>0</v>
      </c>
      <c r="G54" s="1">
        <v>1.1904761904761904E-2</v>
      </c>
      <c r="H54" s="1">
        <v>1.0897435897435897E-2</v>
      </c>
      <c r="I54" s="1">
        <v>6.0000000000000001E-3</v>
      </c>
      <c r="J54" s="1">
        <v>6.0606060606060606E-3</v>
      </c>
      <c r="K54" s="1">
        <v>7.4999999999999997E-3</v>
      </c>
      <c r="L54" s="1">
        <v>1.2307692307692308E-2</v>
      </c>
      <c r="M54" s="2">
        <v>6.9958847736625515E-3</v>
      </c>
      <c r="N54" s="2">
        <v>8.076923076923077E-3</v>
      </c>
      <c r="O54" s="2">
        <v>1.1583011583011582E-2</v>
      </c>
      <c r="P54" s="2">
        <v>2.2388059701492536E-2</v>
      </c>
      <c r="Q54" s="2">
        <v>1.4594594594594595E-2</v>
      </c>
      <c r="R54" s="2">
        <v>1.098901098901099E-2</v>
      </c>
      <c r="S54" s="2">
        <v>2.223230490018149E-2</v>
      </c>
      <c r="T54" s="12">
        <v>1.7536355859709155E-2</v>
      </c>
      <c r="U54" s="2">
        <v>1.2140575079872205E-2</v>
      </c>
      <c r="W54" s="2">
        <f t="shared" si="0"/>
        <v>3.5714285714285713E-3</v>
      </c>
      <c r="X54" s="2">
        <f t="shared" si="1"/>
        <v>6.9985569985569979E-3</v>
      </c>
      <c r="Y54" s="2">
        <f t="shared" si="2"/>
        <v>1.0897435897435897E-2</v>
      </c>
      <c r="Z54" s="2">
        <f t="shared" si="3"/>
        <v>6.0303030303030299E-3</v>
      </c>
      <c r="AA54" s="2">
        <f t="shared" si="4"/>
        <v>9.9038461538461537E-3</v>
      </c>
      <c r="AB54" s="2">
        <f t="shared" si="5"/>
        <v>6.9958847736625515E-3</v>
      </c>
      <c r="AC54" s="2">
        <f t="shared" si="6"/>
        <v>9.8299673299673297E-3</v>
      </c>
      <c r="AD54" s="2">
        <f t="shared" si="7"/>
        <v>1.8491327148043565E-2</v>
      </c>
      <c r="AE54" s="2">
        <f t="shared" si="8"/>
        <v>1.098901098901099E-2</v>
      </c>
      <c r="AF54" s="2">
        <f t="shared" si="9"/>
        <v>1.9884330379945324E-2</v>
      </c>
      <c r="AG54" s="2">
        <f t="shared" si="10"/>
        <v>1.2140575079872205E-2</v>
      </c>
    </row>
    <row r="55" spans="1:33" x14ac:dyDescent="0.2">
      <c r="A55" t="s">
        <v>38</v>
      </c>
      <c r="B55" t="s">
        <v>135</v>
      </c>
      <c r="C55" t="s">
        <v>127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2">
        <v>0</v>
      </c>
      <c r="N55" s="2">
        <v>0</v>
      </c>
      <c r="O55" s="2">
        <v>1.1583011583011582E-3</v>
      </c>
      <c r="P55" s="2">
        <v>0</v>
      </c>
      <c r="Q55" s="2">
        <v>0</v>
      </c>
      <c r="R55" s="2">
        <v>0</v>
      </c>
      <c r="S55" s="2">
        <v>0</v>
      </c>
      <c r="T55" s="12">
        <v>0</v>
      </c>
      <c r="U55" s="2">
        <v>0</v>
      </c>
      <c r="W55" s="2">
        <f t="shared" si="0"/>
        <v>0</v>
      </c>
      <c r="X55" s="2">
        <f t="shared" si="1"/>
        <v>0</v>
      </c>
      <c r="Y55" s="2">
        <f t="shared" si="2"/>
        <v>0</v>
      </c>
      <c r="Z55" s="2">
        <f t="shared" si="3"/>
        <v>0</v>
      </c>
      <c r="AA55" s="2">
        <f t="shared" si="4"/>
        <v>0</v>
      </c>
      <c r="AB55" s="2">
        <f t="shared" si="5"/>
        <v>0</v>
      </c>
      <c r="AC55" s="2">
        <f t="shared" si="6"/>
        <v>5.7915057915057912E-4</v>
      </c>
      <c r="AD55" s="2">
        <f t="shared" si="7"/>
        <v>0</v>
      </c>
      <c r="AE55" s="2">
        <f t="shared" si="8"/>
        <v>0</v>
      </c>
      <c r="AF55" s="2">
        <f t="shared" si="9"/>
        <v>0</v>
      </c>
      <c r="AG55" s="2">
        <f t="shared" si="10"/>
        <v>0</v>
      </c>
    </row>
    <row r="56" spans="1:33" x14ac:dyDescent="0.2">
      <c r="A56" t="s">
        <v>39</v>
      </c>
      <c r="B56" t="s">
        <v>128</v>
      </c>
      <c r="C56" t="s">
        <v>129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2">
        <v>1.2345679012345679E-3</v>
      </c>
      <c r="N56" s="2">
        <v>1.9230769230769232E-3</v>
      </c>
      <c r="O56" s="2">
        <v>2.7027027027027029E-3</v>
      </c>
      <c r="P56" s="2">
        <v>2.9850746268656717E-3</v>
      </c>
      <c r="Q56" s="2">
        <v>4.3243243243243244E-3</v>
      </c>
      <c r="R56" s="2">
        <v>2.5641025641025641E-3</v>
      </c>
      <c r="S56" s="2">
        <v>1.8148820326678765E-3</v>
      </c>
      <c r="T56" s="12">
        <v>3.8494439692044482E-3</v>
      </c>
      <c r="U56" s="2">
        <v>4.4728434504792336E-3</v>
      </c>
      <c r="W56" s="2">
        <f t="shared" si="0"/>
        <v>0</v>
      </c>
      <c r="X56" s="2">
        <f t="shared" si="1"/>
        <v>0</v>
      </c>
      <c r="Y56" s="2">
        <f t="shared" si="2"/>
        <v>0</v>
      </c>
      <c r="Z56" s="2">
        <f t="shared" si="3"/>
        <v>0</v>
      </c>
      <c r="AA56" s="2">
        <f t="shared" si="4"/>
        <v>0</v>
      </c>
      <c r="AB56" s="2">
        <f t="shared" si="5"/>
        <v>1.2345679012345679E-3</v>
      </c>
      <c r="AC56" s="2">
        <f t="shared" si="6"/>
        <v>2.312889812889813E-3</v>
      </c>
      <c r="AD56" s="2">
        <f t="shared" si="7"/>
        <v>3.6546994755949982E-3</v>
      </c>
      <c r="AE56" s="2">
        <f t="shared" si="8"/>
        <v>2.5641025641025641E-3</v>
      </c>
      <c r="AF56" s="2">
        <f t="shared" si="9"/>
        <v>2.8321630009361621E-3</v>
      </c>
      <c r="AG56" s="2">
        <f t="shared" si="10"/>
        <v>4.4728434504792336E-3</v>
      </c>
    </row>
    <row r="57" spans="1:33" x14ac:dyDescent="0.2">
      <c r="A57" t="s">
        <v>40</v>
      </c>
      <c r="B57" t="s">
        <v>41</v>
      </c>
      <c r="C57" t="s">
        <v>130</v>
      </c>
      <c r="D57" s="1">
        <v>0</v>
      </c>
      <c r="E57" s="1">
        <v>0</v>
      </c>
      <c r="F57" s="1">
        <v>0</v>
      </c>
      <c r="G57" s="1">
        <v>0</v>
      </c>
      <c r="H57" s="1">
        <v>6.4102564102564103E-4</v>
      </c>
      <c r="I57" s="1">
        <v>2.2222222222222223E-4</v>
      </c>
      <c r="J57" s="1">
        <v>1.1363636363636363E-3</v>
      </c>
      <c r="K57" s="1">
        <v>0</v>
      </c>
      <c r="L57" s="1">
        <v>5.7692307692307696E-3</v>
      </c>
      <c r="M57" s="2">
        <v>0</v>
      </c>
      <c r="N57" s="2">
        <v>0</v>
      </c>
      <c r="O57" s="2">
        <v>3.861003861003861E-4</v>
      </c>
      <c r="P57" s="2">
        <v>1.1194029850746269E-3</v>
      </c>
      <c r="Q57" s="2">
        <v>2.1621621621621622E-3</v>
      </c>
      <c r="R57" s="2">
        <v>0</v>
      </c>
      <c r="S57" s="2">
        <v>2.2686025408348459E-3</v>
      </c>
      <c r="T57" s="12">
        <v>1.710863986313088E-3</v>
      </c>
      <c r="U57" s="2">
        <v>3.8338658146964857E-3</v>
      </c>
      <c r="W57" s="2">
        <f t="shared" si="0"/>
        <v>0</v>
      </c>
      <c r="X57" s="2">
        <f t="shared" si="1"/>
        <v>0</v>
      </c>
      <c r="Y57" s="2">
        <f t="shared" si="2"/>
        <v>6.4102564102564103E-4</v>
      </c>
      <c r="Z57" s="2">
        <f t="shared" si="3"/>
        <v>6.7929292929292924E-4</v>
      </c>
      <c r="AA57" s="2">
        <f t="shared" si="4"/>
        <v>2.8846153846153848E-3</v>
      </c>
      <c r="AB57" s="2">
        <f t="shared" si="5"/>
        <v>0</v>
      </c>
      <c r="AC57" s="2">
        <f t="shared" si="6"/>
        <v>1.9305019305019305E-4</v>
      </c>
      <c r="AD57" s="2">
        <f t="shared" si="7"/>
        <v>1.6407825736183945E-3</v>
      </c>
      <c r="AE57" s="2">
        <f t="shared" si="8"/>
        <v>0</v>
      </c>
      <c r="AF57" s="2">
        <f t="shared" si="9"/>
        <v>1.9897332635739669E-3</v>
      </c>
      <c r="AG57" s="2">
        <f t="shared" si="10"/>
        <v>3.8338658146964857E-3</v>
      </c>
    </row>
    <row r="58" spans="1:33" x14ac:dyDescent="0.2">
      <c r="A58" t="s">
        <v>41</v>
      </c>
      <c r="B58" t="s">
        <v>41</v>
      </c>
      <c r="C58" t="s">
        <v>130</v>
      </c>
      <c r="D58" s="1">
        <v>0</v>
      </c>
      <c r="E58" s="1">
        <v>0</v>
      </c>
      <c r="F58" s="1">
        <v>0</v>
      </c>
      <c r="G58" s="1">
        <v>0</v>
      </c>
      <c r="H58" s="1">
        <v>6.4102564102564103E-4</v>
      </c>
      <c r="I58" s="1">
        <v>6.6666666666666664E-4</v>
      </c>
      <c r="J58" s="1">
        <v>1.5151515151515152E-3</v>
      </c>
      <c r="K58" s="1">
        <v>0</v>
      </c>
      <c r="L58" s="1">
        <v>7.6923076923076923E-4</v>
      </c>
      <c r="M58" s="2">
        <v>0</v>
      </c>
      <c r="N58" s="2">
        <v>1.9230769230769232E-3</v>
      </c>
      <c r="O58" s="2">
        <v>7.722007722007722E-4</v>
      </c>
      <c r="P58" s="2">
        <v>7.0895522388059705E-3</v>
      </c>
      <c r="Q58" s="2">
        <v>5.4054054054054055E-4</v>
      </c>
      <c r="R58" s="2">
        <v>3.663003663003663E-4</v>
      </c>
      <c r="S58" s="2">
        <v>9.0744101633393826E-4</v>
      </c>
      <c r="T58" s="12">
        <v>4.2771599657827201E-4</v>
      </c>
      <c r="U58" s="2">
        <v>3.1948881789137379E-3</v>
      </c>
      <c r="W58" s="2">
        <f t="shared" si="0"/>
        <v>0</v>
      </c>
      <c r="X58" s="2">
        <f t="shared" si="1"/>
        <v>0</v>
      </c>
      <c r="Y58" s="2">
        <f t="shared" si="2"/>
        <v>6.4102564102564103E-4</v>
      </c>
      <c r="Z58" s="2">
        <f t="shared" si="3"/>
        <v>1.090909090909091E-3</v>
      </c>
      <c r="AA58" s="2">
        <f t="shared" si="4"/>
        <v>3.8461538461538462E-4</v>
      </c>
      <c r="AB58" s="2">
        <f t="shared" si="5"/>
        <v>0</v>
      </c>
      <c r="AC58" s="2">
        <f t="shared" si="6"/>
        <v>1.3476388476388477E-3</v>
      </c>
      <c r="AD58" s="2">
        <f t="shared" si="7"/>
        <v>3.8150463896732554E-3</v>
      </c>
      <c r="AE58" s="2">
        <f t="shared" si="8"/>
        <v>3.663003663003663E-4</v>
      </c>
      <c r="AF58" s="2">
        <f t="shared" si="9"/>
        <v>6.6757850645610519E-4</v>
      </c>
      <c r="AG58" s="2">
        <f t="shared" si="10"/>
        <v>3.1948881789137379E-3</v>
      </c>
    </row>
    <row r="59" spans="1:33" x14ac:dyDescent="0.2">
      <c r="A59" t="s">
        <v>42</v>
      </c>
      <c r="B59" t="s">
        <v>99</v>
      </c>
      <c r="C59" t="s">
        <v>142</v>
      </c>
      <c r="D59" s="1">
        <v>0</v>
      </c>
      <c r="E59" s="1">
        <v>0</v>
      </c>
      <c r="F59" s="1">
        <v>0</v>
      </c>
      <c r="G59" s="1">
        <v>0</v>
      </c>
      <c r="H59" s="1">
        <v>6.4102564102564103E-4</v>
      </c>
      <c r="I59" s="1">
        <v>8.8888888888888893E-4</v>
      </c>
      <c r="J59" s="1">
        <v>7.5757575757575758E-4</v>
      </c>
      <c r="K59" s="1">
        <v>0</v>
      </c>
      <c r="L59" s="1">
        <v>3.8461538461538464E-3</v>
      </c>
      <c r="M59" s="2">
        <v>2.05761316872428E-3</v>
      </c>
      <c r="N59" s="2">
        <v>3.8461538461538464E-3</v>
      </c>
      <c r="O59" s="2">
        <v>3.8610038610038611E-3</v>
      </c>
      <c r="P59" s="2">
        <v>2.9850746268656717E-3</v>
      </c>
      <c r="Q59" s="2">
        <v>7.5675675675675675E-3</v>
      </c>
      <c r="R59" s="2">
        <v>6.2271062271062275E-3</v>
      </c>
      <c r="S59" s="2">
        <v>6.8058076225045372E-3</v>
      </c>
      <c r="T59" s="12">
        <v>3.8E-3</v>
      </c>
      <c r="U59" s="2">
        <v>6.3897763578274762E-4</v>
      </c>
      <c r="W59" s="2">
        <f t="shared" si="0"/>
        <v>0</v>
      </c>
      <c r="X59" s="2">
        <f t="shared" si="1"/>
        <v>0</v>
      </c>
      <c r="Y59" s="2">
        <f t="shared" si="2"/>
        <v>6.4102564102564103E-4</v>
      </c>
      <c r="Z59" s="2">
        <f t="shared" si="3"/>
        <v>8.232323232323232E-4</v>
      </c>
      <c r="AA59" s="2">
        <f t="shared" si="4"/>
        <v>1.9230769230769232E-3</v>
      </c>
      <c r="AB59" s="2">
        <f t="shared" si="5"/>
        <v>2.05761316872428E-3</v>
      </c>
      <c r="AC59" s="2">
        <f t="shared" si="6"/>
        <v>3.8535788535788537E-3</v>
      </c>
      <c r="AD59" s="2">
        <f t="shared" si="7"/>
        <v>5.2763210972166198E-3</v>
      </c>
      <c r="AE59" s="2">
        <f t="shared" si="8"/>
        <v>6.2271062271062275E-3</v>
      </c>
      <c r="AF59" s="2">
        <f t="shared" si="9"/>
        <v>5.3029038112522688E-3</v>
      </c>
      <c r="AG59" s="2">
        <f t="shared" si="10"/>
        <v>6.3897763578274762E-4</v>
      </c>
    </row>
    <row r="60" spans="1:33" x14ac:dyDescent="0.2">
      <c r="A60" t="s">
        <v>43</v>
      </c>
      <c r="B60" t="s">
        <v>145</v>
      </c>
      <c r="C60" t="s">
        <v>140</v>
      </c>
      <c r="D60" s="1">
        <v>0</v>
      </c>
      <c r="E60" s="1">
        <v>0</v>
      </c>
      <c r="F60" s="1">
        <v>0</v>
      </c>
      <c r="G60" s="1">
        <v>0</v>
      </c>
      <c r="H60" s="1">
        <v>6.4102564102564103E-4</v>
      </c>
      <c r="I60" s="1">
        <v>6.6666666666666664E-4</v>
      </c>
      <c r="J60" s="1">
        <v>0</v>
      </c>
      <c r="K60" s="1">
        <v>0</v>
      </c>
      <c r="L60" s="1">
        <v>7.6923076923076923E-4</v>
      </c>
      <c r="M60" s="2">
        <v>1.6460905349794238E-3</v>
      </c>
      <c r="N60" s="2">
        <v>0</v>
      </c>
      <c r="O60" s="2">
        <v>1.1583011583011582E-3</v>
      </c>
      <c r="P60" s="2">
        <v>2.6119402985074628E-3</v>
      </c>
      <c r="Q60" s="2">
        <v>1.0810810810810811E-3</v>
      </c>
      <c r="R60" s="2">
        <v>1.4652014652014652E-3</v>
      </c>
      <c r="S60" s="2">
        <v>2.2686025408348459E-3</v>
      </c>
      <c r="T60" s="12">
        <v>0</v>
      </c>
      <c r="U60" s="2">
        <v>1.9E-3</v>
      </c>
      <c r="W60" s="2">
        <f t="shared" si="0"/>
        <v>0</v>
      </c>
      <c r="X60" s="2">
        <f t="shared" si="1"/>
        <v>0</v>
      </c>
      <c r="Y60" s="2">
        <f t="shared" si="2"/>
        <v>6.4102564102564103E-4</v>
      </c>
      <c r="Z60" s="2">
        <f t="shared" si="3"/>
        <v>3.3333333333333332E-4</v>
      </c>
      <c r="AA60" s="2">
        <f t="shared" si="4"/>
        <v>3.8461538461538462E-4</v>
      </c>
      <c r="AB60" s="2">
        <f t="shared" si="5"/>
        <v>1.6460905349794238E-3</v>
      </c>
      <c r="AC60" s="2">
        <f t="shared" si="6"/>
        <v>5.7915057915057912E-4</v>
      </c>
      <c r="AD60" s="2">
        <f t="shared" si="7"/>
        <v>1.846510689794272E-3</v>
      </c>
      <c r="AE60" s="2">
        <f t="shared" si="8"/>
        <v>1.4652014652014652E-3</v>
      </c>
      <c r="AF60" s="2">
        <f t="shared" si="9"/>
        <v>1.1343012704174229E-3</v>
      </c>
      <c r="AG60" s="2">
        <f t="shared" si="10"/>
        <v>1.9E-3</v>
      </c>
    </row>
    <row r="61" spans="1:33" x14ac:dyDescent="0.2">
      <c r="A61" t="s">
        <v>44</v>
      </c>
      <c r="B61" t="s">
        <v>128</v>
      </c>
      <c r="C61" t="s">
        <v>129</v>
      </c>
      <c r="D61" s="1">
        <v>8.9285714285714283E-4</v>
      </c>
      <c r="E61" s="1">
        <v>0</v>
      </c>
      <c r="F61" s="1">
        <v>0</v>
      </c>
      <c r="G61" s="1">
        <v>0</v>
      </c>
      <c r="H61" s="1">
        <v>0</v>
      </c>
      <c r="I61" s="1">
        <v>2.2222222222222223E-4</v>
      </c>
      <c r="J61" s="1">
        <v>0</v>
      </c>
      <c r="K61" s="1">
        <v>0</v>
      </c>
      <c r="L61" s="1">
        <v>0</v>
      </c>
      <c r="M61" s="2">
        <v>0</v>
      </c>
      <c r="N61" s="2">
        <v>0</v>
      </c>
      <c r="O61" s="2">
        <v>0</v>
      </c>
      <c r="P61" s="2">
        <v>7.4626865671641792E-4</v>
      </c>
      <c r="Q61" s="2">
        <v>0</v>
      </c>
      <c r="R61" s="2">
        <v>0</v>
      </c>
      <c r="S61" s="2">
        <v>0</v>
      </c>
      <c r="T61" s="12">
        <v>0</v>
      </c>
      <c r="U61" s="2">
        <v>5.9999999999999995E-4</v>
      </c>
      <c r="W61" s="2">
        <f t="shared" si="0"/>
        <v>8.9285714285714283E-4</v>
      </c>
      <c r="X61" s="2">
        <f t="shared" si="1"/>
        <v>0</v>
      </c>
      <c r="Y61" s="2">
        <f t="shared" si="2"/>
        <v>0</v>
      </c>
      <c r="Z61" s="2">
        <f t="shared" si="3"/>
        <v>1.1111111111111112E-4</v>
      </c>
      <c r="AA61" s="2">
        <f t="shared" si="4"/>
        <v>0</v>
      </c>
      <c r="AB61" s="2">
        <f t="shared" si="5"/>
        <v>0</v>
      </c>
      <c r="AC61" s="2">
        <f t="shared" si="6"/>
        <v>0</v>
      </c>
      <c r="AD61" s="2">
        <f t="shared" si="7"/>
        <v>3.7313432835820896E-4</v>
      </c>
      <c r="AE61" s="2">
        <f t="shared" si="8"/>
        <v>0</v>
      </c>
      <c r="AF61" s="2">
        <f t="shared" si="9"/>
        <v>0</v>
      </c>
      <c r="AG61" s="2">
        <f t="shared" si="10"/>
        <v>5.9999999999999995E-4</v>
      </c>
    </row>
    <row r="62" spans="1:33" x14ac:dyDescent="0.2">
      <c r="A62" s="3" t="s">
        <v>45</v>
      </c>
      <c r="B62" t="s">
        <v>133</v>
      </c>
      <c r="C62" t="s">
        <v>133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2">
        <v>1.6460905349794238E-3</v>
      </c>
      <c r="N62" s="2">
        <v>1.153846153846154E-3</v>
      </c>
      <c r="O62" s="2">
        <v>6.9498069498069494E-3</v>
      </c>
      <c r="P62" s="2">
        <v>4.4776119402985077E-3</v>
      </c>
      <c r="Q62" s="2">
        <v>5.9459459459459459E-3</v>
      </c>
      <c r="R62" s="2">
        <v>9.8901098901098897E-3</v>
      </c>
      <c r="S62" s="2">
        <v>4.9909255898366606E-3</v>
      </c>
      <c r="T62" s="12">
        <v>1.710863986313088E-3</v>
      </c>
      <c r="U62" s="2">
        <v>1.2779552715654952E-3</v>
      </c>
      <c r="W62" s="2">
        <f t="shared" si="0"/>
        <v>0</v>
      </c>
      <c r="X62" s="2">
        <f t="shared" si="1"/>
        <v>0</v>
      </c>
      <c r="Y62" s="2">
        <f t="shared" si="2"/>
        <v>0</v>
      </c>
      <c r="Z62" s="2">
        <f t="shared" si="3"/>
        <v>0</v>
      </c>
      <c r="AA62" s="2">
        <f t="shared" si="4"/>
        <v>0</v>
      </c>
      <c r="AB62" s="2">
        <f t="shared" si="5"/>
        <v>1.6460905349794238E-3</v>
      </c>
      <c r="AC62" s="2">
        <f t="shared" si="6"/>
        <v>4.051826551826552E-3</v>
      </c>
      <c r="AD62" s="2">
        <f t="shared" si="7"/>
        <v>5.2117789431222264E-3</v>
      </c>
      <c r="AE62" s="2">
        <f t="shared" si="8"/>
        <v>9.8901098901098897E-3</v>
      </c>
      <c r="AF62" s="2">
        <f t="shared" si="9"/>
        <v>3.3508947880748746E-3</v>
      </c>
      <c r="AG62" s="2">
        <f t="shared" si="10"/>
        <v>1.2779552715654952E-3</v>
      </c>
    </row>
    <row r="63" spans="1:33" x14ac:dyDescent="0.2">
      <c r="A63" t="s">
        <v>46</v>
      </c>
      <c r="B63" t="s">
        <v>84</v>
      </c>
      <c r="C63" t="s">
        <v>140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2">
        <v>0</v>
      </c>
      <c r="N63" s="2">
        <v>0</v>
      </c>
      <c r="O63" s="2">
        <v>0</v>
      </c>
      <c r="P63" s="2">
        <v>0</v>
      </c>
      <c r="Q63" s="2">
        <v>1.6216216216216215E-3</v>
      </c>
      <c r="R63" s="2">
        <v>0</v>
      </c>
      <c r="S63" s="2">
        <v>0</v>
      </c>
      <c r="T63" s="12">
        <v>4.2771599657827201E-4</v>
      </c>
      <c r="U63" s="2">
        <v>0</v>
      </c>
      <c r="W63" s="2">
        <f t="shared" si="0"/>
        <v>0</v>
      </c>
      <c r="X63" s="2">
        <f t="shared" si="1"/>
        <v>0</v>
      </c>
      <c r="Y63" s="2">
        <f t="shared" si="2"/>
        <v>0</v>
      </c>
      <c r="Z63" s="2">
        <f t="shared" si="3"/>
        <v>0</v>
      </c>
      <c r="AA63" s="2">
        <f t="shared" si="4"/>
        <v>0</v>
      </c>
      <c r="AB63" s="2">
        <f t="shared" si="5"/>
        <v>0</v>
      </c>
      <c r="AC63" s="2">
        <f t="shared" si="6"/>
        <v>0</v>
      </c>
      <c r="AD63" s="2">
        <f t="shared" si="7"/>
        <v>8.1081081081081077E-4</v>
      </c>
      <c r="AE63" s="2">
        <f t="shared" si="8"/>
        <v>0</v>
      </c>
      <c r="AF63" s="2">
        <f t="shared" si="9"/>
        <v>2.13857998289136E-4</v>
      </c>
      <c r="AG63" s="2">
        <f t="shared" si="10"/>
        <v>0</v>
      </c>
    </row>
    <row r="64" spans="1:33" x14ac:dyDescent="0.2">
      <c r="A64" t="s">
        <v>47</v>
      </c>
      <c r="B64" t="s">
        <v>147</v>
      </c>
      <c r="C64" t="s">
        <v>130</v>
      </c>
      <c r="D64" s="1">
        <v>1.7857142857142857E-3</v>
      </c>
      <c r="E64" s="1">
        <v>0</v>
      </c>
      <c r="F64" s="1">
        <v>0</v>
      </c>
      <c r="G64" s="1">
        <v>2.3809523809523812E-3</v>
      </c>
      <c r="H64" s="1">
        <v>1.9230769230769232E-3</v>
      </c>
      <c r="I64" s="1">
        <v>1.1111111111111111E-3</v>
      </c>
      <c r="J64" s="1">
        <v>2.2727272727272726E-3</v>
      </c>
      <c r="K64" s="1">
        <v>5.0000000000000001E-3</v>
      </c>
      <c r="L64" s="1">
        <v>2.3076923076923079E-3</v>
      </c>
      <c r="M64" s="2">
        <v>1.6460905349794238E-3</v>
      </c>
      <c r="N64" s="2">
        <v>3.8461538461538464E-3</v>
      </c>
      <c r="O64" s="2">
        <v>1.5444015444015444E-3</v>
      </c>
      <c r="P64" s="2">
        <v>1.4925373134328358E-3</v>
      </c>
      <c r="Q64" s="2">
        <v>5.4054054054054057E-3</v>
      </c>
      <c r="R64" s="2">
        <v>2.5641025641025641E-3</v>
      </c>
      <c r="S64" s="2">
        <v>3.1760435571687841E-3</v>
      </c>
      <c r="T64" s="12">
        <v>3.8494439692044482E-3</v>
      </c>
      <c r="U64" s="2">
        <v>1.9169329073482429E-3</v>
      </c>
      <c r="W64" s="2">
        <f t="shared" si="0"/>
        <v>1.7857142857142857E-3</v>
      </c>
      <c r="X64" s="2">
        <f t="shared" si="1"/>
        <v>7.9365079365079376E-4</v>
      </c>
      <c r="Y64" s="2">
        <f t="shared" si="2"/>
        <v>1.9230769230769232E-3</v>
      </c>
      <c r="Z64" s="2">
        <f t="shared" si="3"/>
        <v>1.691919191919192E-3</v>
      </c>
      <c r="AA64" s="2">
        <f t="shared" si="4"/>
        <v>3.6538461538461542E-3</v>
      </c>
      <c r="AB64" s="2">
        <f t="shared" si="5"/>
        <v>1.6460905349794238E-3</v>
      </c>
      <c r="AC64" s="2">
        <f t="shared" si="6"/>
        <v>2.6952776952776955E-3</v>
      </c>
      <c r="AD64" s="2">
        <f t="shared" si="7"/>
        <v>3.4489713594191207E-3</v>
      </c>
      <c r="AE64" s="2">
        <f t="shared" si="8"/>
        <v>2.5641025641025641E-3</v>
      </c>
      <c r="AF64" s="2">
        <f t="shared" si="9"/>
        <v>3.5127437631866159E-3</v>
      </c>
      <c r="AG64" s="2">
        <f t="shared" si="10"/>
        <v>1.9169329073482429E-3</v>
      </c>
    </row>
    <row r="65" spans="1:33" x14ac:dyDescent="0.2">
      <c r="A65" t="s">
        <v>48</v>
      </c>
      <c r="B65" t="s">
        <v>41</v>
      </c>
      <c r="C65" t="s">
        <v>130</v>
      </c>
      <c r="D65" s="1">
        <v>2.6785714285714286E-3</v>
      </c>
      <c r="E65" s="1">
        <v>4.5454545454545452E-3</v>
      </c>
      <c r="F65" s="1">
        <v>0</v>
      </c>
      <c r="G65" s="1">
        <v>9.5238095238095247E-3</v>
      </c>
      <c r="H65" s="1">
        <v>1.3461538461538462E-2</v>
      </c>
      <c r="I65" s="1">
        <v>1.5111111111111112E-2</v>
      </c>
      <c r="J65" s="1">
        <v>2.5757575757575757E-2</v>
      </c>
      <c r="K65" s="1">
        <v>1.7500000000000002E-2</v>
      </c>
      <c r="L65" s="1">
        <v>4.0384615384615387E-2</v>
      </c>
      <c r="M65" s="1">
        <v>2.4691358024691357E-2</v>
      </c>
      <c r="N65" s="1">
        <v>1.6153846153846154E-2</v>
      </c>
      <c r="O65" s="1">
        <v>3.6293436293436294E-2</v>
      </c>
      <c r="P65" s="1">
        <v>3.5820895522388062E-2</v>
      </c>
      <c r="Q65" s="1">
        <v>2.1081081081081081E-2</v>
      </c>
      <c r="R65" s="1">
        <v>3.3333333333333333E-2</v>
      </c>
      <c r="S65" s="2">
        <v>9.2514337568058103E-2</v>
      </c>
      <c r="T65" s="12">
        <f>0.00898203592814371+0.0329341317365269</f>
        <v>4.1916167664670614E-2</v>
      </c>
      <c r="U65" s="2">
        <v>8.0500000000000002E-2</v>
      </c>
      <c r="W65" s="2">
        <f t="shared" si="0"/>
        <v>2.6785714285714286E-3</v>
      </c>
      <c r="X65" s="2">
        <f t="shared" si="1"/>
        <v>4.68975468975469E-3</v>
      </c>
      <c r="Y65" s="2">
        <f t="shared" si="2"/>
        <v>1.3461538461538462E-2</v>
      </c>
      <c r="Z65" s="2">
        <f t="shared" si="3"/>
        <v>2.0434343434343433E-2</v>
      </c>
      <c r="AA65" s="2">
        <f t="shared" si="4"/>
        <v>2.8942307692307694E-2</v>
      </c>
      <c r="AB65" s="2">
        <f t="shared" si="5"/>
        <v>2.4691358024691357E-2</v>
      </c>
      <c r="AC65" s="2">
        <f t="shared" si="6"/>
        <v>2.6223641223641223E-2</v>
      </c>
      <c r="AD65" s="2">
        <f t="shared" si="7"/>
        <v>2.8450988301734571E-2</v>
      </c>
      <c r="AE65" s="2">
        <f t="shared" si="8"/>
        <v>3.3333333333333333E-2</v>
      </c>
      <c r="AF65" s="2">
        <f t="shared" si="9"/>
        <v>6.7215252616364352E-2</v>
      </c>
      <c r="AG65" s="2">
        <f t="shared" si="10"/>
        <v>8.0500000000000002E-2</v>
      </c>
    </row>
    <row r="66" spans="1:33" x14ac:dyDescent="0.2">
      <c r="A66" t="s">
        <v>49</v>
      </c>
      <c r="B66" t="s">
        <v>49</v>
      </c>
      <c r="C66" t="s">
        <v>49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3.7878787878787879E-4</v>
      </c>
      <c r="K66" s="1">
        <v>0</v>
      </c>
      <c r="L66" s="1">
        <v>3.4615384615384616E-3</v>
      </c>
      <c r="M66" s="2">
        <v>4.9382716049382715E-3</v>
      </c>
      <c r="N66" s="2">
        <v>7.6923076923076923E-4</v>
      </c>
      <c r="O66" s="2">
        <v>3.4749034749034747E-3</v>
      </c>
      <c r="P66" s="2">
        <v>3.7313432835820895E-3</v>
      </c>
      <c r="Q66" s="2">
        <v>7.0270270270270272E-3</v>
      </c>
      <c r="R66" s="2">
        <v>6.9597069597069601E-3</v>
      </c>
      <c r="S66" s="2">
        <v>2.7223230490018148E-3</v>
      </c>
      <c r="T66" s="12">
        <v>2.9940119760479044E-3</v>
      </c>
      <c r="U66" s="2">
        <v>2.5559105431309905E-3</v>
      </c>
      <c r="W66" s="2">
        <f t="shared" si="0"/>
        <v>0</v>
      </c>
      <c r="X66" s="2">
        <f t="shared" si="1"/>
        <v>0</v>
      </c>
      <c r="Y66" s="2">
        <f t="shared" si="2"/>
        <v>0</v>
      </c>
      <c r="Z66" s="2">
        <f t="shared" si="3"/>
        <v>1.8939393939393939E-4</v>
      </c>
      <c r="AA66" s="2">
        <f t="shared" si="4"/>
        <v>1.7307692307692308E-3</v>
      </c>
      <c r="AB66" s="2">
        <f t="shared" si="5"/>
        <v>4.9382716049382715E-3</v>
      </c>
      <c r="AC66" s="2">
        <f t="shared" si="6"/>
        <v>2.1220671220671221E-3</v>
      </c>
      <c r="AD66" s="2">
        <f t="shared" si="7"/>
        <v>5.3791851553045581E-3</v>
      </c>
      <c r="AE66" s="2">
        <f t="shared" si="8"/>
        <v>6.9597069597069601E-3</v>
      </c>
      <c r="AF66" s="2">
        <f t="shared" si="9"/>
        <v>2.8581675125248594E-3</v>
      </c>
      <c r="AG66" s="2">
        <f t="shared" si="10"/>
        <v>2.5559105431309905E-3</v>
      </c>
    </row>
    <row r="67" spans="1:33" x14ac:dyDescent="0.2">
      <c r="A67" t="s">
        <v>50</v>
      </c>
      <c r="B67" t="s">
        <v>84</v>
      </c>
      <c r="C67" t="s">
        <v>140</v>
      </c>
      <c r="D67" s="1">
        <v>1.1607142857142858E-2</v>
      </c>
      <c r="E67" s="1">
        <v>4.5454545454545452E-3</v>
      </c>
      <c r="F67" s="1">
        <v>0</v>
      </c>
      <c r="G67" s="1">
        <v>9.5238095238095247E-3</v>
      </c>
      <c r="H67" s="1">
        <v>0</v>
      </c>
      <c r="I67" s="1">
        <v>1.4444444444444444E-2</v>
      </c>
      <c r="J67" s="1">
        <v>2.0454545454545454E-2</v>
      </c>
      <c r="K67" s="1">
        <v>4.7500000000000001E-2</v>
      </c>
      <c r="L67" s="1">
        <v>2.8461538461538462E-2</v>
      </c>
      <c r="M67" s="2">
        <v>1.8518518518518517E-2</v>
      </c>
      <c r="N67" s="2">
        <v>1.5769230769230768E-2</v>
      </c>
      <c r="O67" s="2">
        <v>3.5907335907335906E-2</v>
      </c>
      <c r="P67" s="2">
        <v>2.0895522388059702E-2</v>
      </c>
      <c r="Q67" s="2">
        <v>3.3513513513513511E-2</v>
      </c>
      <c r="R67" s="2">
        <v>3.4432234432234435E-2</v>
      </c>
      <c r="S67" s="2">
        <v>5.2177858439201454E-2</v>
      </c>
      <c r="T67" s="12">
        <v>2.8229255774165955E-2</v>
      </c>
      <c r="U67" s="2">
        <v>2.428115015974441E-2</v>
      </c>
      <c r="W67" s="2">
        <f t="shared" ref="W67:W113" si="11">D67</f>
        <v>1.1607142857142858E-2</v>
      </c>
      <c r="X67" s="2">
        <f t="shared" ref="X67:X113" si="12">AVERAGE(E67,F67,G67)</f>
        <v>4.68975468975469E-3</v>
      </c>
      <c r="Y67" s="2">
        <f t="shared" ref="Y67:Y113" si="13">H67</f>
        <v>0</v>
      </c>
      <c r="Z67" s="2">
        <f t="shared" ref="Z67:Z113" si="14">AVERAGE(J67,I67)</f>
        <v>1.7449494949494951E-2</v>
      </c>
      <c r="AA67" s="2">
        <f t="shared" ref="AA67:AA113" si="15">AVERAGE(K67,L67)</f>
        <v>3.7980769230769235E-2</v>
      </c>
      <c r="AB67" s="2">
        <f t="shared" ref="AB67:AB113" si="16">M67</f>
        <v>1.8518518518518517E-2</v>
      </c>
      <c r="AC67" s="2">
        <f t="shared" ref="AC67:AC113" si="17">AVERAGE(N67,O67)</f>
        <v>2.5838283338283335E-2</v>
      </c>
      <c r="AD67" s="2">
        <f t="shared" ref="AD67:AD113" si="18">AVERAGE(P67,Q67)</f>
        <v>2.7204517950786607E-2</v>
      </c>
      <c r="AE67" s="2">
        <f t="shared" ref="AE67:AE113" si="19">R67</f>
        <v>3.4432234432234435E-2</v>
      </c>
      <c r="AF67" s="2">
        <f t="shared" ref="AF67:AF113" si="20">AVERAGE(S67,T67)</f>
        <v>4.0203557106683704E-2</v>
      </c>
      <c r="AG67" s="2">
        <f t="shared" ref="AG67:AG113" si="21">U67</f>
        <v>2.428115015974441E-2</v>
      </c>
    </row>
    <row r="68" spans="1:33" x14ac:dyDescent="0.2">
      <c r="A68" t="s">
        <v>51</v>
      </c>
      <c r="B68" t="s">
        <v>84</v>
      </c>
      <c r="C68" t="s">
        <v>140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2">
        <v>0</v>
      </c>
      <c r="N68" s="2">
        <v>0</v>
      </c>
      <c r="O68" s="2">
        <v>0</v>
      </c>
      <c r="P68" s="2">
        <v>3.7313432835820896E-4</v>
      </c>
      <c r="Q68" s="2">
        <v>0</v>
      </c>
      <c r="R68" s="2">
        <v>3.663003663003663E-4</v>
      </c>
      <c r="S68" s="2">
        <v>9.0744101633393826E-4</v>
      </c>
      <c r="T68" s="12">
        <v>0</v>
      </c>
      <c r="U68" s="2">
        <v>0</v>
      </c>
      <c r="W68" s="2">
        <f t="shared" si="11"/>
        <v>0</v>
      </c>
      <c r="X68" s="2">
        <f t="shared" si="12"/>
        <v>0</v>
      </c>
      <c r="Y68" s="2">
        <f t="shared" si="13"/>
        <v>0</v>
      </c>
      <c r="Z68" s="2">
        <f t="shared" si="14"/>
        <v>0</v>
      </c>
      <c r="AA68" s="2">
        <f t="shared" si="15"/>
        <v>0</v>
      </c>
      <c r="AB68" s="2">
        <f t="shared" si="16"/>
        <v>0</v>
      </c>
      <c r="AC68" s="2">
        <f t="shared" si="17"/>
        <v>0</v>
      </c>
      <c r="AD68" s="2">
        <f t="shared" si="18"/>
        <v>1.8656716417910448E-4</v>
      </c>
      <c r="AE68" s="2">
        <f t="shared" si="19"/>
        <v>3.663003663003663E-4</v>
      </c>
      <c r="AF68" s="2">
        <f t="shared" si="20"/>
        <v>4.5372050816696913E-4</v>
      </c>
      <c r="AG68" s="2">
        <f t="shared" si="21"/>
        <v>0</v>
      </c>
    </row>
    <row r="69" spans="1:33" x14ac:dyDescent="0.2">
      <c r="A69" t="s">
        <v>52</v>
      </c>
      <c r="B69" t="s">
        <v>126</v>
      </c>
      <c r="C69" t="s">
        <v>127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2">
        <v>0</v>
      </c>
      <c r="N69" s="2">
        <v>0</v>
      </c>
      <c r="O69" s="2">
        <v>0</v>
      </c>
      <c r="P69" s="2">
        <v>3.7313432835820896E-4</v>
      </c>
      <c r="Q69" s="2">
        <v>0</v>
      </c>
      <c r="R69" s="2">
        <v>0</v>
      </c>
      <c r="S69" s="2">
        <v>0</v>
      </c>
      <c r="T69" s="12">
        <v>4.2771599657827201E-4</v>
      </c>
      <c r="U69" s="2">
        <v>0</v>
      </c>
      <c r="W69" s="2">
        <f t="shared" si="11"/>
        <v>0</v>
      </c>
      <c r="X69" s="2">
        <f t="shared" si="12"/>
        <v>0</v>
      </c>
      <c r="Y69" s="2">
        <f t="shared" si="13"/>
        <v>0</v>
      </c>
      <c r="Z69" s="2">
        <f t="shared" si="14"/>
        <v>0</v>
      </c>
      <c r="AA69" s="2">
        <f t="shared" si="15"/>
        <v>0</v>
      </c>
      <c r="AB69" s="2">
        <f t="shared" si="16"/>
        <v>0</v>
      </c>
      <c r="AC69" s="2">
        <f t="shared" si="17"/>
        <v>0</v>
      </c>
      <c r="AD69" s="2">
        <f t="shared" si="18"/>
        <v>1.8656716417910448E-4</v>
      </c>
      <c r="AE69" s="2">
        <f t="shared" si="19"/>
        <v>0</v>
      </c>
      <c r="AF69" s="2">
        <f t="shared" si="20"/>
        <v>2.13857998289136E-4</v>
      </c>
      <c r="AG69" s="2">
        <f t="shared" si="21"/>
        <v>0</v>
      </c>
    </row>
    <row r="70" spans="1:33" x14ac:dyDescent="0.2">
      <c r="A70" t="s">
        <v>53</v>
      </c>
      <c r="B70" t="s">
        <v>126</v>
      </c>
      <c r="C70" t="s">
        <v>127</v>
      </c>
      <c r="D70" s="1">
        <v>3.5714285714285713E-3</v>
      </c>
      <c r="E70" s="1">
        <v>4.5454545454545452E-3</v>
      </c>
      <c r="F70" s="1">
        <v>0</v>
      </c>
      <c r="G70" s="1">
        <v>0</v>
      </c>
      <c r="H70" s="1">
        <v>5.1282051282051282E-3</v>
      </c>
      <c r="I70" s="1">
        <v>1.5555555555555555E-3</v>
      </c>
      <c r="J70" s="1">
        <v>7.5757575757575758E-4</v>
      </c>
      <c r="K70" s="1">
        <v>5.0000000000000001E-3</v>
      </c>
      <c r="L70" s="1">
        <v>1.5384615384615385E-3</v>
      </c>
      <c r="M70" s="2">
        <v>4.11522633744856E-3</v>
      </c>
      <c r="N70" s="2">
        <v>3.8461538461538464E-3</v>
      </c>
      <c r="O70" s="2">
        <v>3.0888030888030888E-3</v>
      </c>
      <c r="P70" s="2">
        <v>4.4776119402985077E-3</v>
      </c>
      <c r="Q70" s="2">
        <v>4.3243243243243244E-3</v>
      </c>
      <c r="R70" s="2">
        <v>5.1282051282051282E-3</v>
      </c>
      <c r="S70" s="2">
        <v>5.4446460980036296E-3</v>
      </c>
      <c r="T70" s="12">
        <v>2.9940119760479044E-3</v>
      </c>
      <c r="U70" s="2">
        <v>1.9E-3</v>
      </c>
      <c r="W70" s="2">
        <f t="shared" si="11"/>
        <v>3.5714285714285713E-3</v>
      </c>
      <c r="X70" s="2">
        <f t="shared" si="12"/>
        <v>1.5151515151515152E-3</v>
      </c>
      <c r="Y70" s="2">
        <f t="shared" si="13"/>
        <v>5.1282051282051282E-3</v>
      </c>
      <c r="Z70" s="2">
        <f t="shared" si="14"/>
        <v>1.1565656565656565E-3</v>
      </c>
      <c r="AA70" s="2">
        <f t="shared" si="15"/>
        <v>3.2692307692307691E-3</v>
      </c>
      <c r="AB70" s="2">
        <f t="shared" si="16"/>
        <v>4.11522633744856E-3</v>
      </c>
      <c r="AC70" s="2">
        <f t="shared" si="17"/>
        <v>3.4674784674784678E-3</v>
      </c>
      <c r="AD70" s="2">
        <f t="shared" si="18"/>
        <v>4.4009681323114161E-3</v>
      </c>
      <c r="AE70" s="2">
        <f t="shared" si="19"/>
        <v>5.1282051282051282E-3</v>
      </c>
      <c r="AF70" s="2">
        <f t="shared" si="20"/>
        <v>4.219329037025767E-3</v>
      </c>
      <c r="AG70" s="2">
        <f t="shared" si="21"/>
        <v>1.9E-3</v>
      </c>
    </row>
    <row r="71" spans="1:33" x14ac:dyDescent="0.2">
      <c r="A71" t="s">
        <v>54</v>
      </c>
      <c r="B71" t="s">
        <v>54</v>
      </c>
      <c r="C71" t="s">
        <v>140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2">
        <v>0</v>
      </c>
      <c r="N71" s="2">
        <v>0</v>
      </c>
      <c r="O71" s="2">
        <v>0</v>
      </c>
      <c r="P71" s="2">
        <v>3.7313432835820896E-4</v>
      </c>
      <c r="Q71" s="2">
        <v>0</v>
      </c>
      <c r="R71" s="2">
        <v>0</v>
      </c>
      <c r="S71" s="2">
        <v>0</v>
      </c>
      <c r="T71" s="12">
        <v>0</v>
      </c>
      <c r="U71" s="2">
        <v>0</v>
      </c>
      <c r="W71" s="2">
        <f t="shared" si="11"/>
        <v>0</v>
      </c>
      <c r="X71" s="2">
        <f t="shared" si="12"/>
        <v>0</v>
      </c>
      <c r="Y71" s="2">
        <f t="shared" si="13"/>
        <v>0</v>
      </c>
      <c r="Z71" s="2">
        <f t="shared" si="14"/>
        <v>0</v>
      </c>
      <c r="AA71" s="2">
        <f t="shared" si="15"/>
        <v>0</v>
      </c>
      <c r="AB71" s="2">
        <f t="shared" si="16"/>
        <v>0</v>
      </c>
      <c r="AC71" s="2">
        <f t="shared" si="17"/>
        <v>0</v>
      </c>
      <c r="AD71" s="2">
        <f t="shared" si="18"/>
        <v>1.8656716417910448E-4</v>
      </c>
      <c r="AE71" s="2">
        <f t="shared" si="19"/>
        <v>0</v>
      </c>
      <c r="AF71" s="2">
        <f t="shared" si="20"/>
        <v>0</v>
      </c>
      <c r="AG71" s="2">
        <f t="shared" si="21"/>
        <v>0</v>
      </c>
    </row>
    <row r="72" spans="1:33" x14ac:dyDescent="0.2">
      <c r="A72" t="s">
        <v>55</v>
      </c>
      <c r="B72" t="s">
        <v>55</v>
      </c>
      <c r="C72" t="s">
        <v>127</v>
      </c>
      <c r="D72" s="1">
        <v>1.6964285714285713E-2</v>
      </c>
      <c r="E72" s="1">
        <v>1.8181818181818181E-2</v>
      </c>
      <c r="F72" s="1">
        <v>1.2500000000000001E-2</v>
      </c>
      <c r="G72" s="1">
        <v>2.1428571428571429E-2</v>
      </c>
      <c r="H72" s="1">
        <v>0.10833333333333334</v>
      </c>
      <c r="I72" s="1">
        <v>0.14044444444444446</v>
      </c>
      <c r="J72" s="1">
        <v>0.25871212121212123</v>
      </c>
      <c r="K72" s="1">
        <v>0.2475</v>
      </c>
      <c r="L72" s="1">
        <v>0.7665384615384615</v>
      </c>
      <c r="M72" s="2">
        <v>0.44032921810699588</v>
      </c>
      <c r="N72" s="2">
        <v>0.53192307692307694</v>
      </c>
      <c r="O72" s="2">
        <v>0.4308880308880309</v>
      </c>
      <c r="P72" s="2">
        <v>0.47052238805970148</v>
      </c>
      <c r="Q72" s="2">
        <v>0.48108108108108111</v>
      </c>
      <c r="R72" s="2">
        <v>0.58937728937728939</v>
      </c>
      <c r="S72" s="2">
        <v>0.50998185117967332</v>
      </c>
      <c r="T72" s="12">
        <v>0.41745081266039352</v>
      </c>
      <c r="U72" s="2">
        <v>0.56677316293929714</v>
      </c>
      <c r="W72" s="2">
        <f t="shared" si="11"/>
        <v>1.6964285714285713E-2</v>
      </c>
      <c r="X72" s="2">
        <f t="shared" si="12"/>
        <v>1.7370129870129869E-2</v>
      </c>
      <c r="Y72" s="2">
        <f t="shared" si="13"/>
        <v>0.10833333333333334</v>
      </c>
      <c r="Z72" s="2">
        <f t="shared" si="14"/>
        <v>0.19957828282828283</v>
      </c>
      <c r="AA72" s="2">
        <f t="shared" si="15"/>
        <v>0.50701923076923072</v>
      </c>
      <c r="AB72" s="2">
        <f t="shared" si="16"/>
        <v>0.44032921810699588</v>
      </c>
      <c r="AC72" s="2">
        <f t="shared" si="17"/>
        <v>0.48140555390555395</v>
      </c>
      <c r="AD72" s="2">
        <f t="shared" si="18"/>
        <v>0.47580173457039132</v>
      </c>
      <c r="AE72" s="2">
        <f t="shared" si="19"/>
        <v>0.58937728937728939</v>
      </c>
      <c r="AF72" s="2">
        <f t="shared" si="20"/>
        <v>0.46371633192003342</v>
      </c>
      <c r="AG72" s="2">
        <f t="shared" si="21"/>
        <v>0.56677316293929714</v>
      </c>
    </row>
    <row r="73" spans="1:33" x14ac:dyDescent="0.2">
      <c r="A73" t="s">
        <v>56</v>
      </c>
      <c r="B73" t="s">
        <v>126</v>
      </c>
      <c r="C73" t="s">
        <v>127</v>
      </c>
      <c r="D73" s="1">
        <v>0</v>
      </c>
      <c r="E73" s="1">
        <v>9.0909090909090905E-3</v>
      </c>
      <c r="F73" s="1">
        <v>1.2500000000000001E-2</v>
      </c>
      <c r="G73" s="1">
        <v>2.3809523809523812E-3</v>
      </c>
      <c r="H73" s="1">
        <v>1.9230769230769232E-3</v>
      </c>
      <c r="I73" s="1">
        <v>8.8888888888888893E-4</v>
      </c>
      <c r="J73" s="1">
        <v>5.681818181818182E-3</v>
      </c>
      <c r="K73" s="1">
        <v>0.01</v>
      </c>
      <c r="L73" s="1">
        <v>1.5769230769230768E-2</v>
      </c>
      <c r="M73" s="2">
        <v>1.0699588477366255E-2</v>
      </c>
      <c r="N73" s="2">
        <v>1.0384615384615384E-2</v>
      </c>
      <c r="O73" s="2">
        <v>1.1196911196911196E-2</v>
      </c>
      <c r="P73" s="2">
        <v>3.2462686567164181E-2</v>
      </c>
      <c r="Q73" s="2">
        <v>1.1891891891891892E-2</v>
      </c>
      <c r="R73" s="2">
        <v>1.3553113553113554E-2</v>
      </c>
      <c r="S73" s="2">
        <v>1.1343012704174229E-2</v>
      </c>
      <c r="T73" s="12">
        <v>1.0692899914456801E-2</v>
      </c>
      <c r="U73" s="2">
        <v>1.7252396166134186E-2</v>
      </c>
      <c r="W73" s="2">
        <f t="shared" si="11"/>
        <v>0</v>
      </c>
      <c r="X73" s="2">
        <f t="shared" si="12"/>
        <v>7.9906204906204908E-3</v>
      </c>
      <c r="Y73" s="2">
        <f t="shared" si="13"/>
        <v>1.9230769230769232E-3</v>
      </c>
      <c r="Z73" s="2">
        <f t="shared" si="14"/>
        <v>3.2853535353535353E-3</v>
      </c>
      <c r="AA73" s="2">
        <f t="shared" si="15"/>
        <v>1.2884615384615383E-2</v>
      </c>
      <c r="AB73" s="2">
        <f t="shared" si="16"/>
        <v>1.0699588477366255E-2</v>
      </c>
      <c r="AC73" s="2">
        <f t="shared" si="17"/>
        <v>1.079076329076329E-2</v>
      </c>
      <c r="AD73" s="2">
        <f t="shared" si="18"/>
        <v>2.2177289229528038E-2</v>
      </c>
      <c r="AE73" s="2">
        <f t="shared" si="19"/>
        <v>1.3553113553113554E-2</v>
      </c>
      <c r="AF73" s="2">
        <f t="shared" si="20"/>
        <v>1.1017956309315515E-2</v>
      </c>
      <c r="AG73" s="2">
        <f t="shared" si="21"/>
        <v>1.7252396166134186E-2</v>
      </c>
    </row>
    <row r="74" spans="1:33" x14ac:dyDescent="0.2">
      <c r="A74" t="s">
        <v>57</v>
      </c>
      <c r="B74" t="s">
        <v>99</v>
      </c>
      <c r="C74" t="s">
        <v>142</v>
      </c>
      <c r="D74" s="1">
        <v>3.5714285714285713E-3</v>
      </c>
      <c r="E74" s="1">
        <v>0</v>
      </c>
      <c r="F74" s="1">
        <v>1.2500000000000001E-2</v>
      </c>
      <c r="G74" s="1">
        <v>9.5238095238095247E-3</v>
      </c>
      <c r="H74" s="1">
        <v>1.0256410256410256E-2</v>
      </c>
      <c r="I74" s="1">
        <v>3.3333333333333335E-3</v>
      </c>
      <c r="J74" s="1">
        <v>3.4090909090909089E-3</v>
      </c>
      <c r="K74" s="1">
        <v>2.5000000000000001E-3</v>
      </c>
      <c r="L74" s="1">
        <v>1.653846153846154E-2</v>
      </c>
      <c r="M74" s="2">
        <v>6.2962962962962957E-2</v>
      </c>
      <c r="N74" s="2">
        <v>7.3461538461538467E-2</v>
      </c>
      <c r="O74" s="2">
        <v>5.1351351351351354E-2</v>
      </c>
      <c r="P74" s="2">
        <v>8.8059701492537307E-2</v>
      </c>
      <c r="Q74" s="2">
        <v>3.783783783783784E-2</v>
      </c>
      <c r="R74" s="2">
        <v>8.0952380952380956E-2</v>
      </c>
      <c r="S74" s="2">
        <v>0.10117967332123412</v>
      </c>
      <c r="T74" s="12">
        <v>6.6723695466210431E-2</v>
      </c>
      <c r="U74" s="2">
        <v>8.5623003194888178E-2</v>
      </c>
      <c r="W74" s="2">
        <f t="shared" si="11"/>
        <v>3.5714285714285713E-3</v>
      </c>
      <c r="X74" s="2">
        <f t="shared" si="12"/>
        <v>7.3412698412698421E-3</v>
      </c>
      <c r="Y74" s="2">
        <f t="shared" si="13"/>
        <v>1.0256410256410256E-2</v>
      </c>
      <c r="Z74" s="2">
        <f t="shared" si="14"/>
        <v>3.3712121212121212E-3</v>
      </c>
      <c r="AA74" s="2">
        <f t="shared" si="15"/>
        <v>9.5192307692307694E-3</v>
      </c>
      <c r="AB74" s="2">
        <f t="shared" si="16"/>
        <v>6.2962962962962957E-2</v>
      </c>
      <c r="AC74" s="2">
        <f t="shared" si="17"/>
        <v>6.2406444906444911E-2</v>
      </c>
      <c r="AD74" s="2">
        <f t="shared" si="18"/>
        <v>6.2948769665187573E-2</v>
      </c>
      <c r="AE74" s="2">
        <f t="shared" si="19"/>
        <v>8.0952380952380956E-2</v>
      </c>
      <c r="AF74" s="2">
        <f t="shared" si="20"/>
        <v>8.3951684393722276E-2</v>
      </c>
      <c r="AG74" s="2">
        <f t="shared" si="21"/>
        <v>8.5623003194888178E-2</v>
      </c>
    </row>
    <row r="75" spans="1:33" x14ac:dyDescent="0.2">
      <c r="A75" t="s">
        <v>58</v>
      </c>
      <c r="B75" t="s">
        <v>41</v>
      </c>
      <c r="C75" t="s">
        <v>130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2">
        <v>0</v>
      </c>
      <c r="N75" s="2">
        <v>0</v>
      </c>
      <c r="O75" s="2">
        <v>0</v>
      </c>
      <c r="P75" s="2">
        <v>2.9850746268656717E-3</v>
      </c>
      <c r="Q75" s="2">
        <v>0</v>
      </c>
      <c r="R75" s="2">
        <v>0</v>
      </c>
      <c r="S75" s="2">
        <v>4.5372050816696913E-4</v>
      </c>
      <c r="T75" s="12">
        <v>8.5543199315654401E-4</v>
      </c>
      <c r="U75" s="2">
        <v>0</v>
      </c>
      <c r="W75" s="2">
        <f t="shared" si="11"/>
        <v>0</v>
      </c>
      <c r="X75" s="2">
        <f t="shared" si="12"/>
        <v>0</v>
      </c>
      <c r="Y75" s="2">
        <f t="shared" si="13"/>
        <v>0</v>
      </c>
      <c r="Z75" s="2">
        <f t="shared" si="14"/>
        <v>0</v>
      </c>
      <c r="AA75" s="2">
        <f t="shared" si="15"/>
        <v>0</v>
      </c>
      <c r="AB75" s="2">
        <f t="shared" si="16"/>
        <v>0</v>
      </c>
      <c r="AC75" s="2">
        <f t="shared" si="17"/>
        <v>0</v>
      </c>
      <c r="AD75" s="2">
        <f t="shared" si="18"/>
        <v>1.4925373134328358E-3</v>
      </c>
      <c r="AE75" s="2">
        <f t="shared" si="19"/>
        <v>0</v>
      </c>
      <c r="AF75" s="2">
        <f t="shared" si="20"/>
        <v>6.5457625066175657E-4</v>
      </c>
      <c r="AG75" s="2">
        <f t="shared" si="21"/>
        <v>0</v>
      </c>
    </row>
    <row r="76" spans="1:33" x14ac:dyDescent="0.2">
      <c r="A76" t="s">
        <v>59</v>
      </c>
      <c r="B76" t="s">
        <v>126</v>
      </c>
      <c r="C76" t="s">
        <v>127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8.7555555555555553E-2</v>
      </c>
      <c r="J76" s="1">
        <v>0.16325757575757577</v>
      </c>
      <c r="K76" s="1">
        <v>4.7500000000000001E-2</v>
      </c>
      <c r="L76" s="1">
        <v>9.4615384615384615E-2</v>
      </c>
      <c r="M76" s="2">
        <v>8.3539094650205759E-2</v>
      </c>
      <c r="N76" s="2">
        <v>6.4615384615384616E-2</v>
      </c>
      <c r="O76" s="2">
        <v>2.2007722007722007E-2</v>
      </c>
      <c r="P76" s="2">
        <v>5.597014925373134E-3</v>
      </c>
      <c r="Q76" s="2">
        <v>1.0810810810810811E-3</v>
      </c>
      <c r="R76" s="2">
        <v>5.8608058608058608E-3</v>
      </c>
      <c r="S76" s="9">
        <v>2.8584392014519056E-2</v>
      </c>
      <c r="T76" s="12">
        <v>6.8434559452523521E-3</v>
      </c>
      <c r="U76" s="2">
        <v>4.0255591054313096E-2</v>
      </c>
      <c r="W76" s="2">
        <f t="shared" si="11"/>
        <v>0</v>
      </c>
      <c r="X76" s="2">
        <f t="shared" si="12"/>
        <v>0</v>
      </c>
      <c r="Y76" s="2">
        <f t="shared" si="13"/>
        <v>0</v>
      </c>
      <c r="Z76" s="2">
        <f t="shared" si="14"/>
        <v>0.12540656565656566</v>
      </c>
      <c r="AA76" s="2">
        <f t="shared" si="15"/>
        <v>7.1057692307692308E-2</v>
      </c>
      <c r="AB76" s="2">
        <f t="shared" si="16"/>
        <v>8.3539094650205759E-2</v>
      </c>
      <c r="AC76" s="2">
        <f t="shared" si="17"/>
        <v>4.3311553311553314E-2</v>
      </c>
      <c r="AD76" s="2">
        <f t="shared" si="18"/>
        <v>3.3390480032271077E-3</v>
      </c>
      <c r="AE76" s="2">
        <f t="shared" si="19"/>
        <v>5.8608058608058608E-3</v>
      </c>
      <c r="AF76" s="2">
        <f t="shared" si="20"/>
        <v>1.7713923979885703E-2</v>
      </c>
      <c r="AG76" s="2">
        <f t="shared" si="21"/>
        <v>4.0255591054313096E-2</v>
      </c>
    </row>
    <row r="77" spans="1:33" x14ac:dyDescent="0.2">
      <c r="A77" t="s">
        <v>60</v>
      </c>
      <c r="B77" t="s">
        <v>126</v>
      </c>
      <c r="C77" t="s">
        <v>127</v>
      </c>
      <c r="D77" s="1">
        <v>1.0714285714285714E-2</v>
      </c>
      <c r="E77" s="1">
        <v>0</v>
      </c>
      <c r="F77" s="1">
        <v>1.2500000000000001E-2</v>
      </c>
      <c r="G77" s="1">
        <v>4.7619047619047623E-3</v>
      </c>
      <c r="H77" s="1">
        <v>1.2820512820512821E-3</v>
      </c>
      <c r="I77" s="1">
        <v>2.2888888888888889E-2</v>
      </c>
      <c r="J77" s="1">
        <v>9.46969696969697E-3</v>
      </c>
      <c r="K77" s="1">
        <v>1.4999999999999999E-2</v>
      </c>
      <c r="L77" s="1">
        <v>1.1153846153846153E-2</v>
      </c>
      <c r="M77" s="2">
        <v>9.876543209876543E-3</v>
      </c>
      <c r="N77" s="2">
        <v>4.6153846153846158E-3</v>
      </c>
      <c r="O77" s="2">
        <v>1.1583011583011582E-3</v>
      </c>
      <c r="P77" s="2">
        <v>3.7313432835820896E-4</v>
      </c>
      <c r="Q77" s="2">
        <v>5.4054054054054055E-4</v>
      </c>
      <c r="R77" s="2">
        <v>7.326007326007326E-4</v>
      </c>
      <c r="S77" s="2">
        <v>0</v>
      </c>
      <c r="T77" s="12">
        <v>0</v>
      </c>
      <c r="U77" s="2">
        <v>0</v>
      </c>
      <c r="W77" s="2">
        <f t="shared" si="11"/>
        <v>1.0714285714285714E-2</v>
      </c>
      <c r="X77" s="2">
        <f t="shared" si="12"/>
        <v>5.7539682539682543E-3</v>
      </c>
      <c r="Y77" s="2">
        <f t="shared" si="13"/>
        <v>1.2820512820512821E-3</v>
      </c>
      <c r="Z77" s="2">
        <f t="shared" si="14"/>
        <v>1.6179292929292929E-2</v>
      </c>
      <c r="AA77" s="2">
        <f t="shared" si="15"/>
        <v>1.3076923076923076E-2</v>
      </c>
      <c r="AB77" s="2">
        <f t="shared" si="16"/>
        <v>9.876543209876543E-3</v>
      </c>
      <c r="AC77" s="2">
        <f t="shared" si="17"/>
        <v>2.886842886842887E-3</v>
      </c>
      <c r="AD77" s="2">
        <f t="shared" si="18"/>
        <v>4.5683743444937478E-4</v>
      </c>
      <c r="AE77" s="2">
        <f t="shared" si="19"/>
        <v>7.326007326007326E-4</v>
      </c>
      <c r="AF77" s="2">
        <f t="shared" si="20"/>
        <v>0</v>
      </c>
      <c r="AG77" s="2">
        <f t="shared" si="21"/>
        <v>0</v>
      </c>
    </row>
    <row r="78" spans="1:33" x14ac:dyDescent="0.2">
      <c r="A78" t="s">
        <v>61</v>
      </c>
      <c r="B78" t="s">
        <v>126</v>
      </c>
      <c r="C78" t="s">
        <v>127</v>
      </c>
      <c r="D78" s="1">
        <v>1.7857142857142857E-3</v>
      </c>
      <c r="E78" s="1">
        <v>0</v>
      </c>
      <c r="F78" s="1">
        <v>0</v>
      </c>
      <c r="G78" s="1">
        <v>0</v>
      </c>
      <c r="H78" s="1">
        <v>4.4230769230769233E-2</v>
      </c>
      <c r="I78" s="1">
        <v>8.3777777777777784E-2</v>
      </c>
      <c r="J78" s="1">
        <v>8.1439393939393936E-2</v>
      </c>
      <c r="K78" s="1">
        <v>7.2499999999999995E-2</v>
      </c>
      <c r="L78" s="1">
        <v>0.24692307692307691</v>
      </c>
      <c r="M78" s="2">
        <v>4.9382716049382715E-3</v>
      </c>
      <c r="N78" s="2">
        <v>3.8461538461538464E-3</v>
      </c>
      <c r="O78" s="2">
        <v>1.5444015444015444E-3</v>
      </c>
      <c r="P78" s="2">
        <v>6.3432835820895518E-3</v>
      </c>
      <c r="Q78" s="2">
        <v>2.7027027027027029E-3</v>
      </c>
      <c r="R78" s="2">
        <v>7.6923076923076927E-3</v>
      </c>
      <c r="S78" s="2">
        <v>6.8058076225045372E-3</v>
      </c>
      <c r="T78" s="12">
        <v>8.9820359281437123E-3</v>
      </c>
      <c r="U78" s="2">
        <v>7.028753993610224E-3</v>
      </c>
      <c r="W78" s="2">
        <f t="shared" si="11"/>
        <v>1.7857142857142857E-3</v>
      </c>
      <c r="X78" s="2">
        <f t="shared" si="12"/>
        <v>0</v>
      </c>
      <c r="Y78" s="2">
        <f t="shared" si="13"/>
        <v>4.4230769230769233E-2</v>
      </c>
      <c r="Z78" s="2">
        <f t="shared" si="14"/>
        <v>8.2608585858585853E-2</v>
      </c>
      <c r="AA78" s="2">
        <f t="shared" si="15"/>
        <v>0.15971153846153846</v>
      </c>
      <c r="AB78" s="2">
        <f t="shared" si="16"/>
        <v>4.9382716049382715E-3</v>
      </c>
      <c r="AC78" s="2">
        <f t="shared" si="17"/>
        <v>2.6952776952776955E-3</v>
      </c>
      <c r="AD78" s="2">
        <f t="shared" si="18"/>
        <v>4.5229931423961273E-3</v>
      </c>
      <c r="AE78" s="2">
        <f t="shared" si="19"/>
        <v>7.6923076923076927E-3</v>
      </c>
      <c r="AF78" s="2">
        <f t="shared" si="20"/>
        <v>7.8939217753241243E-3</v>
      </c>
      <c r="AG78" s="2">
        <f t="shared" si="21"/>
        <v>7.028753993610224E-3</v>
      </c>
    </row>
    <row r="79" spans="1:33" x14ac:dyDescent="0.2">
      <c r="A79" t="s">
        <v>62</v>
      </c>
      <c r="B79" t="s">
        <v>126</v>
      </c>
      <c r="C79" t="s">
        <v>127</v>
      </c>
      <c r="D79" s="1">
        <v>0</v>
      </c>
      <c r="E79" s="1">
        <v>0</v>
      </c>
      <c r="F79" s="1">
        <v>0</v>
      </c>
      <c r="G79" s="1">
        <v>0</v>
      </c>
      <c r="H79" s="1">
        <v>1.9230769230769232E-3</v>
      </c>
      <c r="I79" s="1">
        <v>0.35888888888888887</v>
      </c>
      <c r="J79" s="1">
        <v>0.23257575757575757</v>
      </c>
      <c r="K79" s="1">
        <v>0.54500000000000004</v>
      </c>
      <c r="L79" s="1">
        <v>0.74653846153846148</v>
      </c>
      <c r="M79" s="2">
        <v>0.57119341563786008</v>
      </c>
      <c r="N79" s="2">
        <v>0.75961538461538458</v>
      </c>
      <c r="O79" s="2">
        <v>0.95173745173745172</v>
      </c>
      <c r="P79" s="2">
        <v>0.6100746268656716</v>
      </c>
      <c r="Q79" s="2">
        <v>0.44702702702702701</v>
      </c>
      <c r="R79" s="2">
        <v>6.7032967032967031E-2</v>
      </c>
      <c r="S79" s="2">
        <v>0.13747731397459165</v>
      </c>
      <c r="T79" s="12">
        <v>4.2771599657827203E-2</v>
      </c>
      <c r="U79" s="2">
        <v>3.9616613418530351E-2</v>
      </c>
      <c r="W79" s="2">
        <f t="shared" si="11"/>
        <v>0</v>
      </c>
      <c r="X79" s="2">
        <f t="shared" si="12"/>
        <v>0</v>
      </c>
      <c r="Y79" s="2">
        <f t="shared" si="13"/>
        <v>1.9230769230769232E-3</v>
      </c>
      <c r="Z79" s="2">
        <f t="shared" si="14"/>
        <v>0.29573232323232324</v>
      </c>
      <c r="AA79" s="2">
        <f t="shared" si="15"/>
        <v>0.64576923076923076</v>
      </c>
      <c r="AB79" s="2">
        <f t="shared" si="16"/>
        <v>0.57119341563786008</v>
      </c>
      <c r="AC79" s="2">
        <f t="shared" si="17"/>
        <v>0.85567641817641815</v>
      </c>
      <c r="AD79" s="2">
        <f t="shared" si="18"/>
        <v>0.52855082694634925</v>
      </c>
      <c r="AE79" s="2">
        <f t="shared" si="19"/>
        <v>6.7032967032967031E-2</v>
      </c>
      <c r="AF79" s="2">
        <f t="shared" si="20"/>
        <v>9.0124456816209425E-2</v>
      </c>
      <c r="AG79" s="2">
        <f t="shared" si="21"/>
        <v>3.9616613418530351E-2</v>
      </c>
    </row>
    <row r="80" spans="1:33" x14ac:dyDescent="0.2">
      <c r="A80" t="s">
        <v>63</v>
      </c>
      <c r="B80" t="s">
        <v>126</v>
      </c>
      <c r="C80" t="s">
        <v>127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2.666666666666667E-3</v>
      </c>
      <c r="J80" s="2">
        <v>3.5606060606060606E-2</v>
      </c>
      <c r="K80" s="2">
        <v>0.03</v>
      </c>
      <c r="L80" s="2">
        <v>0.72884615384615015</v>
      </c>
      <c r="M80" s="2">
        <v>0.25637860082304526</v>
      </c>
      <c r="N80" s="2">
        <v>4.576923076923077E-2</v>
      </c>
      <c r="O80" s="2">
        <v>0.37104247104247107</v>
      </c>
      <c r="P80" s="2">
        <v>0.13097014925373135</v>
      </c>
      <c r="Q80" s="2">
        <v>2.7027027027027029E-3</v>
      </c>
      <c r="R80" s="2">
        <v>1.2454212454212455E-2</v>
      </c>
      <c r="S80" s="2">
        <v>2.8576950998185101E-2</v>
      </c>
      <c r="T80" s="12">
        <v>8.9820359281437123E-3</v>
      </c>
      <c r="U80" s="2">
        <v>1.2779600000000001E-3</v>
      </c>
      <c r="W80" s="2">
        <f t="shared" si="11"/>
        <v>0</v>
      </c>
      <c r="X80" s="2">
        <f t="shared" si="12"/>
        <v>0</v>
      </c>
      <c r="Y80" s="2">
        <f t="shared" si="13"/>
        <v>0</v>
      </c>
      <c r="Z80" s="2">
        <f t="shared" si="14"/>
        <v>1.9136363636363635E-2</v>
      </c>
      <c r="AA80" s="2">
        <f t="shared" si="15"/>
        <v>0.37942307692307509</v>
      </c>
      <c r="AB80" s="2">
        <f t="shared" si="16"/>
        <v>0.25637860082304526</v>
      </c>
      <c r="AC80" s="2">
        <f t="shared" si="17"/>
        <v>0.20840585090585093</v>
      </c>
      <c r="AD80" s="2">
        <f t="shared" si="18"/>
        <v>6.6836425978217026E-2</v>
      </c>
      <c r="AE80" s="2">
        <f t="shared" si="19"/>
        <v>1.2454212454212455E-2</v>
      </c>
      <c r="AF80" s="2">
        <f t="shared" si="20"/>
        <v>1.8779493463164407E-2</v>
      </c>
      <c r="AG80" s="2">
        <f t="shared" si="21"/>
        <v>1.2779600000000001E-3</v>
      </c>
    </row>
    <row r="81" spans="1:33" x14ac:dyDescent="0.2">
      <c r="A81" t="s">
        <v>64</v>
      </c>
      <c r="B81" t="s">
        <v>148</v>
      </c>
      <c r="C81" t="s">
        <v>129</v>
      </c>
      <c r="D81" s="1">
        <v>4.5535714285714284E-2</v>
      </c>
      <c r="E81" s="1">
        <v>5.909090909090909E-2</v>
      </c>
      <c r="F81" s="1">
        <v>7.4999999999999997E-2</v>
      </c>
      <c r="G81" s="1">
        <v>4.5238095238095237E-2</v>
      </c>
      <c r="H81" s="1">
        <v>5.5128205128205127E-2</v>
      </c>
      <c r="I81" s="1">
        <v>1.7777777777777778E-2</v>
      </c>
      <c r="J81" s="1">
        <v>3.9015151515151517E-2</v>
      </c>
      <c r="K81" s="1">
        <v>7.4999999999999997E-3</v>
      </c>
      <c r="L81" s="1">
        <v>7.3846153846153853E-2</v>
      </c>
      <c r="M81" s="2">
        <v>3.8271604938271607E-2</v>
      </c>
      <c r="N81" s="2">
        <v>3.8846153846153843E-2</v>
      </c>
      <c r="O81" s="2">
        <v>3.0888030888030889E-2</v>
      </c>
      <c r="P81" s="2">
        <v>4.4029850746268653E-2</v>
      </c>
      <c r="Q81" s="2">
        <v>2.8108108108108109E-2</v>
      </c>
      <c r="R81" s="2">
        <v>7.3992673992673993E-2</v>
      </c>
      <c r="S81" s="2">
        <v>5.0362976406533574E-2</v>
      </c>
      <c r="T81" s="12">
        <v>4.7048759623609923E-2</v>
      </c>
      <c r="U81" s="2">
        <v>6.070287539936102E-2</v>
      </c>
      <c r="W81" s="2">
        <f t="shared" si="11"/>
        <v>4.5535714285714284E-2</v>
      </c>
      <c r="X81" s="2">
        <f t="shared" si="12"/>
        <v>5.9776334776334782E-2</v>
      </c>
      <c r="Y81" s="2">
        <f t="shared" si="13"/>
        <v>5.5128205128205127E-2</v>
      </c>
      <c r="Z81" s="2">
        <f t="shared" si="14"/>
        <v>2.8396464646464649E-2</v>
      </c>
      <c r="AA81" s="2">
        <f t="shared" si="15"/>
        <v>4.0673076923076923E-2</v>
      </c>
      <c r="AB81" s="2">
        <f t="shared" si="16"/>
        <v>3.8271604938271607E-2</v>
      </c>
      <c r="AC81" s="2">
        <f t="shared" si="17"/>
        <v>3.4867092367092366E-2</v>
      </c>
      <c r="AD81" s="2">
        <f t="shared" si="18"/>
        <v>3.6068979427188383E-2</v>
      </c>
      <c r="AE81" s="2">
        <f t="shared" si="19"/>
        <v>7.3992673992673993E-2</v>
      </c>
      <c r="AF81" s="2">
        <f t="shared" si="20"/>
        <v>4.8705868015071749E-2</v>
      </c>
      <c r="AG81" s="2">
        <f t="shared" si="21"/>
        <v>6.070287539936102E-2</v>
      </c>
    </row>
    <row r="82" spans="1:33" x14ac:dyDescent="0.2">
      <c r="A82" s="1" t="s">
        <v>116</v>
      </c>
      <c r="B82" t="s">
        <v>65</v>
      </c>
      <c r="C82" t="s">
        <v>144</v>
      </c>
      <c r="D82" s="1">
        <v>8.9285714285714283E-4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3.8461538461538462E-4</v>
      </c>
      <c r="M82" s="2">
        <v>8.2304526748971192E-4</v>
      </c>
      <c r="N82" s="2">
        <v>0</v>
      </c>
      <c r="O82" s="2">
        <v>3.861003861003861E-4</v>
      </c>
      <c r="P82" s="2">
        <v>0</v>
      </c>
      <c r="Q82" s="2">
        <v>1.0810810810810811E-3</v>
      </c>
      <c r="R82" s="2">
        <v>1.4652014652014652E-3</v>
      </c>
      <c r="S82" s="2">
        <v>1.3611615245009074E-3</v>
      </c>
      <c r="T82" s="12">
        <v>2.1385799828913601E-3</v>
      </c>
      <c r="U82" s="2">
        <v>6.3897763578274762E-4</v>
      </c>
      <c r="W82" s="2">
        <f t="shared" si="11"/>
        <v>8.9285714285714283E-4</v>
      </c>
      <c r="X82" s="2">
        <f t="shared" si="12"/>
        <v>0</v>
      </c>
      <c r="Y82" s="2">
        <f t="shared" si="13"/>
        <v>0</v>
      </c>
      <c r="Z82" s="2">
        <f t="shared" si="14"/>
        <v>0</v>
      </c>
      <c r="AA82" s="2">
        <f t="shared" si="15"/>
        <v>1.9230769230769231E-4</v>
      </c>
      <c r="AB82" s="2">
        <f t="shared" si="16"/>
        <v>8.2304526748971192E-4</v>
      </c>
      <c r="AC82" s="2">
        <f t="shared" si="17"/>
        <v>1.9305019305019305E-4</v>
      </c>
      <c r="AD82" s="2">
        <f t="shared" si="18"/>
        <v>5.4054054054054055E-4</v>
      </c>
      <c r="AE82" s="2">
        <f t="shared" si="19"/>
        <v>1.4652014652014652E-3</v>
      </c>
      <c r="AF82" s="2">
        <f t="shared" si="20"/>
        <v>1.7498707536961339E-3</v>
      </c>
      <c r="AG82" s="2">
        <f t="shared" si="21"/>
        <v>6.3897763578274762E-4</v>
      </c>
    </row>
    <row r="83" spans="1:33" x14ac:dyDescent="0.2">
      <c r="A83" t="s">
        <v>66</v>
      </c>
      <c r="B83" t="s">
        <v>66</v>
      </c>
      <c r="C83" t="s">
        <v>66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2.6515151515151517E-3</v>
      </c>
      <c r="K83" s="1">
        <v>0</v>
      </c>
      <c r="L83" s="1">
        <v>3.8461538461538464E-3</v>
      </c>
      <c r="M83" s="2">
        <v>1.6460905349794238E-3</v>
      </c>
      <c r="N83" s="2">
        <v>1.153846153846154E-3</v>
      </c>
      <c r="O83" s="2">
        <v>0</v>
      </c>
      <c r="P83" s="2">
        <v>2.9850746268656717E-3</v>
      </c>
      <c r="Q83" s="2">
        <v>2.7027027027027029E-3</v>
      </c>
      <c r="R83" s="2">
        <v>3.663003663003663E-4</v>
      </c>
      <c r="S83" s="2">
        <v>2.2686025408348459E-3</v>
      </c>
      <c r="T83" s="12">
        <v>8.5543199315654401E-4</v>
      </c>
      <c r="U83" s="2">
        <v>6.3897763578274762E-4</v>
      </c>
      <c r="W83" s="2">
        <f t="shared" si="11"/>
        <v>0</v>
      </c>
      <c r="X83" s="2">
        <f t="shared" si="12"/>
        <v>0</v>
      </c>
      <c r="Y83" s="2">
        <f t="shared" si="13"/>
        <v>0</v>
      </c>
      <c r="Z83" s="2">
        <f t="shared" si="14"/>
        <v>1.3257575757575758E-3</v>
      </c>
      <c r="AA83" s="2">
        <f t="shared" si="15"/>
        <v>1.9230769230769232E-3</v>
      </c>
      <c r="AB83" s="2">
        <f t="shared" si="16"/>
        <v>1.6460905349794238E-3</v>
      </c>
      <c r="AC83" s="2">
        <f t="shared" si="17"/>
        <v>5.7692307692307698E-4</v>
      </c>
      <c r="AD83" s="2">
        <f t="shared" si="18"/>
        <v>2.843888664784187E-3</v>
      </c>
      <c r="AE83" s="2">
        <f t="shared" si="19"/>
        <v>3.663003663003663E-4</v>
      </c>
      <c r="AF83" s="2">
        <f t="shared" si="20"/>
        <v>1.5620172669956948E-3</v>
      </c>
      <c r="AG83" s="2">
        <f t="shared" si="21"/>
        <v>6.3897763578274762E-4</v>
      </c>
    </row>
    <row r="84" spans="1:33" x14ac:dyDescent="0.2">
      <c r="A84" t="s">
        <v>67</v>
      </c>
      <c r="B84" t="s">
        <v>147</v>
      </c>
      <c r="C84" t="s">
        <v>130</v>
      </c>
      <c r="D84" s="1">
        <v>4.464285714285714E-3</v>
      </c>
      <c r="E84" s="1">
        <v>1.3636363636363636E-2</v>
      </c>
      <c r="F84" s="1">
        <v>0</v>
      </c>
      <c r="G84" s="1">
        <v>2.3809523809523812E-3</v>
      </c>
      <c r="H84" s="1">
        <v>1.0256410256410256E-2</v>
      </c>
      <c r="I84" s="1">
        <v>2.8888888888888888E-3</v>
      </c>
      <c r="J84" s="1">
        <v>3.4090909090909089E-3</v>
      </c>
      <c r="K84" s="1">
        <v>5.0000000000000001E-3</v>
      </c>
      <c r="L84" s="1">
        <v>0.01</v>
      </c>
      <c r="M84" s="2">
        <v>1.2345679012345679E-3</v>
      </c>
      <c r="N84" s="2">
        <v>1.153846153846154E-3</v>
      </c>
      <c r="O84" s="2">
        <v>1.1583011583011582E-3</v>
      </c>
      <c r="P84" s="2">
        <v>0</v>
      </c>
      <c r="Q84" s="2">
        <v>0</v>
      </c>
      <c r="R84" s="2">
        <v>0</v>
      </c>
      <c r="S84" s="2">
        <v>0</v>
      </c>
      <c r="T84" s="12">
        <v>0</v>
      </c>
      <c r="U84" s="2">
        <v>6.3897763578274762E-4</v>
      </c>
      <c r="W84" s="2">
        <f t="shared" si="11"/>
        <v>4.464285714285714E-3</v>
      </c>
      <c r="X84" s="2">
        <f t="shared" si="12"/>
        <v>5.3391053391053387E-3</v>
      </c>
      <c r="Y84" s="2">
        <f t="shared" si="13"/>
        <v>1.0256410256410256E-2</v>
      </c>
      <c r="Z84" s="2">
        <f t="shared" si="14"/>
        <v>3.1489898989898986E-3</v>
      </c>
      <c r="AA84" s="2">
        <f t="shared" si="15"/>
        <v>7.4999999999999997E-3</v>
      </c>
      <c r="AB84" s="2">
        <f t="shared" si="16"/>
        <v>1.2345679012345679E-3</v>
      </c>
      <c r="AC84" s="2">
        <f t="shared" si="17"/>
        <v>1.156073656073656E-3</v>
      </c>
      <c r="AD84" s="2">
        <f t="shared" si="18"/>
        <v>0</v>
      </c>
      <c r="AE84" s="2">
        <f t="shared" si="19"/>
        <v>0</v>
      </c>
      <c r="AF84" s="2">
        <f t="shared" si="20"/>
        <v>0</v>
      </c>
      <c r="AG84" s="2">
        <f t="shared" si="21"/>
        <v>6.3897763578274762E-4</v>
      </c>
    </row>
    <row r="85" spans="1:33" x14ac:dyDescent="0.2">
      <c r="A85" s="1" t="s">
        <v>99</v>
      </c>
      <c r="B85" t="s">
        <v>99</v>
      </c>
      <c r="C85" t="s">
        <v>142</v>
      </c>
      <c r="D85" s="1">
        <v>0</v>
      </c>
      <c r="E85" s="1">
        <v>0</v>
      </c>
      <c r="F85" s="1">
        <v>0</v>
      </c>
      <c r="G85" s="1">
        <v>2.3809523809523812E-3</v>
      </c>
      <c r="H85" s="1">
        <v>0</v>
      </c>
      <c r="I85" s="1">
        <v>4.4444444444444447E-4</v>
      </c>
      <c r="J85" s="1">
        <v>0</v>
      </c>
      <c r="K85" s="1">
        <v>0</v>
      </c>
      <c r="L85" s="1">
        <v>3.8461538461538462E-4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2.8E-3</v>
      </c>
      <c r="T85" s="12">
        <v>3.8494439692044482E-3</v>
      </c>
      <c r="U85" s="2">
        <v>7.028753993610224E-3</v>
      </c>
      <c r="W85" s="2">
        <f t="shared" si="11"/>
        <v>0</v>
      </c>
      <c r="X85" s="2">
        <f t="shared" si="12"/>
        <v>7.9365079365079376E-4</v>
      </c>
      <c r="Y85" s="2">
        <f t="shared" si="13"/>
        <v>0</v>
      </c>
      <c r="Z85" s="2">
        <f t="shared" si="14"/>
        <v>2.2222222222222223E-4</v>
      </c>
      <c r="AA85" s="2">
        <f t="shared" si="15"/>
        <v>1.9230769230769231E-4</v>
      </c>
      <c r="AB85" s="2">
        <f t="shared" si="16"/>
        <v>0</v>
      </c>
      <c r="AC85" s="2">
        <f t="shared" si="17"/>
        <v>0</v>
      </c>
      <c r="AD85" s="2">
        <f t="shared" si="18"/>
        <v>0</v>
      </c>
      <c r="AE85" s="2">
        <f t="shared" si="19"/>
        <v>0</v>
      </c>
      <c r="AF85" s="2">
        <f t="shared" si="20"/>
        <v>3.3247219846022241E-3</v>
      </c>
      <c r="AG85" s="2">
        <f t="shared" si="21"/>
        <v>7.028753993610224E-3</v>
      </c>
    </row>
    <row r="86" spans="1:33" x14ac:dyDescent="0.2">
      <c r="A86" t="s">
        <v>117</v>
      </c>
      <c r="B86" t="s">
        <v>133</v>
      </c>
      <c r="C86" t="s">
        <v>133</v>
      </c>
      <c r="D86" s="1">
        <v>8.9285714285714283E-4</v>
      </c>
      <c r="E86" s="1">
        <v>0.10454545454545454</v>
      </c>
      <c r="F86" s="1">
        <v>0</v>
      </c>
      <c r="G86" s="1">
        <v>4.7619047619047623E-3</v>
      </c>
      <c r="H86" s="1">
        <v>6.41025641025641E-3</v>
      </c>
      <c r="I86" s="1">
        <v>4.8888888888888888E-3</v>
      </c>
      <c r="J86" s="1">
        <v>2.5757575757575757E-2</v>
      </c>
      <c r="K86" s="1">
        <v>0.03</v>
      </c>
      <c r="L86" s="1">
        <v>4.576923076923077E-2</v>
      </c>
      <c r="M86" s="2">
        <v>4.5267489711934158E-2</v>
      </c>
      <c r="N86" s="2">
        <v>4.807692307692308E-2</v>
      </c>
      <c r="O86" s="2">
        <v>6.1003861003861001E-2</v>
      </c>
      <c r="P86" s="2">
        <v>0.10485074626865672</v>
      </c>
      <c r="Q86" s="2">
        <v>0.18378378378378379</v>
      </c>
      <c r="R86" s="2">
        <v>0.16996336996336997</v>
      </c>
      <c r="S86" s="2">
        <v>0.18920145190562612</v>
      </c>
      <c r="T86" s="12">
        <v>0.1394</v>
      </c>
      <c r="U86" s="2">
        <v>0.26640000000000003</v>
      </c>
      <c r="W86" s="2">
        <f t="shared" si="11"/>
        <v>8.9285714285714283E-4</v>
      </c>
      <c r="X86" s="2">
        <f t="shared" si="12"/>
        <v>3.6435786435786433E-2</v>
      </c>
      <c r="Y86" s="2">
        <f t="shared" si="13"/>
        <v>6.41025641025641E-3</v>
      </c>
      <c r="Z86" s="2">
        <f t="shared" si="14"/>
        <v>1.5323232323232322E-2</v>
      </c>
      <c r="AA86" s="2">
        <f t="shared" si="15"/>
        <v>3.7884615384615385E-2</v>
      </c>
      <c r="AB86" s="2">
        <f t="shared" si="16"/>
        <v>4.5267489711934158E-2</v>
      </c>
      <c r="AC86" s="2">
        <f t="shared" si="17"/>
        <v>5.4540392040392044E-2</v>
      </c>
      <c r="AD86" s="2">
        <f t="shared" si="18"/>
        <v>0.14431726502622025</v>
      </c>
      <c r="AE86" s="2">
        <f t="shared" si="19"/>
        <v>0.16996336996336997</v>
      </c>
      <c r="AF86" s="2">
        <f t="shared" si="20"/>
        <v>0.16430072595281306</v>
      </c>
      <c r="AG86" s="2">
        <f t="shared" si="21"/>
        <v>0.26640000000000003</v>
      </c>
    </row>
    <row r="87" spans="1:33" x14ac:dyDescent="0.2">
      <c r="A87" s="13" t="s">
        <v>174</v>
      </c>
      <c r="B87" t="s">
        <v>10</v>
      </c>
      <c r="C87" t="s">
        <v>134</v>
      </c>
      <c r="D87" s="1">
        <v>2.6785714285714286E-3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6.4393939393939392E-3</v>
      </c>
      <c r="K87" s="1">
        <v>0</v>
      </c>
      <c r="L87" s="1">
        <v>1.5769230769230768E-2</v>
      </c>
      <c r="M87" s="2">
        <v>4.4444444444444446E-2</v>
      </c>
      <c r="N87" s="2">
        <v>4.3461538461538461E-2</v>
      </c>
      <c r="O87" s="2">
        <v>6.5250965250965257E-2</v>
      </c>
      <c r="P87" s="2">
        <v>5.3731343283582089E-2</v>
      </c>
      <c r="Q87" s="2">
        <v>5.2432432432432431E-2</v>
      </c>
      <c r="R87" s="2">
        <v>4.1391941391941391E-2</v>
      </c>
      <c r="S87" s="2">
        <v>5.7168784029038112E-2</v>
      </c>
      <c r="T87" s="12">
        <v>4.5337895637296836E-2</v>
      </c>
      <c r="U87" s="2">
        <v>4.6645367412140572E-2</v>
      </c>
      <c r="W87" s="2">
        <f t="shared" si="11"/>
        <v>2.6785714285714286E-3</v>
      </c>
      <c r="X87" s="2">
        <f t="shared" si="12"/>
        <v>0</v>
      </c>
      <c r="Y87" s="2">
        <f t="shared" si="13"/>
        <v>0</v>
      </c>
      <c r="Z87" s="2">
        <f t="shared" si="14"/>
        <v>3.2196969696969696E-3</v>
      </c>
      <c r="AA87" s="2">
        <f t="shared" si="15"/>
        <v>7.884615384615384E-3</v>
      </c>
      <c r="AB87" s="2">
        <f t="shared" si="16"/>
        <v>4.4444444444444446E-2</v>
      </c>
      <c r="AC87" s="2">
        <f t="shared" si="17"/>
        <v>5.4356251856251855E-2</v>
      </c>
      <c r="AD87" s="2">
        <f t="shared" si="18"/>
        <v>5.3081887858007257E-2</v>
      </c>
      <c r="AE87" s="2">
        <f t="shared" si="19"/>
        <v>4.1391941391941391E-2</v>
      </c>
      <c r="AF87" s="2">
        <f t="shared" si="20"/>
        <v>5.1253339833167474E-2</v>
      </c>
      <c r="AG87" s="2">
        <f t="shared" si="21"/>
        <v>4.6645367412140572E-2</v>
      </c>
    </row>
    <row r="88" spans="1:33" x14ac:dyDescent="0.2">
      <c r="A88" t="s">
        <v>176</v>
      </c>
      <c r="B88" t="s">
        <v>149</v>
      </c>
      <c r="C88" t="s">
        <v>149</v>
      </c>
      <c r="D88" s="1">
        <v>1.7857142857142857E-3</v>
      </c>
      <c r="E88" s="1">
        <v>0</v>
      </c>
      <c r="F88" s="1">
        <v>0</v>
      </c>
      <c r="G88" s="1">
        <v>2.3809523809523812E-3</v>
      </c>
      <c r="H88" s="1">
        <v>5.3205128205128203E-2</v>
      </c>
      <c r="I88" s="1">
        <v>0.12622222222222224</v>
      </c>
      <c r="J88" s="1">
        <v>0.96780303030303028</v>
      </c>
      <c r="K88" s="1">
        <v>0.38250000000000001</v>
      </c>
      <c r="L88" s="1">
        <v>0.65576923076923077</v>
      </c>
      <c r="M88" s="2">
        <v>3.1275720164609055E-2</v>
      </c>
      <c r="N88" s="2">
        <v>2.3076923076923079E-3</v>
      </c>
      <c r="O88" s="2">
        <v>5.7915057915057912E-3</v>
      </c>
      <c r="P88" s="2">
        <v>6.3432835820895518E-3</v>
      </c>
      <c r="Q88" s="2">
        <v>3.7837837837837837E-3</v>
      </c>
      <c r="R88" s="2">
        <v>2.9304029304029304E-3</v>
      </c>
      <c r="S88" s="2">
        <v>1.4519056261343012E-2</v>
      </c>
      <c r="T88" s="12">
        <f>0.000427715996578272+0.0115483319076133</f>
        <v>1.1976047904191572E-2</v>
      </c>
      <c r="U88" s="2">
        <v>2.23E-2</v>
      </c>
      <c r="W88" s="2">
        <f t="shared" si="11"/>
        <v>1.7857142857142857E-3</v>
      </c>
      <c r="X88" s="2">
        <f t="shared" si="12"/>
        <v>7.9365079365079376E-4</v>
      </c>
      <c r="Y88" s="2">
        <f t="shared" si="13"/>
        <v>5.3205128205128203E-2</v>
      </c>
      <c r="Z88" s="2">
        <f t="shared" si="14"/>
        <v>0.54701262626262626</v>
      </c>
      <c r="AA88" s="2">
        <f t="shared" si="15"/>
        <v>0.51913461538461536</v>
      </c>
      <c r="AB88" s="2">
        <f t="shared" si="16"/>
        <v>3.1275720164609055E-2</v>
      </c>
      <c r="AC88" s="2">
        <f t="shared" si="17"/>
        <v>4.0495990495990498E-3</v>
      </c>
      <c r="AD88" s="2">
        <f t="shared" si="18"/>
        <v>5.0635336829366676E-3</v>
      </c>
      <c r="AE88" s="2">
        <f t="shared" si="19"/>
        <v>2.9304029304029304E-3</v>
      </c>
      <c r="AF88" s="2">
        <f t="shared" si="20"/>
        <v>1.3247552082767292E-2</v>
      </c>
      <c r="AG88" s="2">
        <f t="shared" si="21"/>
        <v>2.23E-2</v>
      </c>
    </row>
    <row r="89" spans="1:33" s="3" customFormat="1" x14ac:dyDescent="0.2">
      <c r="A89" s="13" t="s">
        <v>175</v>
      </c>
      <c r="B89" t="s">
        <v>149</v>
      </c>
      <c r="C89" t="s">
        <v>149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2">
        <v>0</v>
      </c>
      <c r="N89" s="2">
        <v>0</v>
      </c>
      <c r="O89" s="2">
        <v>0</v>
      </c>
      <c r="P89" s="2">
        <v>1.8656716417910447E-3</v>
      </c>
      <c r="Q89" s="2">
        <v>5.9459459459459459E-3</v>
      </c>
      <c r="R89" s="2">
        <v>0</v>
      </c>
      <c r="S89" s="2">
        <v>6.3520871143375682E-3</v>
      </c>
      <c r="T89" s="12">
        <v>2.5662959794696323E-3</v>
      </c>
      <c r="U89" s="2">
        <v>4.4999999999999997E-3</v>
      </c>
      <c r="V89" s="2"/>
      <c r="W89" s="2">
        <f t="shared" si="11"/>
        <v>0</v>
      </c>
      <c r="X89" s="2">
        <f t="shared" si="12"/>
        <v>0</v>
      </c>
      <c r="Y89" s="2">
        <f t="shared" si="13"/>
        <v>0</v>
      </c>
      <c r="Z89" s="2">
        <f t="shared" si="14"/>
        <v>0</v>
      </c>
      <c r="AA89" s="2">
        <f t="shared" si="15"/>
        <v>0</v>
      </c>
      <c r="AB89" s="2">
        <f t="shared" si="16"/>
        <v>0</v>
      </c>
      <c r="AC89" s="2">
        <f t="shared" si="17"/>
        <v>0</v>
      </c>
      <c r="AD89" s="2">
        <f t="shared" si="18"/>
        <v>3.9058087938684954E-3</v>
      </c>
      <c r="AE89" s="2">
        <f t="shared" si="19"/>
        <v>0</v>
      </c>
      <c r="AF89" s="2">
        <f t="shared" si="20"/>
        <v>4.4591915469036E-3</v>
      </c>
      <c r="AG89" s="2">
        <f t="shared" si="21"/>
        <v>4.4999999999999997E-3</v>
      </c>
    </row>
    <row r="90" spans="1:33" x14ac:dyDescent="0.2">
      <c r="A90" t="s">
        <v>68</v>
      </c>
      <c r="B90" t="s">
        <v>126</v>
      </c>
      <c r="C90" t="s">
        <v>127</v>
      </c>
      <c r="D90" s="1">
        <v>8.9285714285714281E-3</v>
      </c>
      <c r="E90" s="1">
        <v>0</v>
      </c>
      <c r="F90" s="1">
        <v>1.2500000000000001E-2</v>
      </c>
      <c r="G90" s="1">
        <v>4.7619047619047623E-3</v>
      </c>
      <c r="H90" s="1">
        <v>1.4743589743589743E-2</v>
      </c>
      <c r="I90" s="1">
        <v>1.1111111111111111E-3</v>
      </c>
      <c r="J90" s="1">
        <v>3.7878787878787879E-4</v>
      </c>
      <c r="K90" s="1">
        <v>0</v>
      </c>
      <c r="L90" s="1">
        <v>3.8461538461538462E-4</v>
      </c>
      <c r="M90" s="2">
        <v>4.1152263374485596E-4</v>
      </c>
      <c r="N90" s="2">
        <v>1.5384615384615385E-3</v>
      </c>
      <c r="O90" s="2">
        <v>1.1583011583011582E-3</v>
      </c>
      <c r="P90" s="2">
        <v>1.1194029850746269E-3</v>
      </c>
      <c r="Q90" s="2">
        <v>5.4054054054054057E-3</v>
      </c>
      <c r="R90" s="2">
        <v>2.1978021978021978E-3</v>
      </c>
      <c r="S90" s="1">
        <v>9.0744101633393826E-4</v>
      </c>
      <c r="T90" s="12">
        <v>1.2831479897348161E-3</v>
      </c>
      <c r="U90" s="1">
        <v>1.9169329073482429E-3</v>
      </c>
      <c r="W90" s="2">
        <f t="shared" si="11"/>
        <v>8.9285714285714281E-3</v>
      </c>
      <c r="X90" s="2">
        <f t="shared" si="12"/>
        <v>5.7539682539682543E-3</v>
      </c>
      <c r="Y90" s="2">
        <f t="shared" si="13"/>
        <v>1.4743589743589743E-2</v>
      </c>
      <c r="Z90" s="2">
        <f t="shared" si="14"/>
        <v>7.4494949494949498E-4</v>
      </c>
      <c r="AA90" s="2">
        <f t="shared" si="15"/>
        <v>1.9230769230769231E-4</v>
      </c>
      <c r="AB90" s="2">
        <f t="shared" si="16"/>
        <v>4.1152263374485596E-4</v>
      </c>
      <c r="AC90" s="2">
        <f t="shared" si="17"/>
        <v>1.3483813483813484E-3</v>
      </c>
      <c r="AD90" s="2">
        <f t="shared" si="18"/>
        <v>3.2624041952400164E-3</v>
      </c>
      <c r="AE90" s="2">
        <f t="shared" si="19"/>
        <v>2.1978021978021978E-3</v>
      </c>
      <c r="AF90" s="2">
        <f t="shared" si="20"/>
        <v>1.0952945030343773E-3</v>
      </c>
      <c r="AG90" s="2">
        <f t="shared" si="21"/>
        <v>1.9169329073482429E-3</v>
      </c>
    </row>
    <row r="91" spans="1:33" x14ac:dyDescent="0.2">
      <c r="A91" t="s">
        <v>69</v>
      </c>
      <c r="B91" t="s">
        <v>126</v>
      </c>
      <c r="C91" t="s">
        <v>127</v>
      </c>
      <c r="D91" s="1">
        <v>0</v>
      </c>
      <c r="E91" s="1">
        <v>0</v>
      </c>
      <c r="F91" s="1">
        <v>0</v>
      </c>
      <c r="G91" s="1">
        <v>0</v>
      </c>
      <c r="H91" s="1">
        <v>6.4102564102564103E-4</v>
      </c>
      <c r="I91" s="1">
        <v>0</v>
      </c>
      <c r="J91" s="1">
        <v>7.5757575757575758E-4</v>
      </c>
      <c r="K91" s="1">
        <v>0</v>
      </c>
      <c r="L91" s="1">
        <v>3.8461538461538462E-4</v>
      </c>
      <c r="M91" s="2">
        <v>4.1152263374485596E-4</v>
      </c>
      <c r="N91" s="2">
        <v>1.153846153846154E-3</v>
      </c>
      <c r="O91" s="2">
        <v>1.1583011583011582E-3</v>
      </c>
      <c r="P91" s="2">
        <v>0</v>
      </c>
      <c r="Q91" s="2">
        <v>0</v>
      </c>
      <c r="R91" s="2">
        <v>7.326007326007326E-4</v>
      </c>
      <c r="S91" s="2">
        <v>9.0744101633393826E-4</v>
      </c>
      <c r="T91" s="12">
        <v>8.5543199315654401E-4</v>
      </c>
      <c r="U91" s="2">
        <v>0</v>
      </c>
      <c r="W91" s="2">
        <f t="shared" si="11"/>
        <v>0</v>
      </c>
      <c r="X91" s="2">
        <f t="shared" si="12"/>
        <v>0</v>
      </c>
      <c r="Y91" s="2">
        <f t="shared" si="13"/>
        <v>6.4102564102564103E-4</v>
      </c>
      <c r="Z91" s="2">
        <f t="shared" si="14"/>
        <v>3.7878787878787879E-4</v>
      </c>
      <c r="AA91" s="2">
        <f t="shared" si="15"/>
        <v>1.9230769230769231E-4</v>
      </c>
      <c r="AB91" s="2">
        <f t="shared" si="16"/>
        <v>4.1152263374485596E-4</v>
      </c>
      <c r="AC91" s="2">
        <f t="shared" si="17"/>
        <v>1.156073656073656E-3</v>
      </c>
      <c r="AD91" s="2">
        <f t="shared" si="18"/>
        <v>0</v>
      </c>
      <c r="AE91" s="2">
        <f t="shared" si="19"/>
        <v>7.326007326007326E-4</v>
      </c>
      <c r="AF91" s="2">
        <f t="shared" si="20"/>
        <v>8.8143650474524114E-4</v>
      </c>
      <c r="AG91" s="2">
        <f t="shared" si="21"/>
        <v>0</v>
      </c>
    </row>
    <row r="92" spans="1:33" x14ac:dyDescent="0.2">
      <c r="A92" t="s">
        <v>70</v>
      </c>
      <c r="B92" t="s">
        <v>126</v>
      </c>
      <c r="C92" t="s">
        <v>127</v>
      </c>
      <c r="D92" s="1">
        <v>0</v>
      </c>
      <c r="E92" s="1">
        <v>0</v>
      </c>
      <c r="F92" s="1">
        <v>1.2500000000000001E-2</v>
      </c>
      <c r="G92" s="1">
        <v>0</v>
      </c>
      <c r="H92" s="1">
        <v>1.2820512820512821E-3</v>
      </c>
      <c r="I92" s="1">
        <v>4.4444444444444447E-4</v>
      </c>
      <c r="J92" s="1">
        <v>0</v>
      </c>
      <c r="K92" s="1">
        <v>2.5000000000000001E-3</v>
      </c>
      <c r="L92" s="1">
        <v>2.6923076923076922E-3</v>
      </c>
      <c r="M92" s="2">
        <v>2.4691358024691358E-3</v>
      </c>
      <c r="N92" s="2">
        <v>1.153846153846154E-3</v>
      </c>
      <c r="O92" s="2">
        <v>3.861003861003861E-4</v>
      </c>
      <c r="P92" s="2">
        <v>1.4925373134328358E-3</v>
      </c>
      <c r="Q92" s="2">
        <v>2.7027027027027029E-3</v>
      </c>
      <c r="R92" s="2">
        <v>1.8315018315018315E-3</v>
      </c>
      <c r="S92" s="2">
        <v>4.5372050816696913E-4</v>
      </c>
      <c r="T92" s="12">
        <v>2.1385799828913601E-3</v>
      </c>
      <c r="U92" s="2">
        <v>1.2779552715654952E-3</v>
      </c>
      <c r="W92" s="2">
        <f t="shared" si="11"/>
        <v>0</v>
      </c>
      <c r="X92" s="2">
        <f t="shared" si="12"/>
        <v>4.1666666666666666E-3</v>
      </c>
      <c r="Y92" s="2">
        <f t="shared" si="13"/>
        <v>1.2820512820512821E-3</v>
      </c>
      <c r="Z92" s="2">
        <f t="shared" si="14"/>
        <v>2.2222222222222223E-4</v>
      </c>
      <c r="AA92" s="2">
        <f t="shared" si="15"/>
        <v>2.5961538461538461E-3</v>
      </c>
      <c r="AB92" s="2">
        <f t="shared" si="16"/>
        <v>2.4691358024691358E-3</v>
      </c>
      <c r="AC92" s="2">
        <f t="shared" si="17"/>
        <v>7.6997326997327005E-4</v>
      </c>
      <c r="AD92" s="2">
        <f t="shared" si="18"/>
        <v>2.0976200080677692E-3</v>
      </c>
      <c r="AE92" s="2">
        <f t="shared" si="19"/>
        <v>1.8315018315018315E-3</v>
      </c>
      <c r="AF92" s="2">
        <f t="shared" si="20"/>
        <v>1.2961502455291645E-3</v>
      </c>
      <c r="AG92" s="2">
        <f t="shared" si="21"/>
        <v>1.2779552715654952E-3</v>
      </c>
    </row>
    <row r="93" spans="1:33" x14ac:dyDescent="0.2">
      <c r="A93" t="s">
        <v>161</v>
      </c>
      <c r="B93" t="s">
        <v>126</v>
      </c>
      <c r="C93" t="s">
        <v>127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9">
        <v>0</v>
      </c>
      <c r="N93" s="9">
        <v>0</v>
      </c>
      <c r="O93" s="9">
        <v>0</v>
      </c>
      <c r="P93" s="9">
        <v>0</v>
      </c>
      <c r="Q93" s="9">
        <v>1.6216216216216215E-3</v>
      </c>
      <c r="R93" s="9">
        <v>7.326007326007326E-4</v>
      </c>
      <c r="S93" s="2">
        <v>0</v>
      </c>
      <c r="T93" s="12">
        <v>0</v>
      </c>
      <c r="U93" s="2">
        <v>0</v>
      </c>
      <c r="W93" s="2">
        <f t="shared" si="11"/>
        <v>0</v>
      </c>
      <c r="X93" s="2">
        <f t="shared" si="12"/>
        <v>0</v>
      </c>
      <c r="Y93" s="2">
        <f t="shared" si="13"/>
        <v>0</v>
      </c>
      <c r="Z93" s="2">
        <f t="shared" si="14"/>
        <v>0</v>
      </c>
      <c r="AA93" s="2">
        <f t="shared" si="15"/>
        <v>0</v>
      </c>
      <c r="AB93" s="2">
        <f t="shared" si="16"/>
        <v>0</v>
      </c>
      <c r="AC93" s="2">
        <f t="shared" si="17"/>
        <v>0</v>
      </c>
      <c r="AD93" s="2">
        <f t="shared" si="18"/>
        <v>8.1081081081081077E-4</v>
      </c>
      <c r="AE93" s="2">
        <f t="shared" si="19"/>
        <v>7.326007326007326E-4</v>
      </c>
      <c r="AF93" s="2">
        <f t="shared" si="20"/>
        <v>0</v>
      </c>
      <c r="AG93" s="2">
        <f t="shared" si="21"/>
        <v>0</v>
      </c>
    </row>
    <row r="94" spans="1:33" x14ac:dyDescent="0.2">
      <c r="A94" s="3" t="s">
        <v>71</v>
      </c>
      <c r="B94" t="s">
        <v>71</v>
      </c>
      <c r="C94" t="s">
        <v>130</v>
      </c>
      <c r="D94" s="1">
        <v>1.7857142857142857E-3</v>
      </c>
      <c r="E94" s="1">
        <v>0</v>
      </c>
      <c r="F94" s="1">
        <v>0</v>
      </c>
      <c r="G94" s="1">
        <v>0</v>
      </c>
      <c r="H94" s="1">
        <v>0</v>
      </c>
      <c r="I94" s="1">
        <v>2.2222222222222223E-4</v>
      </c>
      <c r="J94" s="1">
        <v>1.5151515151515152E-3</v>
      </c>
      <c r="K94" s="1">
        <v>0</v>
      </c>
      <c r="L94" s="1">
        <v>1.9230769230769232E-3</v>
      </c>
      <c r="M94" s="2">
        <v>1.2345679012345679E-3</v>
      </c>
      <c r="N94" s="2">
        <v>1.9230769230769232E-3</v>
      </c>
      <c r="O94" s="2">
        <v>1.5444015444015444E-3</v>
      </c>
      <c r="P94" s="2">
        <v>6.3432835820895518E-3</v>
      </c>
      <c r="Q94" s="2">
        <v>1.6216216216216215E-3</v>
      </c>
      <c r="R94" s="2">
        <v>3.2967032967032967E-3</v>
      </c>
      <c r="S94" s="2">
        <v>3.6760435571687798E-3</v>
      </c>
      <c r="T94" s="2">
        <f>0.000427715996578272+0.0026</f>
        <v>3.027715996578272E-3</v>
      </c>
      <c r="U94" s="2">
        <v>4.4000000000000002E-4</v>
      </c>
      <c r="W94" s="2">
        <f t="shared" si="11"/>
        <v>1.7857142857142857E-3</v>
      </c>
      <c r="X94" s="2">
        <f t="shared" si="12"/>
        <v>0</v>
      </c>
      <c r="Y94" s="2">
        <f t="shared" si="13"/>
        <v>0</v>
      </c>
      <c r="Z94" s="2">
        <f t="shared" si="14"/>
        <v>8.6868686868686866E-4</v>
      </c>
      <c r="AA94" s="2">
        <f t="shared" si="15"/>
        <v>9.6153846153846159E-4</v>
      </c>
      <c r="AB94" s="2">
        <f t="shared" si="16"/>
        <v>1.2345679012345679E-3</v>
      </c>
      <c r="AC94" s="2">
        <f t="shared" si="17"/>
        <v>1.7337392337392339E-3</v>
      </c>
      <c r="AD94" s="2">
        <f t="shared" si="18"/>
        <v>3.9824526018555871E-3</v>
      </c>
      <c r="AE94" s="2">
        <f t="shared" si="19"/>
        <v>3.2967032967032967E-3</v>
      </c>
      <c r="AF94" s="2">
        <f t="shared" si="20"/>
        <v>3.3518797768735259E-3</v>
      </c>
      <c r="AG94" s="2">
        <f t="shared" si="21"/>
        <v>4.4000000000000002E-4</v>
      </c>
    </row>
    <row r="95" spans="1:33" x14ac:dyDescent="0.2">
      <c r="A95" s="10" t="s">
        <v>163</v>
      </c>
      <c r="B95" s="11" t="s">
        <v>135</v>
      </c>
      <c r="C95" s="11" t="s">
        <v>127</v>
      </c>
      <c r="D95" s="10">
        <v>0</v>
      </c>
      <c r="E95" s="10">
        <v>0</v>
      </c>
      <c r="F95" s="10">
        <v>0</v>
      </c>
      <c r="G95" s="10">
        <v>0</v>
      </c>
      <c r="H95" s="10">
        <v>6.4102564102564103E-4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7.326007326007326E-4</v>
      </c>
      <c r="S95" s="2">
        <v>1.3611615245009074E-3</v>
      </c>
      <c r="T95" s="12">
        <v>8.5543199315654401E-4</v>
      </c>
      <c r="U95" s="2">
        <v>5.9999999999999995E-4</v>
      </c>
      <c r="W95" s="2">
        <f t="shared" si="11"/>
        <v>0</v>
      </c>
      <c r="X95" s="2">
        <f t="shared" si="12"/>
        <v>0</v>
      </c>
      <c r="Y95" s="2">
        <f t="shared" si="13"/>
        <v>6.4102564102564103E-4</v>
      </c>
      <c r="Z95" s="2">
        <f t="shared" si="14"/>
        <v>0</v>
      </c>
      <c r="AA95" s="2">
        <f t="shared" si="15"/>
        <v>0</v>
      </c>
      <c r="AB95" s="2">
        <f t="shared" si="16"/>
        <v>0</v>
      </c>
      <c r="AC95" s="2">
        <f t="shared" si="17"/>
        <v>0</v>
      </c>
      <c r="AD95" s="2">
        <f t="shared" si="18"/>
        <v>0</v>
      </c>
      <c r="AE95" s="2">
        <f t="shared" si="19"/>
        <v>7.326007326007326E-4</v>
      </c>
      <c r="AF95" s="2">
        <f t="shared" si="20"/>
        <v>1.1082967588287257E-3</v>
      </c>
      <c r="AG95" s="2">
        <f t="shared" si="21"/>
        <v>5.9999999999999995E-4</v>
      </c>
    </row>
    <row r="96" spans="1:33" x14ac:dyDescent="0.2">
      <c r="A96" s="3" t="s">
        <v>72</v>
      </c>
      <c r="B96" s="3" t="s">
        <v>146</v>
      </c>
      <c r="C96" s="3" t="s">
        <v>129</v>
      </c>
      <c r="D96" s="1">
        <v>8.9285714285714283E-4</v>
      </c>
      <c r="E96" s="1">
        <v>0</v>
      </c>
      <c r="F96" s="1">
        <v>0</v>
      </c>
      <c r="G96" s="1">
        <v>2.3809523809523812E-3</v>
      </c>
      <c r="H96" s="1">
        <v>1.282051282051282E-2</v>
      </c>
      <c r="I96" s="1">
        <v>1.5333333333333332E-2</v>
      </c>
      <c r="J96" s="1">
        <v>4.9621212121212122E-2</v>
      </c>
      <c r="K96" s="1">
        <v>1.2500000000000001E-2</v>
      </c>
      <c r="L96" s="1">
        <v>6.4615384615384616E-2</v>
      </c>
      <c r="M96" s="1">
        <v>7.4074074074074077E-3</v>
      </c>
      <c r="N96" s="1">
        <v>3.8461538461538464E-3</v>
      </c>
      <c r="O96" s="1">
        <v>9.6525096525096523E-3</v>
      </c>
      <c r="P96" s="1">
        <v>1.6791044776119403E-2</v>
      </c>
      <c r="Q96" s="1">
        <v>5.9459459459459459E-3</v>
      </c>
      <c r="R96" s="1">
        <v>6.2271062271062275E-3</v>
      </c>
      <c r="S96" s="2">
        <v>4.5372050816696917E-3</v>
      </c>
      <c r="T96" s="12">
        <v>5.1266039349871697E-3</v>
      </c>
      <c r="U96" s="2">
        <v>3.1948881789137379E-3</v>
      </c>
      <c r="W96" s="2">
        <f t="shared" si="11"/>
        <v>8.9285714285714283E-4</v>
      </c>
      <c r="X96" s="2">
        <f t="shared" si="12"/>
        <v>7.9365079365079376E-4</v>
      </c>
      <c r="Y96" s="2">
        <f t="shared" si="13"/>
        <v>1.282051282051282E-2</v>
      </c>
      <c r="Z96" s="2">
        <f t="shared" si="14"/>
        <v>3.247727272727273E-2</v>
      </c>
      <c r="AA96" s="2">
        <f t="shared" si="15"/>
        <v>3.8557692307692307E-2</v>
      </c>
      <c r="AB96" s="2">
        <f t="shared" si="16"/>
        <v>7.4074074074074077E-3</v>
      </c>
      <c r="AC96" s="2">
        <f t="shared" si="17"/>
        <v>6.7493317493317493E-3</v>
      </c>
      <c r="AD96" s="2">
        <f t="shared" si="18"/>
        <v>1.1368495361032675E-2</v>
      </c>
      <c r="AE96" s="2">
        <f t="shared" si="19"/>
        <v>6.2271062271062275E-3</v>
      </c>
      <c r="AF96" s="2">
        <f t="shared" si="20"/>
        <v>4.8319045083284311E-3</v>
      </c>
      <c r="AG96" s="2">
        <f t="shared" si="21"/>
        <v>3.1948881789137379E-3</v>
      </c>
    </row>
    <row r="97" spans="1:33" x14ac:dyDescent="0.2">
      <c r="A97" s="3" t="s">
        <v>73</v>
      </c>
      <c r="B97" t="s">
        <v>99</v>
      </c>
      <c r="C97" t="s">
        <v>142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7.5757575757575758E-4</v>
      </c>
      <c r="K97" s="1">
        <v>0</v>
      </c>
      <c r="L97" s="1">
        <v>3.8461538461538464E-3</v>
      </c>
      <c r="M97" s="2">
        <v>2.4691358024691357E-2</v>
      </c>
      <c r="N97" s="2">
        <v>1.0384615384615384E-2</v>
      </c>
      <c r="O97" s="2">
        <v>0</v>
      </c>
      <c r="P97" s="2">
        <v>8.2089552238805968E-3</v>
      </c>
      <c r="Q97" s="2">
        <v>1.0810810810810811E-3</v>
      </c>
      <c r="R97" s="2">
        <v>2.1978021978021978E-3</v>
      </c>
      <c r="S97" s="2">
        <v>3.629764065335753E-3</v>
      </c>
      <c r="T97" s="12">
        <v>7.6988879384088963E-3</v>
      </c>
      <c r="U97" s="2">
        <v>5.7507987220447284E-3</v>
      </c>
      <c r="W97" s="2">
        <f t="shared" si="11"/>
        <v>0</v>
      </c>
      <c r="X97" s="2">
        <f t="shared" si="12"/>
        <v>0</v>
      </c>
      <c r="Y97" s="2">
        <f t="shared" si="13"/>
        <v>0</v>
      </c>
      <c r="Z97" s="2">
        <f t="shared" si="14"/>
        <v>3.7878787878787879E-4</v>
      </c>
      <c r="AA97" s="2">
        <f t="shared" si="15"/>
        <v>1.9230769230769232E-3</v>
      </c>
      <c r="AB97" s="2">
        <f t="shared" si="16"/>
        <v>2.4691358024691357E-2</v>
      </c>
      <c r="AC97" s="2">
        <f t="shared" si="17"/>
        <v>5.1923076923076922E-3</v>
      </c>
      <c r="AD97" s="2">
        <f t="shared" si="18"/>
        <v>4.6450181524808386E-3</v>
      </c>
      <c r="AE97" s="2">
        <f t="shared" si="19"/>
        <v>2.1978021978021978E-3</v>
      </c>
      <c r="AF97" s="2">
        <f t="shared" si="20"/>
        <v>5.6643260018723243E-3</v>
      </c>
      <c r="AG97" s="2">
        <f t="shared" si="21"/>
        <v>5.7507987220447284E-3</v>
      </c>
    </row>
    <row r="98" spans="1:33" x14ac:dyDescent="0.2">
      <c r="A98" s="1" t="s">
        <v>100</v>
      </c>
      <c r="B98" t="s">
        <v>133</v>
      </c>
      <c r="C98" t="s">
        <v>133</v>
      </c>
      <c r="D98" s="1">
        <v>8.9285714285714283E-4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2">
        <v>0</v>
      </c>
      <c r="T98" s="12">
        <v>0</v>
      </c>
      <c r="U98" s="2">
        <v>0</v>
      </c>
      <c r="W98" s="2">
        <f t="shared" si="11"/>
        <v>8.9285714285714283E-4</v>
      </c>
      <c r="X98" s="2">
        <f t="shared" si="12"/>
        <v>0</v>
      </c>
      <c r="Y98" s="2">
        <f t="shared" si="13"/>
        <v>0</v>
      </c>
      <c r="Z98" s="2">
        <f t="shared" si="14"/>
        <v>0</v>
      </c>
      <c r="AA98" s="2">
        <f t="shared" si="15"/>
        <v>0</v>
      </c>
      <c r="AB98" s="2">
        <f t="shared" si="16"/>
        <v>0</v>
      </c>
      <c r="AC98" s="2">
        <f t="shared" si="17"/>
        <v>0</v>
      </c>
      <c r="AD98" s="2">
        <f t="shared" si="18"/>
        <v>0</v>
      </c>
      <c r="AE98" s="2">
        <f t="shared" si="19"/>
        <v>0</v>
      </c>
      <c r="AF98" s="2">
        <f t="shared" si="20"/>
        <v>0</v>
      </c>
      <c r="AG98" s="2">
        <f t="shared" si="21"/>
        <v>0</v>
      </c>
    </row>
    <row r="99" spans="1:33" x14ac:dyDescent="0.2">
      <c r="A99" t="s">
        <v>74</v>
      </c>
      <c r="B99" t="s">
        <v>126</v>
      </c>
      <c r="C99" t="s">
        <v>127</v>
      </c>
      <c r="D99" s="1">
        <v>0</v>
      </c>
      <c r="E99" s="1">
        <v>0</v>
      </c>
      <c r="F99" s="1">
        <v>0</v>
      </c>
      <c r="G99" s="1">
        <v>0</v>
      </c>
      <c r="H99" s="1">
        <v>1.2820512820512821E-3</v>
      </c>
      <c r="I99" s="1">
        <v>5.0666666666666665E-2</v>
      </c>
      <c r="J99" s="1">
        <v>6.2878787878787881E-2</v>
      </c>
      <c r="K99" s="1">
        <v>0.125</v>
      </c>
      <c r="L99" s="1">
        <v>0.28884615384615386</v>
      </c>
      <c r="M99" s="2">
        <v>0.26954732510288065</v>
      </c>
      <c r="N99" s="2">
        <v>0.21884615384615386</v>
      </c>
      <c r="O99" s="2">
        <v>0.11274131274131274</v>
      </c>
      <c r="P99" s="2">
        <v>0.1085820895522388</v>
      </c>
      <c r="Q99" s="2">
        <v>9.5135135135135135E-2</v>
      </c>
      <c r="R99" s="2">
        <v>7.9487179487179482E-2</v>
      </c>
      <c r="S99" s="2">
        <v>0.11161524500907441</v>
      </c>
      <c r="T99" s="12">
        <v>8.9392643284858853E-2</v>
      </c>
      <c r="U99" s="2">
        <f>0.0856+0.0294</f>
        <v>0.11499999999999999</v>
      </c>
      <c r="W99" s="2">
        <f t="shared" si="11"/>
        <v>0</v>
      </c>
      <c r="X99" s="2">
        <f t="shared" si="12"/>
        <v>0</v>
      </c>
      <c r="Y99" s="2">
        <f t="shared" si="13"/>
        <v>1.2820512820512821E-3</v>
      </c>
      <c r="Z99" s="2">
        <f t="shared" si="14"/>
        <v>5.6772727272727273E-2</v>
      </c>
      <c r="AA99" s="2">
        <f t="shared" si="15"/>
        <v>0.20692307692307693</v>
      </c>
      <c r="AB99" s="2">
        <f t="shared" si="16"/>
        <v>0.26954732510288065</v>
      </c>
      <c r="AC99" s="2">
        <f t="shared" si="17"/>
        <v>0.16579373329373331</v>
      </c>
      <c r="AD99" s="2">
        <f t="shared" si="18"/>
        <v>0.10185861234368697</v>
      </c>
      <c r="AE99" s="2">
        <f t="shared" si="19"/>
        <v>7.9487179487179482E-2</v>
      </c>
      <c r="AF99" s="2">
        <f t="shared" si="20"/>
        <v>0.10050394414696663</v>
      </c>
      <c r="AG99" s="2">
        <f t="shared" si="21"/>
        <v>0.11499999999999999</v>
      </c>
    </row>
    <row r="100" spans="1:33" x14ac:dyDescent="0.2">
      <c r="A100" t="s">
        <v>75</v>
      </c>
      <c r="B100" t="s">
        <v>128</v>
      </c>
      <c r="C100" t="s">
        <v>129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4.4444444444444447E-4</v>
      </c>
      <c r="J100" s="1">
        <v>3.7878787878787879E-4</v>
      </c>
      <c r="K100" s="1">
        <v>0</v>
      </c>
      <c r="L100" s="1">
        <v>0</v>
      </c>
      <c r="M100" s="2">
        <v>0</v>
      </c>
      <c r="N100" s="2">
        <v>3.8461538461538462E-4</v>
      </c>
      <c r="O100" s="2">
        <v>0</v>
      </c>
      <c r="P100" s="2">
        <v>0</v>
      </c>
      <c r="Q100" s="2">
        <v>0</v>
      </c>
      <c r="R100" s="2">
        <v>3.663003663003663E-4</v>
      </c>
      <c r="S100" s="2">
        <v>0</v>
      </c>
      <c r="T100" s="12">
        <v>0</v>
      </c>
      <c r="U100" s="2">
        <v>0</v>
      </c>
      <c r="W100" s="2">
        <f t="shared" si="11"/>
        <v>0</v>
      </c>
      <c r="X100" s="2">
        <f t="shared" si="12"/>
        <v>0</v>
      </c>
      <c r="Y100" s="2">
        <f t="shared" si="13"/>
        <v>0</v>
      </c>
      <c r="Z100" s="2">
        <f t="shared" si="14"/>
        <v>4.116161616161616E-4</v>
      </c>
      <c r="AA100" s="2">
        <f t="shared" si="15"/>
        <v>0</v>
      </c>
      <c r="AB100" s="2">
        <f t="shared" si="16"/>
        <v>0</v>
      </c>
      <c r="AC100" s="2">
        <f t="shared" si="17"/>
        <v>1.9230769230769231E-4</v>
      </c>
      <c r="AD100" s="2">
        <f t="shared" si="18"/>
        <v>0</v>
      </c>
      <c r="AE100" s="2">
        <f t="shared" si="19"/>
        <v>3.663003663003663E-4</v>
      </c>
      <c r="AF100" s="2">
        <f t="shared" si="20"/>
        <v>0</v>
      </c>
      <c r="AG100" s="2">
        <f t="shared" si="21"/>
        <v>0</v>
      </c>
    </row>
    <row r="101" spans="1:33" x14ac:dyDescent="0.2">
      <c r="A101" t="s">
        <v>76</v>
      </c>
      <c r="B101" t="s">
        <v>84</v>
      </c>
      <c r="C101" t="s">
        <v>140</v>
      </c>
      <c r="D101" s="1">
        <v>0</v>
      </c>
      <c r="E101" s="1">
        <v>0</v>
      </c>
      <c r="F101" s="1">
        <v>0</v>
      </c>
      <c r="G101" s="1">
        <v>0</v>
      </c>
      <c r="H101" s="1">
        <v>6.4102564102564103E-4</v>
      </c>
      <c r="I101" s="1">
        <v>1.7777777777777779E-3</v>
      </c>
      <c r="J101" s="1">
        <v>0</v>
      </c>
      <c r="K101" s="1">
        <v>0</v>
      </c>
      <c r="L101" s="1">
        <v>9.2307692307692316E-3</v>
      </c>
      <c r="M101" s="2">
        <v>0</v>
      </c>
      <c r="N101" s="2">
        <v>0</v>
      </c>
      <c r="O101" s="2">
        <v>0</v>
      </c>
      <c r="P101" s="2">
        <v>3.7313432835820896E-4</v>
      </c>
      <c r="Q101" s="2">
        <v>0</v>
      </c>
      <c r="R101" s="2">
        <v>0</v>
      </c>
      <c r="S101" s="2">
        <v>0</v>
      </c>
      <c r="T101" s="12">
        <v>0</v>
      </c>
      <c r="U101" s="2">
        <v>0</v>
      </c>
      <c r="W101" s="2">
        <f t="shared" si="11"/>
        <v>0</v>
      </c>
      <c r="X101" s="2">
        <f t="shared" si="12"/>
        <v>0</v>
      </c>
      <c r="Y101" s="2">
        <f t="shared" si="13"/>
        <v>6.4102564102564103E-4</v>
      </c>
      <c r="Z101" s="2">
        <f t="shared" si="14"/>
        <v>8.8888888888888893E-4</v>
      </c>
      <c r="AA101" s="2">
        <f t="shared" si="15"/>
        <v>4.6153846153846158E-3</v>
      </c>
      <c r="AB101" s="2">
        <f t="shared" si="16"/>
        <v>0</v>
      </c>
      <c r="AC101" s="2">
        <f t="shared" si="17"/>
        <v>0</v>
      </c>
      <c r="AD101" s="2">
        <f t="shared" si="18"/>
        <v>1.8656716417910448E-4</v>
      </c>
      <c r="AE101" s="2">
        <f t="shared" si="19"/>
        <v>0</v>
      </c>
      <c r="AF101" s="2">
        <f t="shared" si="20"/>
        <v>0</v>
      </c>
      <c r="AG101" s="2">
        <f t="shared" si="21"/>
        <v>0</v>
      </c>
    </row>
    <row r="102" spans="1:33" x14ac:dyDescent="0.2">
      <c r="A102" t="s">
        <v>162</v>
      </c>
      <c r="B102" t="s">
        <v>84</v>
      </c>
      <c r="C102" t="s">
        <v>140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9.6188747731397461E-2</v>
      </c>
      <c r="T102" s="12">
        <v>2.7801539777587682E-2</v>
      </c>
      <c r="U102" s="2">
        <v>5.2999999999999999E-2</v>
      </c>
      <c r="W102" s="2">
        <f t="shared" si="11"/>
        <v>0</v>
      </c>
      <c r="X102" s="2">
        <f t="shared" si="12"/>
        <v>0</v>
      </c>
      <c r="Y102" s="2">
        <f t="shared" si="13"/>
        <v>0</v>
      </c>
      <c r="Z102" s="2">
        <f t="shared" si="14"/>
        <v>0</v>
      </c>
      <c r="AA102" s="2">
        <f t="shared" si="15"/>
        <v>0</v>
      </c>
      <c r="AB102" s="2">
        <f t="shared" si="16"/>
        <v>0</v>
      </c>
      <c r="AC102" s="2">
        <f t="shared" si="17"/>
        <v>0</v>
      </c>
      <c r="AD102" s="2">
        <f t="shared" si="18"/>
        <v>0</v>
      </c>
      <c r="AE102" s="2">
        <f t="shared" si="19"/>
        <v>0</v>
      </c>
      <c r="AF102" s="2">
        <f t="shared" si="20"/>
        <v>6.1995143754492568E-2</v>
      </c>
      <c r="AG102" s="2">
        <f t="shared" si="21"/>
        <v>5.2999999999999999E-2</v>
      </c>
    </row>
    <row r="103" spans="1:33" x14ac:dyDescent="0.2">
      <c r="A103" t="s">
        <v>77</v>
      </c>
      <c r="B103" t="s">
        <v>77</v>
      </c>
      <c r="C103" t="s">
        <v>77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4.3999999999999997E-2</v>
      </c>
      <c r="J103" s="1">
        <v>3.0303030303030303E-3</v>
      </c>
      <c r="K103" s="1">
        <v>5.5E-2</v>
      </c>
      <c r="L103" s="1">
        <v>2.3846153846153847E-2</v>
      </c>
      <c r="M103" s="2">
        <v>4.3209876543209874E-2</v>
      </c>
      <c r="N103" s="2">
        <v>2.3076923076923079E-3</v>
      </c>
      <c r="O103" s="2">
        <v>5.1351351351351354E-2</v>
      </c>
      <c r="P103" s="2">
        <v>9.3656716417910443E-2</v>
      </c>
      <c r="Q103" s="2">
        <v>2.2702702702702703E-2</v>
      </c>
      <c r="R103" s="2">
        <v>0.11794871794871795</v>
      </c>
      <c r="S103" s="2">
        <v>3.3575317604355719E-2</v>
      </c>
      <c r="T103" s="12">
        <v>0.10949529512403763</v>
      </c>
      <c r="U103" s="2">
        <v>2.6198083067092651E-2</v>
      </c>
      <c r="W103" s="2">
        <f t="shared" si="11"/>
        <v>0</v>
      </c>
      <c r="X103" s="2">
        <f t="shared" si="12"/>
        <v>0</v>
      </c>
      <c r="Y103" s="2">
        <f t="shared" si="13"/>
        <v>0</v>
      </c>
      <c r="Z103" s="2">
        <f t="shared" si="14"/>
        <v>2.3515151515151513E-2</v>
      </c>
      <c r="AA103" s="2">
        <f t="shared" si="15"/>
        <v>3.9423076923076922E-2</v>
      </c>
      <c r="AB103" s="2">
        <f t="shared" si="16"/>
        <v>4.3209876543209874E-2</v>
      </c>
      <c r="AC103" s="2">
        <f t="shared" si="17"/>
        <v>2.6829521829521832E-2</v>
      </c>
      <c r="AD103" s="2">
        <f t="shared" si="18"/>
        <v>5.8179709560306575E-2</v>
      </c>
      <c r="AE103" s="2">
        <f t="shared" si="19"/>
        <v>0.11794871794871795</v>
      </c>
      <c r="AF103" s="2">
        <f t="shared" si="20"/>
        <v>7.153530636419668E-2</v>
      </c>
      <c r="AG103" s="2">
        <f t="shared" si="21"/>
        <v>2.6198083067092651E-2</v>
      </c>
    </row>
    <row r="104" spans="1:33" x14ac:dyDescent="0.2">
      <c r="A104" t="s">
        <v>78</v>
      </c>
      <c r="B104" t="s">
        <v>84</v>
      </c>
      <c r="C104" t="s">
        <v>140</v>
      </c>
      <c r="D104" s="1">
        <v>1.7857142857142857E-3</v>
      </c>
      <c r="E104" s="1">
        <v>0</v>
      </c>
      <c r="F104" s="1">
        <v>0</v>
      </c>
      <c r="G104" s="1">
        <v>0</v>
      </c>
      <c r="H104" s="1">
        <v>0</v>
      </c>
      <c r="I104" s="1">
        <v>2.2222222222222223E-4</v>
      </c>
      <c r="J104" s="1">
        <v>3.7878787878787879E-4</v>
      </c>
      <c r="K104" s="1">
        <v>0</v>
      </c>
      <c r="L104" s="1">
        <v>3.8461538461538462E-4</v>
      </c>
      <c r="M104" s="2">
        <v>0</v>
      </c>
      <c r="N104" s="2">
        <v>0</v>
      </c>
      <c r="O104" s="2">
        <v>0</v>
      </c>
      <c r="P104" s="2">
        <v>0</v>
      </c>
      <c r="Q104" s="2">
        <v>1.0810810810810811E-3</v>
      </c>
      <c r="R104" s="2">
        <v>3.663003663003663E-4</v>
      </c>
      <c r="S104" s="2">
        <v>0</v>
      </c>
      <c r="T104" s="12">
        <v>8.5543199315654401E-4</v>
      </c>
      <c r="U104" s="2">
        <v>1.2779552715654952E-3</v>
      </c>
      <c r="W104" s="2">
        <f t="shared" si="11"/>
        <v>1.7857142857142857E-3</v>
      </c>
      <c r="X104" s="2">
        <f t="shared" si="12"/>
        <v>0</v>
      </c>
      <c r="Y104" s="2">
        <f t="shared" si="13"/>
        <v>0</v>
      </c>
      <c r="Z104" s="2">
        <f t="shared" si="14"/>
        <v>3.0050505050505051E-4</v>
      </c>
      <c r="AA104" s="2">
        <f t="shared" si="15"/>
        <v>1.9230769230769231E-4</v>
      </c>
      <c r="AB104" s="2">
        <f t="shared" si="16"/>
        <v>0</v>
      </c>
      <c r="AC104" s="2">
        <f t="shared" si="17"/>
        <v>0</v>
      </c>
      <c r="AD104" s="2">
        <f t="shared" si="18"/>
        <v>5.4054054054054055E-4</v>
      </c>
      <c r="AE104" s="2">
        <f t="shared" si="19"/>
        <v>3.663003663003663E-4</v>
      </c>
      <c r="AF104" s="2">
        <f t="shared" si="20"/>
        <v>4.2771599657827201E-4</v>
      </c>
      <c r="AG104" s="2">
        <f t="shared" si="21"/>
        <v>1.2779552715654952E-3</v>
      </c>
    </row>
    <row r="105" spans="1:33" x14ac:dyDescent="0.2">
      <c r="A105" t="s">
        <v>79</v>
      </c>
      <c r="B105" t="s">
        <v>14</v>
      </c>
      <c r="C105" t="s">
        <v>14</v>
      </c>
      <c r="D105" s="1">
        <v>6.2500000000000003E-3</v>
      </c>
      <c r="E105" s="1">
        <v>9.0909090909090905E-3</v>
      </c>
      <c r="F105" s="1">
        <v>2.5000000000000001E-2</v>
      </c>
      <c r="G105" s="1">
        <v>1.6666666666666666E-2</v>
      </c>
      <c r="H105" s="1">
        <v>3.5897435897435895E-2</v>
      </c>
      <c r="I105" s="1">
        <v>1.8888888888888889E-2</v>
      </c>
      <c r="J105" s="1">
        <v>1.7803030303030303E-2</v>
      </c>
      <c r="K105" s="1">
        <v>2.75E-2</v>
      </c>
      <c r="L105" s="1">
        <v>3.3846153846153845E-2</v>
      </c>
      <c r="M105" s="2">
        <v>1.7283950617283949E-2</v>
      </c>
      <c r="N105" s="2">
        <v>2.1153846153846155E-2</v>
      </c>
      <c r="O105" s="2">
        <v>3.6293436293436294E-2</v>
      </c>
      <c r="P105" s="2">
        <v>3.1716417910447763E-2</v>
      </c>
      <c r="Q105" s="2">
        <v>3.783783783783784E-2</v>
      </c>
      <c r="R105" s="2">
        <v>4.6520146520146521E-2</v>
      </c>
      <c r="S105" s="2">
        <v>6.2613430127041736E-2</v>
      </c>
      <c r="T105" s="12">
        <v>3.9199999999999999E-2</v>
      </c>
      <c r="U105" s="2">
        <v>4.984025559105431E-2</v>
      </c>
      <c r="W105" s="2">
        <f t="shared" si="11"/>
        <v>6.2500000000000003E-3</v>
      </c>
      <c r="X105" s="2">
        <f t="shared" si="12"/>
        <v>1.6919191919191917E-2</v>
      </c>
      <c r="Y105" s="2">
        <f t="shared" si="13"/>
        <v>3.5897435897435895E-2</v>
      </c>
      <c r="Z105" s="2">
        <f t="shared" si="14"/>
        <v>1.8345959595959596E-2</v>
      </c>
      <c r="AA105" s="2">
        <f t="shared" si="15"/>
        <v>3.0673076923076921E-2</v>
      </c>
      <c r="AB105" s="2">
        <f t="shared" si="16"/>
        <v>1.7283950617283949E-2</v>
      </c>
      <c r="AC105" s="2">
        <f t="shared" si="17"/>
        <v>2.8723641223641225E-2</v>
      </c>
      <c r="AD105" s="2">
        <f t="shared" si="18"/>
        <v>3.4777127874142805E-2</v>
      </c>
      <c r="AE105" s="2">
        <f t="shared" si="19"/>
        <v>4.6520146520146521E-2</v>
      </c>
      <c r="AF105" s="2">
        <f t="shared" si="20"/>
        <v>5.0906715063520867E-2</v>
      </c>
      <c r="AG105" s="2">
        <f t="shared" si="21"/>
        <v>4.984025559105431E-2</v>
      </c>
    </row>
    <row r="106" spans="1:33" x14ac:dyDescent="0.2">
      <c r="A106" t="s">
        <v>80</v>
      </c>
      <c r="B106" t="s">
        <v>126</v>
      </c>
      <c r="C106" t="s">
        <v>127</v>
      </c>
      <c r="D106" s="1">
        <v>3.5714285714285713E-3</v>
      </c>
      <c r="E106" s="1">
        <v>1.3636363636363636E-2</v>
      </c>
      <c r="F106" s="1">
        <v>0</v>
      </c>
      <c r="G106" s="1">
        <v>4.7619047619047623E-3</v>
      </c>
      <c r="H106" s="1">
        <v>4.4871794871794869E-3</v>
      </c>
      <c r="I106" s="1">
        <v>3.3333333333333335E-3</v>
      </c>
      <c r="J106" s="1">
        <v>2.2727272727272726E-3</v>
      </c>
      <c r="K106" s="1">
        <v>5.0000000000000001E-3</v>
      </c>
      <c r="L106" s="1">
        <v>1.3076923076923076E-2</v>
      </c>
      <c r="M106" s="2">
        <v>8.23045267489712E-3</v>
      </c>
      <c r="N106" s="2">
        <v>1.1153846153846153E-2</v>
      </c>
      <c r="O106" s="2">
        <v>1.4671814671814672E-2</v>
      </c>
      <c r="P106" s="2">
        <v>1.2313432835820896E-2</v>
      </c>
      <c r="Q106" s="2">
        <v>1.6216216216216217E-2</v>
      </c>
      <c r="R106" s="2">
        <v>1.7582417582417582E-2</v>
      </c>
      <c r="S106" s="2">
        <v>9.9818511796733213E-3</v>
      </c>
      <c r="T106" s="12">
        <v>2.0958083832335328E-2</v>
      </c>
      <c r="U106" s="2">
        <v>5.7507987220447284E-3</v>
      </c>
      <c r="W106" s="2">
        <f t="shared" si="11"/>
        <v>3.5714285714285713E-3</v>
      </c>
      <c r="X106" s="2">
        <f t="shared" si="12"/>
        <v>6.132756132756133E-3</v>
      </c>
      <c r="Y106" s="2">
        <f t="shared" si="13"/>
        <v>4.4871794871794869E-3</v>
      </c>
      <c r="Z106" s="2">
        <f t="shared" si="14"/>
        <v>2.8030303030303029E-3</v>
      </c>
      <c r="AA106" s="2">
        <f t="shared" si="15"/>
        <v>9.0384615384615386E-3</v>
      </c>
      <c r="AB106" s="2">
        <f t="shared" si="16"/>
        <v>8.23045267489712E-3</v>
      </c>
      <c r="AC106" s="2">
        <f t="shared" si="17"/>
        <v>1.2912830412830412E-2</v>
      </c>
      <c r="AD106" s="2">
        <f t="shared" si="18"/>
        <v>1.4264824526018557E-2</v>
      </c>
      <c r="AE106" s="2">
        <f t="shared" si="19"/>
        <v>1.7582417582417582E-2</v>
      </c>
      <c r="AF106" s="2">
        <f t="shared" si="20"/>
        <v>1.5469967506004325E-2</v>
      </c>
      <c r="AG106" s="2">
        <f t="shared" si="21"/>
        <v>5.7507987220447284E-3</v>
      </c>
    </row>
    <row r="107" spans="1:33" x14ac:dyDescent="0.2">
      <c r="A107" t="s">
        <v>81</v>
      </c>
      <c r="B107" t="s">
        <v>28</v>
      </c>
      <c r="C107" t="s">
        <v>134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3.7878787878787879E-4</v>
      </c>
      <c r="K107" s="1">
        <v>0</v>
      </c>
      <c r="L107" s="1">
        <v>3.8461538461538462E-4</v>
      </c>
      <c r="M107" s="2">
        <v>8.2304526748971192E-4</v>
      </c>
      <c r="N107" s="2">
        <v>7.6923076923076923E-4</v>
      </c>
      <c r="O107" s="2">
        <v>7.722007722007722E-4</v>
      </c>
      <c r="P107" s="2">
        <v>0</v>
      </c>
      <c r="Q107" s="2">
        <v>0</v>
      </c>
      <c r="R107" s="2">
        <v>1.0989010989010989E-3</v>
      </c>
      <c r="S107" s="2">
        <v>9.0744101633393826E-4</v>
      </c>
      <c r="T107" s="12">
        <v>1.2831479897348161E-3</v>
      </c>
      <c r="U107" s="2">
        <v>0</v>
      </c>
      <c r="W107" s="2">
        <f t="shared" si="11"/>
        <v>0</v>
      </c>
      <c r="X107" s="2">
        <f t="shared" si="12"/>
        <v>0</v>
      </c>
      <c r="Y107" s="2">
        <f t="shared" si="13"/>
        <v>0</v>
      </c>
      <c r="Z107" s="2">
        <f t="shared" si="14"/>
        <v>1.8939393939393939E-4</v>
      </c>
      <c r="AA107" s="2">
        <f t="shared" si="15"/>
        <v>1.9230769230769231E-4</v>
      </c>
      <c r="AB107" s="2">
        <f t="shared" si="16"/>
        <v>8.2304526748971192E-4</v>
      </c>
      <c r="AC107" s="2">
        <f t="shared" si="17"/>
        <v>7.7071577071577066E-4</v>
      </c>
      <c r="AD107" s="2">
        <f t="shared" si="18"/>
        <v>0</v>
      </c>
      <c r="AE107" s="2">
        <f t="shared" si="19"/>
        <v>1.0989010989010989E-3</v>
      </c>
      <c r="AF107" s="2">
        <f t="shared" si="20"/>
        <v>1.0952945030343773E-3</v>
      </c>
      <c r="AG107" s="2">
        <f t="shared" si="21"/>
        <v>0</v>
      </c>
    </row>
    <row r="108" spans="1:33" x14ac:dyDescent="0.2">
      <c r="A108" t="s">
        <v>82</v>
      </c>
      <c r="B108" t="s">
        <v>150</v>
      </c>
      <c r="C108" t="s">
        <v>151</v>
      </c>
      <c r="D108" s="1">
        <v>0</v>
      </c>
      <c r="E108" s="1">
        <v>0</v>
      </c>
      <c r="F108" s="1">
        <v>0</v>
      </c>
      <c r="G108" s="1">
        <v>0</v>
      </c>
      <c r="H108" s="1">
        <v>1.2820512820512821E-3</v>
      </c>
      <c r="I108" s="1">
        <v>3.3333333333333335E-3</v>
      </c>
      <c r="J108" s="1">
        <v>1.893939393939394E-3</v>
      </c>
      <c r="K108" s="1">
        <v>2.5000000000000001E-3</v>
      </c>
      <c r="L108" s="1">
        <v>1.0769230769230769E-2</v>
      </c>
      <c r="M108" s="2">
        <v>4.11522633744856E-3</v>
      </c>
      <c r="N108" s="2">
        <v>1.0769230769230769E-2</v>
      </c>
      <c r="O108" s="2">
        <v>1.4285714285714285E-2</v>
      </c>
      <c r="P108" s="2">
        <v>1.3805970149253732E-2</v>
      </c>
      <c r="Q108" s="2">
        <v>1.5135135135135135E-2</v>
      </c>
      <c r="R108" s="2">
        <v>1.8315018315018316E-2</v>
      </c>
      <c r="S108" s="2">
        <v>1.3157894736842105E-2</v>
      </c>
      <c r="T108" s="12">
        <v>1.6253207869974338E-2</v>
      </c>
      <c r="U108" s="2">
        <v>1.9808306709265176E-2</v>
      </c>
      <c r="W108" s="2">
        <f t="shared" si="11"/>
        <v>0</v>
      </c>
      <c r="X108" s="2">
        <f t="shared" si="12"/>
        <v>0</v>
      </c>
      <c r="Y108" s="2">
        <f t="shared" si="13"/>
        <v>1.2820512820512821E-3</v>
      </c>
      <c r="Z108" s="2">
        <f t="shared" si="14"/>
        <v>2.613636363636364E-3</v>
      </c>
      <c r="AA108" s="2">
        <f t="shared" si="15"/>
        <v>6.6346153846153846E-3</v>
      </c>
      <c r="AB108" s="2">
        <f t="shared" si="16"/>
        <v>4.11522633744856E-3</v>
      </c>
      <c r="AC108" s="2">
        <f t="shared" si="17"/>
        <v>1.2527472527472527E-2</v>
      </c>
      <c r="AD108" s="2">
        <f t="shared" si="18"/>
        <v>1.4470552642194434E-2</v>
      </c>
      <c r="AE108" s="2">
        <f t="shared" si="19"/>
        <v>1.8315018315018316E-2</v>
      </c>
      <c r="AF108" s="2">
        <f t="shared" si="20"/>
        <v>1.4705551303408221E-2</v>
      </c>
      <c r="AG108" s="2">
        <f t="shared" si="21"/>
        <v>1.9808306709265176E-2</v>
      </c>
    </row>
    <row r="109" spans="1:33" x14ac:dyDescent="0.2">
      <c r="A109" t="s">
        <v>83</v>
      </c>
      <c r="B109" t="s">
        <v>65</v>
      </c>
      <c r="C109" t="s">
        <v>144</v>
      </c>
      <c r="D109" s="1">
        <v>2.1428571428571429E-2</v>
      </c>
      <c r="E109" s="1">
        <v>3.1818181818181815E-2</v>
      </c>
      <c r="F109" s="1">
        <v>0.05</v>
      </c>
      <c r="G109" s="1">
        <v>9.5238095238095247E-3</v>
      </c>
      <c r="H109" s="1">
        <v>5.5128205128205127E-2</v>
      </c>
      <c r="I109" s="1">
        <v>3.111111111111111E-2</v>
      </c>
      <c r="J109" s="1">
        <v>4.2803030303030301E-2</v>
      </c>
      <c r="K109" s="1">
        <v>2.2499999999999999E-2</v>
      </c>
      <c r="L109" s="1">
        <v>0.14307692307692307</v>
      </c>
      <c r="M109" s="2">
        <v>6.872427983539095E-2</v>
      </c>
      <c r="N109" s="2">
        <v>8.0384615384615388E-2</v>
      </c>
      <c r="O109" s="2">
        <v>0.13320463320463322</v>
      </c>
      <c r="P109" s="2">
        <v>0.14253731343283582</v>
      </c>
      <c r="Q109" s="2">
        <v>0.14702702702702702</v>
      </c>
      <c r="R109" s="2">
        <v>0.16996336996336997</v>
      </c>
      <c r="S109" s="2">
        <v>0.15471869328493648</v>
      </c>
      <c r="T109" s="12">
        <v>0.1390076988879384</v>
      </c>
      <c r="U109" s="2">
        <v>0.16166134185303516</v>
      </c>
      <c r="W109" s="2">
        <f t="shared" si="11"/>
        <v>2.1428571428571429E-2</v>
      </c>
      <c r="X109" s="2">
        <f t="shared" si="12"/>
        <v>3.0447330447330445E-2</v>
      </c>
      <c r="Y109" s="2">
        <f t="shared" si="13"/>
        <v>5.5128205128205127E-2</v>
      </c>
      <c r="Z109" s="2">
        <f t="shared" si="14"/>
        <v>3.6957070707070702E-2</v>
      </c>
      <c r="AA109" s="2">
        <f t="shared" si="15"/>
        <v>8.2788461538461533E-2</v>
      </c>
      <c r="AB109" s="2">
        <f t="shared" si="16"/>
        <v>6.872427983539095E-2</v>
      </c>
      <c r="AC109" s="2">
        <f t="shared" si="17"/>
        <v>0.1067946242946243</v>
      </c>
      <c r="AD109" s="2">
        <f t="shared" si="18"/>
        <v>0.14478217022993142</v>
      </c>
      <c r="AE109" s="2">
        <f t="shared" si="19"/>
        <v>0.16996336996336997</v>
      </c>
      <c r="AF109" s="2">
        <f t="shared" si="20"/>
        <v>0.14686319608643744</v>
      </c>
      <c r="AG109" s="2">
        <f t="shared" si="21"/>
        <v>0.16166134185303516</v>
      </c>
    </row>
    <row r="110" spans="1:33" x14ac:dyDescent="0.2">
      <c r="A110" t="s">
        <v>84</v>
      </c>
      <c r="B110" t="s">
        <v>84</v>
      </c>
      <c r="C110" t="s">
        <v>140</v>
      </c>
      <c r="D110" s="1">
        <v>2.4107142857142858E-2</v>
      </c>
      <c r="E110" s="1">
        <v>4.5454545454545452E-3</v>
      </c>
      <c r="F110" s="1">
        <v>0.05</v>
      </c>
      <c r="G110" s="1">
        <v>0</v>
      </c>
      <c r="H110" s="1">
        <v>2.8846153846153848E-2</v>
      </c>
      <c r="I110" s="1">
        <v>3.4444444444444444E-2</v>
      </c>
      <c r="J110" s="1">
        <v>3.4848484848484851E-2</v>
      </c>
      <c r="K110" s="1">
        <v>2.75E-2</v>
      </c>
      <c r="L110" s="1">
        <v>0.21961538461538463</v>
      </c>
      <c r="M110" s="1">
        <v>6.0082304526748967E-2</v>
      </c>
      <c r="N110" s="1">
        <v>4.1153846153846152E-2</v>
      </c>
      <c r="O110" s="1">
        <v>8.9189189189189194E-2</v>
      </c>
      <c r="P110" s="1">
        <v>0.11380597014925373</v>
      </c>
      <c r="Q110" s="1">
        <v>9.0270270270270278E-2</v>
      </c>
      <c r="R110" s="1">
        <v>0.13992673992673993</v>
      </c>
      <c r="S110" s="2">
        <v>9.1651542649727774E-2</v>
      </c>
      <c r="T110" s="12">
        <v>9.580838323353294E-2</v>
      </c>
      <c r="U110" s="2">
        <v>7.0287539936102233E-2</v>
      </c>
      <c r="W110" s="2">
        <f t="shared" si="11"/>
        <v>2.4107142857142858E-2</v>
      </c>
      <c r="X110" s="2">
        <f t="shared" si="12"/>
        <v>1.8181818181818184E-2</v>
      </c>
      <c r="Y110" s="2">
        <f t="shared" si="13"/>
        <v>2.8846153846153848E-2</v>
      </c>
      <c r="Z110" s="2">
        <f t="shared" si="14"/>
        <v>3.4646464646464648E-2</v>
      </c>
      <c r="AA110" s="2">
        <f t="shared" si="15"/>
        <v>0.12355769230769231</v>
      </c>
      <c r="AB110" s="2">
        <f t="shared" si="16"/>
        <v>6.0082304526748967E-2</v>
      </c>
      <c r="AC110" s="2">
        <f t="shared" si="17"/>
        <v>6.5171517671517673E-2</v>
      </c>
      <c r="AD110" s="2">
        <f t="shared" si="18"/>
        <v>0.102038120209762</v>
      </c>
      <c r="AE110" s="2">
        <f t="shared" si="19"/>
        <v>0.13992673992673993</v>
      </c>
      <c r="AF110" s="2">
        <f t="shared" si="20"/>
        <v>9.3729962941630357E-2</v>
      </c>
      <c r="AG110" s="2">
        <f t="shared" si="21"/>
        <v>7.0287539936102233E-2</v>
      </c>
    </row>
    <row r="111" spans="1:33" x14ac:dyDescent="0.2">
      <c r="A111" t="s">
        <v>85</v>
      </c>
      <c r="B111" t="s">
        <v>148</v>
      </c>
      <c r="C111" t="s">
        <v>129</v>
      </c>
      <c r="D111" s="1">
        <v>1.4285714285714285E-2</v>
      </c>
      <c r="E111" s="1">
        <v>2.2727272727272728E-2</v>
      </c>
      <c r="F111" s="1">
        <v>1.2500000000000001E-2</v>
      </c>
      <c r="G111" s="1">
        <v>1.4285714285714285E-2</v>
      </c>
      <c r="H111" s="1">
        <v>3.5897435897435895E-2</v>
      </c>
      <c r="I111" s="1">
        <v>8.6666666666666663E-3</v>
      </c>
      <c r="J111" s="1">
        <v>1.7424242424242425E-2</v>
      </c>
      <c r="K111" s="1">
        <v>0.01</v>
      </c>
      <c r="L111" s="1">
        <v>3.8846153846153843E-2</v>
      </c>
      <c r="M111" s="2">
        <v>2.1399176954732511E-2</v>
      </c>
      <c r="N111" s="2">
        <v>0.02</v>
      </c>
      <c r="O111" s="2">
        <v>2.471042471042471E-2</v>
      </c>
      <c r="P111" s="2">
        <v>2.9104477611940297E-2</v>
      </c>
      <c r="Q111" s="2">
        <v>3.0810810810810812E-2</v>
      </c>
      <c r="R111" s="2">
        <v>3.7728937728937727E-2</v>
      </c>
      <c r="S111" s="2">
        <v>3.2667876588021776E-2</v>
      </c>
      <c r="T111" s="12">
        <v>3.1650983746792129E-2</v>
      </c>
      <c r="U111" s="2">
        <v>3.5143769968051117E-2</v>
      </c>
      <c r="W111" s="2">
        <f t="shared" si="11"/>
        <v>1.4285714285714285E-2</v>
      </c>
      <c r="X111" s="2">
        <f t="shared" si="12"/>
        <v>1.6504329004329004E-2</v>
      </c>
      <c r="Y111" s="2">
        <f t="shared" si="13"/>
        <v>3.5897435897435895E-2</v>
      </c>
      <c r="Z111" s="2">
        <f t="shared" si="14"/>
        <v>1.3045454545454546E-2</v>
      </c>
      <c r="AA111" s="2">
        <f t="shared" si="15"/>
        <v>2.4423076923076922E-2</v>
      </c>
      <c r="AB111" s="2">
        <f t="shared" si="16"/>
        <v>2.1399176954732511E-2</v>
      </c>
      <c r="AC111" s="2">
        <f t="shared" si="17"/>
        <v>2.2355212355212355E-2</v>
      </c>
      <c r="AD111" s="2">
        <f t="shared" si="18"/>
        <v>2.9957644211375554E-2</v>
      </c>
      <c r="AE111" s="2">
        <f t="shared" si="19"/>
        <v>3.7728937728937727E-2</v>
      </c>
      <c r="AF111" s="2">
        <f t="shared" si="20"/>
        <v>3.2159430167406952E-2</v>
      </c>
      <c r="AG111" s="2">
        <f t="shared" si="21"/>
        <v>3.5143769968051117E-2</v>
      </c>
    </row>
    <row r="112" spans="1:33" x14ac:dyDescent="0.2">
      <c r="A112" t="s">
        <v>86</v>
      </c>
      <c r="B112" t="s">
        <v>152</v>
      </c>
      <c r="C112" t="s">
        <v>130</v>
      </c>
      <c r="D112" s="1">
        <v>0</v>
      </c>
      <c r="E112" s="1">
        <v>0</v>
      </c>
      <c r="F112" s="1">
        <v>0</v>
      </c>
      <c r="G112" s="1">
        <v>0</v>
      </c>
      <c r="H112" s="1">
        <v>1.2820512820512821E-3</v>
      </c>
      <c r="I112" s="1">
        <v>1.3333333333333333E-3</v>
      </c>
      <c r="J112" s="1">
        <v>3.0303030303030303E-3</v>
      </c>
      <c r="K112" s="1">
        <v>0</v>
      </c>
      <c r="L112" s="1">
        <v>1.3076923076923076E-2</v>
      </c>
      <c r="M112" s="2">
        <v>5.7613168724279839E-3</v>
      </c>
      <c r="N112" s="2">
        <v>8.8461538461538456E-3</v>
      </c>
      <c r="O112" s="2">
        <v>1.2355212355212355E-2</v>
      </c>
      <c r="P112" s="2">
        <v>8.5820895522388061E-3</v>
      </c>
      <c r="Q112" s="2">
        <v>8.1081081081081086E-3</v>
      </c>
      <c r="R112" s="2">
        <v>1.0256410256410256E-2</v>
      </c>
      <c r="S112" s="2">
        <v>1.7241379310344827E-2</v>
      </c>
      <c r="T112" s="12">
        <v>5.9880239520958087E-3</v>
      </c>
      <c r="U112" s="2">
        <v>7.028753993610224E-3</v>
      </c>
      <c r="W112" s="2">
        <f t="shared" si="11"/>
        <v>0</v>
      </c>
      <c r="X112" s="2">
        <f t="shared" si="12"/>
        <v>0</v>
      </c>
      <c r="Y112" s="2">
        <f t="shared" si="13"/>
        <v>1.2820512820512821E-3</v>
      </c>
      <c r="Z112" s="2">
        <f t="shared" si="14"/>
        <v>2.1818181818181819E-3</v>
      </c>
      <c r="AA112" s="2">
        <f t="shared" si="15"/>
        <v>6.5384615384615381E-3</v>
      </c>
      <c r="AB112" s="2">
        <f t="shared" si="16"/>
        <v>5.7613168724279839E-3</v>
      </c>
      <c r="AC112" s="2">
        <f t="shared" si="17"/>
        <v>1.06006831006831E-2</v>
      </c>
      <c r="AD112" s="2">
        <f t="shared" si="18"/>
        <v>8.3450988301734565E-3</v>
      </c>
      <c r="AE112" s="2">
        <f t="shared" si="19"/>
        <v>1.0256410256410256E-2</v>
      </c>
      <c r="AF112" s="2">
        <f t="shared" si="20"/>
        <v>1.1614701631220317E-2</v>
      </c>
      <c r="AG112" s="2">
        <f t="shared" si="21"/>
        <v>7.028753993610224E-3</v>
      </c>
    </row>
    <row r="113" spans="1:33" x14ac:dyDescent="0.2">
      <c r="A113" t="s">
        <v>87</v>
      </c>
      <c r="B113" t="s">
        <v>87</v>
      </c>
      <c r="C113" t="s">
        <v>129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2">
        <v>0</v>
      </c>
      <c r="N113" s="2">
        <v>0</v>
      </c>
      <c r="O113" s="2">
        <v>0</v>
      </c>
      <c r="P113" s="2">
        <v>7.4626865671641792E-4</v>
      </c>
      <c r="Q113" s="2">
        <v>0</v>
      </c>
      <c r="R113" s="2">
        <v>0</v>
      </c>
      <c r="S113" s="2">
        <v>0</v>
      </c>
      <c r="T113" s="12">
        <v>0</v>
      </c>
      <c r="U113" s="2">
        <v>0</v>
      </c>
      <c r="W113" s="2">
        <f t="shared" si="11"/>
        <v>0</v>
      </c>
      <c r="X113" s="2">
        <f t="shared" si="12"/>
        <v>0</v>
      </c>
      <c r="Y113" s="2">
        <f t="shared" si="13"/>
        <v>0</v>
      </c>
      <c r="Z113" s="2">
        <f t="shared" si="14"/>
        <v>0</v>
      </c>
      <c r="AA113" s="2">
        <f t="shared" si="15"/>
        <v>0</v>
      </c>
      <c r="AB113" s="2">
        <f t="shared" si="16"/>
        <v>0</v>
      </c>
      <c r="AC113" s="2">
        <f t="shared" si="17"/>
        <v>0</v>
      </c>
      <c r="AD113" s="2">
        <f t="shared" si="18"/>
        <v>3.7313432835820896E-4</v>
      </c>
      <c r="AE113" s="2">
        <f t="shared" si="19"/>
        <v>0</v>
      </c>
      <c r="AF113" s="2">
        <f t="shared" si="20"/>
        <v>0</v>
      </c>
      <c r="AG113" s="2">
        <f t="shared" si="21"/>
        <v>0</v>
      </c>
    </row>
    <row r="114" spans="1:33" x14ac:dyDescent="0.2">
      <c r="S114" s="2"/>
      <c r="T114" s="2"/>
    </row>
    <row r="115" spans="1:33" x14ac:dyDescent="0.2">
      <c r="D115" s="2">
        <f>SUM(D2:D114)</f>
        <v>0.65624999999999978</v>
      </c>
      <c r="E115" s="2">
        <f t="shared" ref="E115:U115" si="22">SUM(E2:E114)</f>
        <v>1.2772727272727269</v>
      </c>
      <c r="F115" s="2">
        <f t="shared" si="22"/>
        <v>0.94999999999999973</v>
      </c>
      <c r="G115" s="2">
        <f t="shared" si="22"/>
        <v>0.6214476190476188</v>
      </c>
      <c r="H115" s="2">
        <f t="shared" si="22"/>
        <v>1.4587102564102554</v>
      </c>
      <c r="I115" s="2">
        <f t="shared" si="22"/>
        <v>1.5873333333333335</v>
      </c>
      <c r="J115" s="2">
        <f t="shared" si="22"/>
        <v>2.9712121212121225</v>
      </c>
      <c r="K115" s="2">
        <f t="shared" si="22"/>
        <v>2.6199999999999997</v>
      </c>
      <c r="L115" s="2">
        <f t="shared" si="22"/>
        <v>6.3834615384615372</v>
      </c>
      <c r="M115" s="2">
        <f t="shared" si="22"/>
        <v>2.9888888888888898</v>
      </c>
      <c r="N115" s="2">
        <f t="shared" si="22"/>
        <v>2.5211538461538452</v>
      </c>
      <c r="O115" s="2">
        <f t="shared" si="22"/>
        <v>3.1671814671814675</v>
      </c>
      <c r="P115" s="2">
        <f t="shared" si="22"/>
        <v>2.9014925373134322</v>
      </c>
      <c r="Q115" s="2">
        <f t="shared" si="22"/>
        <v>2.5508108108108116</v>
      </c>
      <c r="R115" s="2">
        <f t="shared" si="22"/>
        <v>2.5641373626373616</v>
      </c>
      <c r="S115" s="2">
        <f>SUM(S2:S114)</f>
        <v>2.8345637023593464</v>
      </c>
      <c r="T115" s="2">
        <f>SUM(T2:T114)</f>
        <v>2.2161988879384094</v>
      </c>
      <c r="U115" s="2">
        <f t="shared" si="22"/>
        <v>2.5873959152715664</v>
      </c>
    </row>
    <row r="118" spans="1:33" x14ac:dyDescent="0.2">
      <c r="A118" t="s">
        <v>178</v>
      </c>
      <c r="S118">
        <v>5.2600000000000001E-2</v>
      </c>
      <c r="U118" s="2">
        <v>0</v>
      </c>
    </row>
    <row r="119" spans="1:33" x14ac:dyDescent="0.2">
      <c r="A119" t="s">
        <v>166</v>
      </c>
      <c r="S119">
        <v>0.46690000000000004</v>
      </c>
      <c r="U119" s="2">
        <v>0.29456869009584663</v>
      </c>
    </row>
    <row r="120" spans="1:33" x14ac:dyDescent="0.2">
      <c r="A120" t="s">
        <v>167</v>
      </c>
      <c r="S120">
        <v>6.7999999999999996E-3</v>
      </c>
      <c r="T120">
        <v>1.621</v>
      </c>
      <c r="U120" s="2">
        <v>0</v>
      </c>
    </row>
    <row r="121" spans="1:33" x14ac:dyDescent="0.2">
      <c r="A121" t="s">
        <v>168</v>
      </c>
      <c r="S121">
        <v>0.02</v>
      </c>
      <c r="T121">
        <v>6.4000000000000003E-3</v>
      </c>
      <c r="U121" s="2">
        <f>0.0096+0.0083</f>
        <v>1.7899999999999999E-2</v>
      </c>
    </row>
    <row r="122" spans="1:33" x14ac:dyDescent="0.2">
      <c r="A122" t="s">
        <v>169</v>
      </c>
      <c r="S122" s="2">
        <v>0.42241379310344829</v>
      </c>
      <c r="T122">
        <v>0.1822</v>
      </c>
      <c r="U122" s="12">
        <v>6.4536741214057503E-2</v>
      </c>
    </row>
    <row r="124" spans="1:33" x14ac:dyDescent="0.2">
      <c r="A124" t="s">
        <v>170</v>
      </c>
      <c r="B124" t="s">
        <v>177</v>
      </c>
      <c r="U124" s="2">
        <v>8.5599999999999996E-2</v>
      </c>
    </row>
    <row r="125" spans="1:33" x14ac:dyDescent="0.2">
      <c r="F125" s="14"/>
    </row>
  </sheetData>
  <sortState ref="A2:V113">
    <sortCondition ref="A2:A113"/>
  </sortState>
  <phoneticPr fontId="5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62"/>
  <sheetViews>
    <sheetView workbookViewId="0">
      <pane ySplit="1" topLeftCell="A2" activePane="bottomLeft" state="frozen"/>
      <selection pane="bottomLeft" activeCell="S46" sqref="S46"/>
    </sheetView>
  </sheetViews>
  <sheetFormatPr baseColWidth="10" defaultRowHeight="16" x14ac:dyDescent="0.2"/>
  <cols>
    <col min="5" max="6" width="20.83203125" style="2" bestFit="1" customWidth="1"/>
    <col min="7" max="7" width="21.33203125" style="2" bestFit="1" customWidth="1"/>
    <col min="8" max="8" width="10.83203125" style="2"/>
    <col min="9" max="9" width="18.33203125" style="2" customWidth="1"/>
    <col min="10" max="10" width="21" style="2" customWidth="1"/>
    <col min="11" max="11" width="12.83203125" style="2" bestFit="1" customWidth="1"/>
    <col min="12" max="12" width="11.1640625" style="2" bestFit="1" customWidth="1"/>
    <col min="13" max="13" width="24.83203125" style="2" customWidth="1"/>
    <col min="14" max="14" width="17.6640625" style="2" bestFit="1" customWidth="1"/>
    <col min="15" max="15" width="6.6640625" style="2" bestFit="1" customWidth="1"/>
  </cols>
  <sheetData>
    <row r="1" spans="1:15" x14ac:dyDescent="0.2">
      <c r="A1" t="s">
        <v>118</v>
      </c>
      <c r="C1" t="s">
        <v>119</v>
      </c>
      <c r="D1" t="s">
        <v>120</v>
      </c>
      <c r="E1" s="2" t="s">
        <v>121</v>
      </c>
      <c r="F1" s="2" t="s">
        <v>122</v>
      </c>
      <c r="G1" s="2" t="s">
        <v>70</v>
      </c>
      <c r="H1" s="2" t="s">
        <v>24</v>
      </c>
      <c r="I1" s="2" t="s">
        <v>74</v>
      </c>
      <c r="J1" s="2" t="s">
        <v>125</v>
      </c>
      <c r="K1" s="2" t="s">
        <v>101</v>
      </c>
      <c r="L1" s="2" t="s">
        <v>55</v>
      </c>
      <c r="M1" s="2" t="s">
        <v>0</v>
      </c>
      <c r="N1" s="2" t="s">
        <v>123</v>
      </c>
      <c r="O1" s="2" t="s">
        <v>124</v>
      </c>
    </row>
    <row r="2" spans="1:15" x14ac:dyDescent="0.2">
      <c r="B2" s="4">
        <v>32782</v>
      </c>
      <c r="C2">
        <v>10</v>
      </c>
      <c r="D2">
        <v>1989</v>
      </c>
      <c r="E2" s="2">
        <v>2.306515883672897E-2</v>
      </c>
      <c r="F2" s="2">
        <v>1.420516356947809E-2</v>
      </c>
      <c r="G2" s="2">
        <v>7.8377740140132574E-4</v>
      </c>
      <c r="H2" s="2">
        <v>0.17685686930147926</v>
      </c>
      <c r="I2" s="2">
        <v>5.1882814733864328E-3</v>
      </c>
      <c r="J2" s="2">
        <v>5.9773230403182859E-4</v>
      </c>
      <c r="K2" s="2">
        <v>5.3490779261729298E-3</v>
      </c>
      <c r="L2" s="2">
        <v>0.14003369668955923</v>
      </c>
      <c r="M2" s="2">
        <v>1.3742589518447213E-2</v>
      </c>
      <c r="N2" s="2">
        <v>1.8256297175782612E-2</v>
      </c>
      <c r="O2" s="2">
        <v>0.39807864419646782</v>
      </c>
    </row>
    <row r="3" spans="1:15" x14ac:dyDescent="0.2">
      <c r="B3" s="4">
        <v>32905</v>
      </c>
      <c r="C3">
        <v>2</v>
      </c>
      <c r="D3">
        <v>1990</v>
      </c>
      <c r="E3" s="2">
        <v>1.2439104878219351E-2</v>
      </c>
      <c r="F3" s="2">
        <v>1.696501619149544E-2</v>
      </c>
      <c r="G3" s="2">
        <v>3.9860333811122254E-4</v>
      </c>
      <c r="H3" s="2">
        <v>0.12245843378230957</v>
      </c>
      <c r="I3" s="2">
        <v>3.7823152502299345E-3</v>
      </c>
      <c r="J3" s="2">
        <v>7.3399743394521745E-4</v>
      </c>
      <c r="K3" s="2">
        <v>1.3067645492665638E-3</v>
      </c>
      <c r="L3" s="2">
        <v>0.11395953351711181</v>
      </c>
      <c r="M3" s="2">
        <v>6.3848124213564412E-3</v>
      </c>
      <c r="N3" s="2">
        <v>1.0924355466050537E-2</v>
      </c>
      <c r="O3" s="2">
        <v>0.2893529368280961</v>
      </c>
    </row>
    <row r="4" spans="1:15" x14ac:dyDescent="0.2">
      <c r="B4" s="4">
        <v>33025</v>
      </c>
      <c r="C4">
        <v>6</v>
      </c>
      <c r="D4">
        <v>1990</v>
      </c>
      <c r="E4" s="2">
        <v>2.4575894293221087E-2</v>
      </c>
      <c r="F4" s="2">
        <v>2.081148746255853E-2</v>
      </c>
      <c r="G4" s="2">
        <v>8.3402761433228122E-4</v>
      </c>
      <c r="H4" s="2">
        <v>0.17845349908146649</v>
      </c>
      <c r="I4" s="2">
        <v>2.32841239946737E-3</v>
      </c>
      <c r="J4" s="2">
        <v>1.5494571097182436E-3</v>
      </c>
      <c r="K4" s="2">
        <v>1.3014958014802508E-3</v>
      </c>
      <c r="L4" s="2">
        <v>0.44718310069501604</v>
      </c>
      <c r="M4" s="2">
        <v>2.3807996827271756E-2</v>
      </c>
      <c r="N4" s="2">
        <v>2.4588163672441963E-2</v>
      </c>
      <c r="O4" s="2">
        <v>0.72543353495697405</v>
      </c>
    </row>
    <row r="5" spans="1:15" x14ac:dyDescent="0.2">
      <c r="B5" s="4">
        <v>33270</v>
      </c>
      <c r="C5">
        <v>2</v>
      </c>
      <c r="D5">
        <v>1991</v>
      </c>
      <c r="E5" s="2">
        <v>5.4840398857748412E-2</v>
      </c>
      <c r="F5" s="2">
        <v>2.8692001287854173E-2</v>
      </c>
      <c r="G5" s="2">
        <v>1.4215917755836348E-4</v>
      </c>
      <c r="H5" s="2">
        <v>0.23600421602851995</v>
      </c>
      <c r="I5" s="2">
        <v>0</v>
      </c>
      <c r="J5" s="2">
        <v>4.5459441433908811E-4</v>
      </c>
      <c r="K5" s="2">
        <v>1.2122719089027432E-3</v>
      </c>
      <c r="L5" s="2">
        <v>0.54860461401664995</v>
      </c>
      <c r="M5" s="2">
        <v>3.3375225635999865E-2</v>
      </c>
      <c r="N5" s="2">
        <v>1.6847566819134237E-2</v>
      </c>
      <c r="O5" s="2">
        <v>0.92017304814670664</v>
      </c>
    </row>
    <row r="6" spans="1:15" x14ac:dyDescent="0.2">
      <c r="B6" s="4">
        <v>33390</v>
      </c>
      <c r="C6">
        <v>6</v>
      </c>
      <c r="D6">
        <v>1991</v>
      </c>
      <c r="E6" s="2">
        <v>1.7115999999999999E-2</v>
      </c>
      <c r="F6" s="2">
        <v>2.3997000000000001E-2</v>
      </c>
      <c r="G6" s="2">
        <v>0</v>
      </c>
      <c r="H6" s="2">
        <v>0.23369000000000001</v>
      </c>
      <c r="I6" s="2">
        <v>2.181500872600349E-3</v>
      </c>
      <c r="J6" s="2">
        <v>2.8047868362004484E-3</v>
      </c>
      <c r="K6" s="2">
        <v>2.8047868362004484E-3</v>
      </c>
      <c r="L6" s="2">
        <v>0.36570199999999997</v>
      </c>
      <c r="M6" s="2">
        <v>2.3373000000000001E-2</v>
      </c>
      <c r="N6" s="2">
        <v>1.2154E-2</v>
      </c>
      <c r="O6" s="2">
        <v>0.68382307454500124</v>
      </c>
    </row>
    <row r="7" spans="1:15" x14ac:dyDescent="0.2">
      <c r="B7" s="4">
        <v>33420</v>
      </c>
      <c r="C7">
        <v>7</v>
      </c>
      <c r="D7">
        <v>1991</v>
      </c>
      <c r="E7" s="2">
        <v>9.4211000000000003E-2</v>
      </c>
      <c r="F7" s="2">
        <v>6.9088999999999999E-3</v>
      </c>
      <c r="G7" s="2">
        <v>1.9022160753871054E-3</v>
      </c>
      <c r="H7" s="2">
        <v>0.47015000000000001</v>
      </c>
      <c r="I7" s="2">
        <v>4.0640494188409331E-4</v>
      </c>
      <c r="J7" s="2">
        <v>6.340720251290352E-4</v>
      </c>
      <c r="K7" s="2">
        <v>2.1197591868773341E-3</v>
      </c>
      <c r="L7" s="2">
        <v>0.35812500000000003</v>
      </c>
      <c r="M7" s="2">
        <v>3.5825000000000003E-2</v>
      </c>
      <c r="N7" s="2">
        <v>2.5788999999999999E-2</v>
      </c>
      <c r="O7" s="2">
        <v>0.99607135222927745</v>
      </c>
    </row>
    <row r="8" spans="1:15" x14ac:dyDescent="0.2">
      <c r="B8" s="4">
        <v>33451</v>
      </c>
      <c r="C8">
        <v>8</v>
      </c>
      <c r="D8">
        <v>1991</v>
      </c>
      <c r="E8" s="2">
        <v>7.2332959450965753E-2</v>
      </c>
      <c r="F8" s="2">
        <v>1.524771895594039E-2</v>
      </c>
      <c r="G8" s="2">
        <v>7.0524463471182623E-4</v>
      </c>
      <c r="H8" s="2">
        <v>0.42971454477388416</v>
      </c>
      <c r="I8" s="2">
        <v>8.9310400666317384E-4</v>
      </c>
      <c r="J8" s="2">
        <v>7.0524463471182623E-4</v>
      </c>
      <c r="K8" s="2">
        <v>9.999999999999998E-4</v>
      </c>
      <c r="L8" s="2">
        <v>0.30588442660962012</v>
      </c>
      <c r="M8" s="2">
        <v>2.3760948808464459E-2</v>
      </c>
      <c r="N8" s="2">
        <v>1.6718429238190748E-2</v>
      </c>
      <c r="O8" s="2">
        <v>0.86696262111315248</v>
      </c>
    </row>
    <row r="9" spans="1:15" x14ac:dyDescent="0.2">
      <c r="B9" s="4">
        <v>33512</v>
      </c>
      <c r="C9">
        <v>10</v>
      </c>
      <c r="D9">
        <v>1991</v>
      </c>
      <c r="E9" s="2">
        <v>8.0892000000000006E-2</v>
      </c>
      <c r="F9" s="2">
        <v>1.5213000000000001E-2</v>
      </c>
      <c r="G9" s="2">
        <v>8.715035929478625E-4</v>
      </c>
      <c r="H9" s="2">
        <v>0.23780000000000001</v>
      </c>
      <c r="I9" s="2">
        <v>1.3830393240677444E-3</v>
      </c>
      <c r="J9" s="2">
        <v>1.3072553894217939E-3</v>
      </c>
      <c r="K9" s="2">
        <v>6.2786231348795976E-3</v>
      </c>
      <c r="L9" s="2">
        <v>0.55410599999999999</v>
      </c>
      <c r="M9" s="2">
        <v>1.5687E-2</v>
      </c>
      <c r="N9" s="2">
        <v>2.2529E-2</v>
      </c>
      <c r="O9" s="2">
        <v>0.93606742144131694</v>
      </c>
    </row>
    <row r="10" spans="1:15" x14ac:dyDescent="0.2">
      <c r="B10" s="4">
        <v>33635</v>
      </c>
      <c r="C10">
        <v>2</v>
      </c>
      <c r="D10">
        <v>1992</v>
      </c>
      <c r="E10" s="2">
        <v>5.9036999999999999E-2</v>
      </c>
      <c r="F10" s="2">
        <v>2.6169000000000001E-2</v>
      </c>
      <c r="G10" s="2">
        <v>0</v>
      </c>
      <c r="H10" s="2">
        <v>0.24707000000000001</v>
      </c>
      <c r="I10" s="2">
        <v>6.3825406084074953E-4</v>
      </c>
      <c r="J10" s="2">
        <v>6.2260439233955257E-4</v>
      </c>
      <c r="K10" s="2">
        <v>6.2972999999999996E-3</v>
      </c>
      <c r="L10" s="2">
        <v>0.27012999999999998</v>
      </c>
      <c r="M10" s="2">
        <v>1.8367000000000001E-2</v>
      </c>
      <c r="N10" s="2">
        <v>1.7055000000000001E-2</v>
      </c>
      <c r="O10" s="2">
        <v>0.64538615845318037</v>
      </c>
    </row>
    <row r="11" spans="1:15" x14ac:dyDescent="0.2">
      <c r="B11" s="4">
        <v>33756</v>
      </c>
      <c r="C11">
        <v>6</v>
      </c>
      <c r="D11">
        <v>1992</v>
      </c>
      <c r="E11" s="2">
        <v>9.3019679247193551E-2</v>
      </c>
      <c r="F11" s="2">
        <v>7.4261138683655815E-3</v>
      </c>
      <c r="G11" s="2">
        <v>1.0998395417083256E-3</v>
      </c>
      <c r="H11" s="2">
        <v>0.18659319107530484</v>
      </c>
      <c r="I11" s="2">
        <v>0</v>
      </c>
      <c r="J11" s="2">
        <v>1.1267989788205604E-3</v>
      </c>
      <c r="K11" s="2">
        <v>1.7852937055129279E-3</v>
      </c>
      <c r="L11" s="2">
        <v>0.31724676376664473</v>
      </c>
      <c r="M11" s="2">
        <v>2.2118947582895055E-2</v>
      </c>
      <c r="N11" s="2">
        <v>1.6077448759576188E-2</v>
      </c>
      <c r="O11" s="2">
        <v>0.64649407652602164</v>
      </c>
    </row>
    <row r="12" spans="1:15" x14ac:dyDescent="0.2">
      <c r="B12" s="4">
        <v>33786</v>
      </c>
      <c r="C12">
        <v>7</v>
      </c>
      <c r="D12">
        <v>1992</v>
      </c>
      <c r="E12" s="2">
        <v>4.5859999999999998E-2</v>
      </c>
      <c r="F12" s="2">
        <v>1.4295E-2</v>
      </c>
      <c r="G12" s="2">
        <v>4.2930421770128358E-4</v>
      </c>
      <c r="H12" s="2">
        <v>0.28727999999999998</v>
      </c>
      <c r="I12" s="2">
        <v>4.0024995489882902E-3</v>
      </c>
      <c r="J12" s="2">
        <v>8.5860843540256715E-4</v>
      </c>
      <c r="K12" s="2">
        <v>1.541511240584353E-3</v>
      </c>
      <c r="L12" s="2">
        <v>0.111</v>
      </c>
      <c r="M12" s="2">
        <v>1.5455E-2</v>
      </c>
      <c r="N12" s="2">
        <v>1.6570999999999999E-2</v>
      </c>
      <c r="O12" s="2">
        <v>0.49729292344267645</v>
      </c>
    </row>
    <row r="13" spans="1:15" x14ac:dyDescent="0.2">
      <c r="B13" s="4">
        <v>33878</v>
      </c>
      <c r="C13">
        <v>10</v>
      </c>
      <c r="D13">
        <v>1992</v>
      </c>
      <c r="E13" s="2">
        <v>4.9059329576859274E-2</v>
      </c>
      <c r="F13" s="2">
        <v>1.2596939138872476E-2</v>
      </c>
      <c r="G13" s="2">
        <v>0</v>
      </c>
      <c r="H13" s="2">
        <v>0.1883601149815558</v>
      </c>
      <c r="I13" s="2">
        <v>0</v>
      </c>
      <c r="J13" s="2">
        <v>7.6889888466793587E-4</v>
      </c>
      <c r="K13" s="2">
        <v>2.3074571485162481E-3</v>
      </c>
      <c r="L13" s="2">
        <v>0.14280818803443177</v>
      </c>
      <c r="M13" s="2">
        <v>2.2019506085786143E-2</v>
      </c>
      <c r="N13" s="2">
        <v>1.8972955677775957E-2</v>
      </c>
      <c r="O13" s="2">
        <v>0.43689338952846557</v>
      </c>
    </row>
    <row r="14" spans="1:15" x14ac:dyDescent="0.2">
      <c r="B14" s="4">
        <v>34001</v>
      </c>
      <c r="C14">
        <v>2</v>
      </c>
      <c r="D14">
        <v>1993</v>
      </c>
      <c r="E14" s="2">
        <v>6.9792999999999994E-2</v>
      </c>
      <c r="F14" s="2">
        <v>1.5893999999999998E-2</v>
      </c>
      <c r="G14" s="2">
        <v>1.0271588829488885E-3</v>
      </c>
      <c r="H14" s="2">
        <v>0.16427</v>
      </c>
      <c r="I14" s="2">
        <v>0</v>
      </c>
      <c r="J14" s="2">
        <v>1.0271588829488885E-3</v>
      </c>
      <c r="K14" s="2">
        <v>3.3556453488782735E-3</v>
      </c>
      <c r="L14" s="2">
        <v>0.15537000000000001</v>
      </c>
      <c r="M14" s="2">
        <v>2.6706000000000001E-2</v>
      </c>
      <c r="N14" s="2">
        <v>2.5406999999999999E-2</v>
      </c>
      <c r="O14" s="2">
        <v>0.46284996311477611</v>
      </c>
    </row>
    <row r="15" spans="1:15" x14ac:dyDescent="0.2">
      <c r="B15" s="4">
        <v>34151</v>
      </c>
      <c r="C15">
        <v>7</v>
      </c>
      <c r="D15">
        <v>1993</v>
      </c>
      <c r="E15" s="2">
        <v>1.9355516021790902E-2</v>
      </c>
      <c r="F15" s="2">
        <v>5.2278200929915825E-3</v>
      </c>
      <c r="G15" s="2">
        <v>3.1322355022041031E-4</v>
      </c>
      <c r="H15" s="2">
        <v>8.5773937413583731E-2</v>
      </c>
      <c r="I15" s="2">
        <v>1.6184975144825073E-4</v>
      </c>
      <c r="J15" s="2">
        <v>6.2644710044082062E-4</v>
      </c>
      <c r="K15" s="2">
        <v>1.2864582414992326E-3</v>
      </c>
      <c r="L15" s="2">
        <v>0.16127599868999681</v>
      </c>
      <c r="M15" s="2">
        <v>9.780955811241358E-3</v>
      </c>
      <c r="N15" s="2">
        <v>1.1611241703284328E-2</v>
      </c>
      <c r="O15" s="2">
        <v>0.29541344837649741</v>
      </c>
    </row>
    <row r="16" spans="1:15" x14ac:dyDescent="0.2">
      <c r="B16" s="4">
        <v>34243</v>
      </c>
      <c r="C16">
        <v>10</v>
      </c>
      <c r="D16">
        <v>1993</v>
      </c>
      <c r="E16" s="2">
        <v>4.4946556692504712E-2</v>
      </c>
      <c r="F16" s="2">
        <v>1.6290357942356625E-2</v>
      </c>
      <c r="G16" s="2">
        <v>1.6886009978234946E-3</v>
      </c>
      <c r="H16" s="2">
        <v>9.455458189543281E-2</v>
      </c>
      <c r="I16" s="2">
        <v>3.3584169603163871E-4</v>
      </c>
      <c r="J16" s="2">
        <v>1.0630330436633142E-3</v>
      </c>
      <c r="K16" s="2">
        <v>5.2345280769147623E-3</v>
      </c>
      <c r="L16" s="2">
        <v>0.22316014843310711</v>
      </c>
      <c r="M16" s="2">
        <v>1.2097090124241105E-2</v>
      </c>
      <c r="N16" s="2">
        <v>2.8197800152141659E-2</v>
      </c>
      <c r="O16" s="2">
        <v>0.42756853905421727</v>
      </c>
    </row>
    <row r="17" spans="2:15" x14ac:dyDescent="0.2">
      <c r="B17" s="4">
        <v>34366</v>
      </c>
      <c r="C17">
        <v>2</v>
      </c>
      <c r="D17">
        <v>1994</v>
      </c>
      <c r="E17" s="2">
        <v>4.4492977039781709E-2</v>
      </c>
      <c r="F17" s="2">
        <v>1.2174239077253696E-2</v>
      </c>
      <c r="G17" s="2">
        <v>8.6311262309702469E-4</v>
      </c>
      <c r="H17" s="2">
        <v>6.6174772776644492E-2</v>
      </c>
      <c r="I17" s="2">
        <v>0</v>
      </c>
      <c r="J17" s="2">
        <v>1.3834583985404025E-3</v>
      </c>
      <c r="K17" s="2">
        <v>1.9685807956309562E-3</v>
      </c>
      <c r="L17" s="2">
        <v>9.6348539937830741E-2</v>
      </c>
      <c r="M17" s="2">
        <v>1.5094607335535196E-2</v>
      </c>
      <c r="N17" s="2">
        <v>2.4413102616489768E-2</v>
      </c>
      <c r="O17" s="2">
        <v>0.26291339060080399</v>
      </c>
    </row>
    <row r="18" spans="2:15" x14ac:dyDescent="0.2">
      <c r="B18" s="4">
        <v>34486</v>
      </c>
      <c r="C18">
        <v>6</v>
      </c>
      <c r="D18">
        <v>1994</v>
      </c>
      <c r="E18" s="2">
        <v>9.4501000000000002E-2</v>
      </c>
      <c r="F18" s="2">
        <v>2.564E-2</v>
      </c>
      <c r="G18" s="2">
        <v>1.2843169488739108E-3</v>
      </c>
      <c r="H18" s="2">
        <v>0.32793</v>
      </c>
      <c r="I18" s="2">
        <v>6.2536165133317853E-4</v>
      </c>
      <c r="J18" s="2">
        <v>2.5686338977478219E-4</v>
      </c>
      <c r="K18" s="2">
        <v>1.8961080675416447E-3</v>
      </c>
      <c r="L18" s="2">
        <v>0.19702</v>
      </c>
      <c r="M18" s="2">
        <v>1.7724E-2</v>
      </c>
      <c r="N18" s="2">
        <v>1.7065E-2</v>
      </c>
      <c r="O18" s="2">
        <v>0.68394265005752353</v>
      </c>
    </row>
    <row r="19" spans="2:15" x14ac:dyDescent="0.2">
      <c r="B19" s="4">
        <v>34547</v>
      </c>
      <c r="C19">
        <v>8</v>
      </c>
      <c r="D19">
        <v>1994</v>
      </c>
      <c r="E19" s="2">
        <v>2.4045E-2</v>
      </c>
      <c r="F19" s="2">
        <v>1.2885000000000001E-2</v>
      </c>
      <c r="G19" s="2">
        <v>3.0467928476741015E-3</v>
      </c>
      <c r="H19" s="2">
        <v>0.12811</v>
      </c>
      <c r="I19" s="2">
        <v>0</v>
      </c>
      <c r="J19" s="2">
        <v>3.0467928476741015E-3</v>
      </c>
      <c r="K19" s="2">
        <v>9.0139999999999994E-3</v>
      </c>
      <c r="L19" s="2">
        <v>0.35908000000000001</v>
      </c>
      <c r="M19" s="2">
        <v>3.0131000000000002E-2</v>
      </c>
      <c r="N19" s="2">
        <v>5.7033E-2</v>
      </c>
      <c r="O19" s="2">
        <v>0.62639158569534825</v>
      </c>
    </row>
    <row r="20" spans="2:15" x14ac:dyDescent="0.2">
      <c r="B20" s="4">
        <v>34578</v>
      </c>
      <c r="C20">
        <v>9</v>
      </c>
      <c r="D20">
        <v>1994</v>
      </c>
      <c r="E20" s="2">
        <v>1.316E-2</v>
      </c>
      <c r="F20" s="2">
        <v>2.2225000000000002E-2</v>
      </c>
      <c r="G20" s="2">
        <v>0</v>
      </c>
      <c r="H20" s="2">
        <v>0.30497999999999997</v>
      </c>
      <c r="I20" s="2">
        <v>4.8314687832076508E-4</v>
      </c>
      <c r="J20" s="2">
        <v>1.0684491247264769E-3</v>
      </c>
      <c r="K20" s="2">
        <v>4.8436E-3</v>
      </c>
      <c r="L20" s="2">
        <v>0.2082</v>
      </c>
      <c r="M20" s="2">
        <v>5.9833000000000004E-3</v>
      </c>
      <c r="N20" s="2">
        <v>2.2433999999999999E-2</v>
      </c>
      <c r="O20" s="2">
        <v>0.58337749600304722</v>
      </c>
    </row>
    <row r="21" spans="2:15" x14ac:dyDescent="0.2">
      <c r="B21" s="4">
        <v>34608</v>
      </c>
      <c r="C21">
        <v>10</v>
      </c>
      <c r="D21">
        <v>1994</v>
      </c>
      <c r="E21" s="2">
        <v>2.6880999999999999E-2</v>
      </c>
      <c r="F21" s="2">
        <v>5.5037000000000003E-2</v>
      </c>
      <c r="G21" s="2">
        <v>2.8933252952898863E-3</v>
      </c>
      <c r="H21" s="2">
        <v>0.28111999999999998</v>
      </c>
      <c r="I21" s="2">
        <v>2.5899876108719626E-3</v>
      </c>
      <c r="J21" s="2">
        <v>3.2148058836554295E-3</v>
      </c>
      <c r="K21" s="2">
        <v>7.5632E-3</v>
      </c>
      <c r="L21" s="2">
        <v>0.19692000000000001</v>
      </c>
      <c r="M21" s="2">
        <v>2.1218000000000001E-2</v>
      </c>
      <c r="N21" s="2">
        <v>2.6151000000000001E-2</v>
      </c>
      <c r="O21" s="2">
        <v>0.62358831878981724</v>
      </c>
    </row>
    <row r="22" spans="2:15" x14ac:dyDescent="0.2">
      <c r="B22" s="4">
        <v>34731</v>
      </c>
      <c r="C22">
        <v>2</v>
      </c>
      <c r="D22">
        <v>1995</v>
      </c>
      <c r="E22" s="2">
        <v>2.2222491269238736E-2</v>
      </c>
      <c r="F22" s="2">
        <v>0.20045578300779904</v>
      </c>
      <c r="G22" s="2">
        <v>1.171827747624887E-3</v>
      </c>
      <c r="H22" s="2">
        <v>0.373645590447926</v>
      </c>
      <c r="I22" s="2">
        <v>1.1858563694259963E-4</v>
      </c>
      <c r="J22" s="2">
        <v>1.2543491206605032E-3</v>
      </c>
      <c r="K22" s="2">
        <v>1.3864171782697556E-2</v>
      </c>
      <c r="L22" s="2">
        <v>8.8585208641038027E-2</v>
      </c>
      <c r="M22" s="2">
        <v>7.3876760059355378E-3</v>
      </c>
      <c r="N22" s="2">
        <v>2.4789534612464633E-2</v>
      </c>
      <c r="O22" s="2">
        <v>0.73349521827232744</v>
      </c>
    </row>
    <row r="23" spans="2:15" x14ac:dyDescent="0.2">
      <c r="B23" s="4">
        <v>34759</v>
      </c>
      <c r="C23">
        <v>3</v>
      </c>
      <c r="D23">
        <v>1995</v>
      </c>
      <c r="E23" s="2">
        <v>7.2156999999999999E-2</v>
      </c>
      <c r="F23" s="2">
        <v>8.9950000000000002E-2</v>
      </c>
      <c r="G23" s="2">
        <v>4.8145437738319916E-4</v>
      </c>
      <c r="H23" s="2">
        <v>0.32144</v>
      </c>
      <c r="I23" s="2">
        <v>0</v>
      </c>
      <c r="J23" s="2">
        <v>4.8145437738319916E-4</v>
      </c>
      <c r="K23" s="2">
        <v>3.6294253064271939E-3</v>
      </c>
      <c r="L23" s="2">
        <v>7.3633000000000004E-2</v>
      </c>
      <c r="M23" s="2">
        <v>2.648E-2</v>
      </c>
      <c r="N23" s="2">
        <v>1.9184E-2</v>
      </c>
      <c r="O23" s="2">
        <v>0.60743633406119346</v>
      </c>
    </row>
    <row r="24" spans="2:15" x14ac:dyDescent="0.2">
      <c r="B24" s="4">
        <v>34851</v>
      </c>
      <c r="C24">
        <v>6</v>
      </c>
      <c r="D24">
        <v>1995</v>
      </c>
      <c r="E24" s="2">
        <v>1.3129E-2</v>
      </c>
      <c r="F24" s="2">
        <v>0.30074000000000001</v>
      </c>
      <c r="G24" s="2">
        <v>1.3077091731169203E-3</v>
      </c>
      <c r="H24" s="2">
        <v>0.59757000000000005</v>
      </c>
      <c r="I24" s="2">
        <v>2.8506195401104043E-3</v>
      </c>
      <c r="J24" s="2">
        <v>5.2308366924676817E-4</v>
      </c>
      <c r="K24" s="2">
        <v>4.7528385526214023E-3</v>
      </c>
      <c r="L24" s="2">
        <v>0.12142</v>
      </c>
      <c r="M24" s="2">
        <v>1.2031E-2</v>
      </c>
      <c r="N24" s="2">
        <v>1.5051E-2</v>
      </c>
      <c r="O24" s="2">
        <v>1.0693752509350956</v>
      </c>
    </row>
    <row r="25" spans="2:15" x14ac:dyDescent="0.2">
      <c r="B25" s="4">
        <v>35004</v>
      </c>
      <c r="C25">
        <v>11</v>
      </c>
      <c r="D25">
        <v>1995</v>
      </c>
      <c r="E25" s="2">
        <v>6.0066210398757099E-2</v>
      </c>
      <c r="F25" s="2">
        <v>5.3869606020472506E-2</v>
      </c>
      <c r="G25" s="2">
        <v>6.9547957580842464E-4</v>
      </c>
      <c r="H25" s="2">
        <v>0.57477742518563724</v>
      </c>
      <c r="I25" s="2">
        <v>4.7443567011443291E-3</v>
      </c>
      <c r="J25" s="2">
        <v>1.3207541586913701E-3</v>
      </c>
      <c r="K25" s="2">
        <v>1.3042607980533474E-3</v>
      </c>
      <c r="L25" s="2">
        <v>8.3061698316603927E-2</v>
      </c>
      <c r="M25" s="2">
        <v>1.9247861451525173E-2</v>
      </c>
      <c r="N25" s="2">
        <v>1.7631821927416993E-2</v>
      </c>
      <c r="O25" s="2">
        <v>0.81671947453411042</v>
      </c>
    </row>
    <row r="26" spans="2:15" x14ac:dyDescent="0.2">
      <c r="B26" s="4">
        <v>35096</v>
      </c>
      <c r="C26">
        <v>2</v>
      </c>
      <c r="D26">
        <v>1996</v>
      </c>
      <c r="E26" s="2">
        <v>0.116112892184201</v>
      </c>
      <c r="F26" s="2">
        <v>1.181150136943452E-2</v>
      </c>
      <c r="G26" s="2">
        <v>4.4498395358739761E-4</v>
      </c>
      <c r="H26" s="2">
        <v>0.49741899091916159</v>
      </c>
      <c r="I26" s="2">
        <v>1.0318025538918452E-4</v>
      </c>
      <c r="J26" s="2">
        <v>2.2770164529045981E-3</v>
      </c>
      <c r="K26" s="2">
        <v>4.2032149721362329E-3</v>
      </c>
      <c r="L26" s="2">
        <v>0.15711533055862512</v>
      </c>
      <c r="M26" s="2">
        <v>4.2717706032174129E-3</v>
      </c>
      <c r="N26" s="2">
        <v>1.5872383538870098E-2</v>
      </c>
      <c r="O26" s="2">
        <v>0.80963126480752712</v>
      </c>
    </row>
    <row r="27" spans="2:15" x14ac:dyDescent="0.2">
      <c r="B27" s="4">
        <v>35217</v>
      </c>
      <c r="C27">
        <v>6</v>
      </c>
      <c r="D27">
        <v>1996</v>
      </c>
      <c r="E27" s="2">
        <v>3.8166739978019767E-2</v>
      </c>
      <c r="F27" s="2">
        <v>4.2490257398247744E-2</v>
      </c>
      <c r="G27" s="2">
        <v>1.0475839328259362E-3</v>
      </c>
      <c r="H27" s="2">
        <v>0.53957787371862809</v>
      </c>
      <c r="I27" s="2">
        <v>1.6708382520058144E-3</v>
      </c>
      <c r="J27" s="2">
        <v>1.0475839328259362E-3</v>
      </c>
      <c r="K27" s="2">
        <v>2.8160857386665041E-3</v>
      </c>
      <c r="L27" s="2">
        <v>0.10144774536680363</v>
      </c>
      <c r="M27" s="2">
        <v>1.2352819916106334E-2</v>
      </c>
      <c r="N27" s="2">
        <v>1.9408393559943986E-2</v>
      </c>
      <c r="O27" s="2">
        <v>0.7600259217940738</v>
      </c>
    </row>
    <row r="28" spans="2:15" x14ac:dyDescent="0.2">
      <c r="B28" s="4">
        <v>35339</v>
      </c>
      <c r="C28">
        <v>10</v>
      </c>
      <c r="D28">
        <v>1996</v>
      </c>
      <c r="E28" s="2">
        <v>8.9292968582923141E-2</v>
      </c>
      <c r="F28" s="2">
        <v>2.7786172260623968E-2</v>
      </c>
      <c r="G28" s="2">
        <v>7.5931978610780824E-4</v>
      </c>
      <c r="H28" s="2">
        <v>0.61623485784904897</v>
      </c>
      <c r="I28" s="2">
        <v>5.5093587702362279E-4</v>
      </c>
      <c r="J28" s="2">
        <v>6.3965208468847378E-4</v>
      </c>
      <c r="K28" s="2">
        <v>4.1059779622285887E-3</v>
      </c>
      <c r="L28" s="2">
        <v>0.12536750649203129</v>
      </c>
      <c r="M28" s="2">
        <v>1.6915719440355633E-2</v>
      </c>
      <c r="N28" s="2">
        <v>2.0657560769943482E-2</v>
      </c>
      <c r="O28" s="2">
        <v>0.90231067110497498</v>
      </c>
    </row>
    <row r="29" spans="2:15" x14ac:dyDescent="0.2">
      <c r="B29" s="4">
        <v>36008</v>
      </c>
      <c r="C29">
        <v>8</v>
      </c>
      <c r="D29">
        <v>1998</v>
      </c>
      <c r="E29" s="2">
        <v>7.2972999999999996E-2</v>
      </c>
      <c r="F29" s="2">
        <v>9.1400000000000006E-3</v>
      </c>
      <c r="G29" s="2">
        <v>2.0380838571880801E-3</v>
      </c>
      <c r="H29" s="2">
        <v>0.69671000000000005</v>
      </c>
      <c r="I29" s="2">
        <v>3.7131102496695328E-3</v>
      </c>
      <c r="J29" s="2">
        <v>1.01904192859404E-3</v>
      </c>
      <c r="K29" s="2">
        <v>2.5576838693561086E-3</v>
      </c>
      <c r="L29" s="2">
        <v>6.5812999999999997E-2</v>
      </c>
      <c r="M29" s="2">
        <v>9.1713999999999997E-3</v>
      </c>
      <c r="N29" s="2">
        <v>1.9365E-2</v>
      </c>
      <c r="O29" s="2">
        <v>0.88250031990480782</v>
      </c>
    </row>
    <row r="30" spans="2:15" x14ac:dyDescent="0.2">
      <c r="B30" s="4">
        <v>36130</v>
      </c>
      <c r="C30">
        <v>12</v>
      </c>
      <c r="D30">
        <v>1998</v>
      </c>
      <c r="E30" s="2">
        <v>3.6076999999999998E-2</v>
      </c>
      <c r="F30" s="2">
        <v>7.7600000000000004E-3</v>
      </c>
      <c r="G30" s="2">
        <v>8.2087904883538382E-4</v>
      </c>
      <c r="H30" s="2">
        <v>0.40214</v>
      </c>
      <c r="I30" s="2">
        <v>2.5032250550319012E-4</v>
      </c>
      <c r="J30" s="2">
        <v>1.6417580976707676E-3</v>
      </c>
      <c r="K30" s="2">
        <v>1.2015480264153124E-3</v>
      </c>
      <c r="L30" s="2">
        <v>8.1134999999999999E-2</v>
      </c>
      <c r="M30" s="2">
        <v>3.0373000000000001E-2</v>
      </c>
      <c r="N30" s="2">
        <v>9.1318000000000007E-3</v>
      </c>
      <c r="O30" s="2">
        <v>0.57053130767842464</v>
      </c>
    </row>
    <row r="31" spans="2:15" x14ac:dyDescent="0.2">
      <c r="B31" s="4">
        <v>37043</v>
      </c>
      <c r="C31">
        <v>6</v>
      </c>
      <c r="D31">
        <v>2001</v>
      </c>
      <c r="E31" s="2">
        <v>3.1259132089737425E-3</v>
      </c>
      <c r="F31" s="2">
        <v>0.56788000000000005</v>
      </c>
      <c r="G31" s="2">
        <v>8.5342640460331473E-4</v>
      </c>
      <c r="H31" s="2">
        <v>0</v>
      </c>
      <c r="I31" s="2">
        <v>2.0202857058583708E-2</v>
      </c>
      <c r="J31" s="2">
        <v>2.5602792138099441E-3</v>
      </c>
      <c r="K31" s="2">
        <v>5.1205584276198875E-4</v>
      </c>
      <c r="L31" s="2">
        <v>0.28541</v>
      </c>
      <c r="M31" s="2">
        <v>1.1905000000000001E-2</v>
      </c>
      <c r="N31" s="2">
        <v>1.5873999999999999E-2</v>
      </c>
      <c r="O31" s="2">
        <v>0.90832353172873281</v>
      </c>
    </row>
    <row r="32" spans="2:15" x14ac:dyDescent="0.2">
      <c r="B32" s="4">
        <v>37288</v>
      </c>
      <c r="C32">
        <v>2</v>
      </c>
      <c r="D32">
        <v>2002</v>
      </c>
      <c r="E32" s="2">
        <v>2.8331391642540366E-2</v>
      </c>
      <c r="F32" s="2">
        <v>8.8141999999999998E-2</v>
      </c>
      <c r="G32" s="2">
        <v>1.2843682258750141E-2</v>
      </c>
      <c r="H32" s="2">
        <v>0</v>
      </c>
      <c r="I32" s="2">
        <v>3.6696235025000405E-2</v>
      </c>
      <c r="J32" s="2">
        <v>1E-3</v>
      </c>
      <c r="K32" s="2">
        <v>3.6076175754224675E-3</v>
      </c>
      <c r="L32" s="2">
        <v>0.72784000000000004</v>
      </c>
      <c r="M32" s="2">
        <v>2.2017999999999999E-2</v>
      </c>
      <c r="N32" s="2">
        <v>7.5759999999999994E-2</v>
      </c>
      <c r="O32" s="2">
        <v>0.99623892650171331</v>
      </c>
    </row>
    <row r="33" spans="2:20" x14ac:dyDescent="0.2">
      <c r="B33" s="4">
        <v>37408</v>
      </c>
      <c r="C33">
        <v>6</v>
      </c>
      <c r="D33">
        <v>2002</v>
      </c>
      <c r="E33" s="2">
        <v>4.7047251750471407E-3</v>
      </c>
      <c r="F33" s="2">
        <v>4.7047251750471407E-3</v>
      </c>
      <c r="G33" s="2">
        <v>1.1132315296108234E-2</v>
      </c>
      <c r="H33" s="2">
        <v>0</v>
      </c>
      <c r="I33" s="2">
        <v>3.136483450031427E-2</v>
      </c>
      <c r="J33" s="2">
        <v>7.4215435307388227E-3</v>
      </c>
      <c r="K33" s="2">
        <v>1.2909110097536402E-2</v>
      </c>
      <c r="L33" s="2">
        <v>0.88410999999999995</v>
      </c>
      <c r="M33" s="2">
        <v>0.13173000000000001</v>
      </c>
      <c r="N33" s="2">
        <v>9.0365000000000001E-2</v>
      </c>
      <c r="O33" s="2">
        <v>1.1784422537747921</v>
      </c>
    </row>
    <row r="34" spans="2:20" x14ac:dyDescent="0.2">
      <c r="B34" s="4">
        <v>37500</v>
      </c>
      <c r="C34">
        <v>9</v>
      </c>
      <c r="D34">
        <v>2002</v>
      </c>
      <c r="E34" s="2">
        <v>7.4723917541858094E-3</v>
      </c>
      <c r="F34" s="2">
        <v>1.4944783508371619E-2</v>
      </c>
      <c r="G34" s="2">
        <v>9.3404896927322609E-3</v>
      </c>
      <c r="H34" s="2">
        <v>0</v>
      </c>
      <c r="I34" s="2">
        <v>1.8680979385464523E-3</v>
      </c>
      <c r="J34" s="2">
        <v>5.604293815639357E-3</v>
      </c>
      <c r="K34" s="2">
        <v>1.8680979385464523E-3</v>
      </c>
      <c r="L34" s="2">
        <v>0.33671000000000001</v>
      </c>
      <c r="M34" s="2">
        <v>4.1098000000000003E-2</v>
      </c>
      <c r="N34" s="2">
        <v>8.0327999999999997E-2</v>
      </c>
      <c r="O34" s="2">
        <v>0.49923415464802201</v>
      </c>
      <c r="T34" s="2"/>
    </row>
    <row r="35" spans="2:20" x14ac:dyDescent="0.2">
      <c r="B35" s="4">
        <v>37907</v>
      </c>
      <c r="C35">
        <v>10</v>
      </c>
      <c r="D35">
        <v>2003</v>
      </c>
      <c r="E35" s="2">
        <v>1.2065865837914053E-2</v>
      </c>
      <c r="F35" s="2">
        <v>5.1710853591060224E-3</v>
      </c>
      <c r="G35" s="2">
        <v>6.0329329189570263E-3</v>
      </c>
      <c r="H35" s="2">
        <v>3.5747194824155746E-3</v>
      </c>
      <c r="I35" s="2">
        <v>1.7236951197020076E-3</v>
      </c>
      <c r="J35" s="2">
        <v>1.2928E-2</v>
      </c>
      <c r="K35" s="2">
        <v>4.0485769217747537E-3</v>
      </c>
      <c r="L35" s="2">
        <v>0.62970000000000004</v>
      </c>
      <c r="M35" s="2">
        <v>4.2230999999999998E-2</v>
      </c>
      <c r="N35" s="2">
        <v>0.11741</v>
      </c>
      <c r="O35" s="2">
        <v>0.83488587563986949</v>
      </c>
      <c r="T35" s="2"/>
    </row>
    <row r="36" spans="2:20" x14ac:dyDescent="0.2">
      <c r="B36" s="5">
        <v>38045</v>
      </c>
      <c r="C36">
        <v>2</v>
      </c>
      <c r="D36">
        <v>2004</v>
      </c>
      <c r="E36" s="2">
        <v>9.1260451188352118E-3</v>
      </c>
      <c r="F36" s="2">
        <v>4.9778427920919334E-3</v>
      </c>
      <c r="G36" s="2">
        <v>5.8074832574405892E-3</v>
      </c>
      <c r="H36" s="2">
        <v>0</v>
      </c>
      <c r="I36" s="2">
        <v>0</v>
      </c>
      <c r="J36" s="2">
        <v>1.8667E-2</v>
      </c>
      <c r="K36" s="2">
        <v>1.1407556398544013E-2</v>
      </c>
      <c r="L36" s="2">
        <v>0.55771999999999999</v>
      </c>
      <c r="M36" s="2">
        <v>2.4889000000000001E-2</v>
      </c>
      <c r="N36" s="2">
        <v>7.2594000000000006E-2</v>
      </c>
      <c r="O36" s="2">
        <v>0.70518892756691187</v>
      </c>
      <c r="T36" s="2"/>
    </row>
    <row r="37" spans="2:20" x14ac:dyDescent="0.2">
      <c r="B37" s="5">
        <v>38207</v>
      </c>
      <c r="C37">
        <v>8</v>
      </c>
      <c r="D37">
        <v>2004</v>
      </c>
      <c r="E37" s="2">
        <v>9.3226745869096871E-3</v>
      </c>
      <c r="F37" s="2">
        <v>7.45813966952775E-3</v>
      </c>
      <c r="G37" s="2">
        <v>4.6613372934548435E-3</v>
      </c>
      <c r="H37" s="2">
        <v>4.0683504011974313E-3</v>
      </c>
      <c r="I37" s="2">
        <v>0</v>
      </c>
      <c r="J37" s="2">
        <v>8.3904071282187194E-3</v>
      </c>
      <c r="K37" s="2">
        <v>8.2388053792178638E-3</v>
      </c>
      <c r="L37" s="2">
        <v>0.88148000000000004</v>
      </c>
      <c r="M37" s="2">
        <v>3.8223E-2</v>
      </c>
      <c r="N37" s="2">
        <v>9.6556000000000003E-2</v>
      </c>
      <c r="O37" s="2">
        <v>1.0583987144585263</v>
      </c>
      <c r="T37" s="2"/>
    </row>
    <row r="38" spans="2:20" x14ac:dyDescent="0.2">
      <c r="B38" s="5">
        <v>38290</v>
      </c>
      <c r="C38">
        <v>10</v>
      </c>
      <c r="D38">
        <v>2004</v>
      </c>
      <c r="E38" s="2">
        <v>0.10206999999999999</v>
      </c>
      <c r="F38" s="2">
        <v>1.4772682774369812E-2</v>
      </c>
      <c r="G38" s="2">
        <v>6.2667196539561432E-3</v>
      </c>
      <c r="H38" s="2">
        <v>0</v>
      </c>
      <c r="I38" s="2">
        <v>0</v>
      </c>
      <c r="J38" s="2">
        <v>1.2553999999999999E-2</v>
      </c>
      <c r="K38" s="2">
        <v>2.0994592379344253E-3</v>
      </c>
      <c r="L38" s="2">
        <v>0.80586999999999998</v>
      </c>
      <c r="M38" s="2">
        <v>6.5173999999999996E-2</v>
      </c>
      <c r="N38" s="2">
        <v>0.11022</v>
      </c>
      <c r="O38" s="2">
        <v>1.1190268616662604</v>
      </c>
      <c r="T38" s="2"/>
    </row>
    <row r="39" spans="2:20" x14ac:dyDescent="0.2">
      <c r="B39" s="6">
        <v>39052</v>
      </c>
      <c r="C39">
        <v>12</v>
      </c>
      <c r="D39">
        <v>2006</v>
      </c>
      <c r="E39" s="2">
        <v>1.0714285714285714E-2</v>
      </c>
      <c r="F39" s="2">
        <v>1.7857142857142857E-3</v>
      </c>
      <c r="G39" s="2">
        <v>0</v>
      </c>
      <c r="H39" s="2">
        <v>0</v>
      </c>
      <c r="I39" s="2">
        <v>0</v>
      </c>
      <c r="J39" s="2">
        <v>3.5714285714285713E-3</v>
      </c>
      <c r="K39" s="2">
        <v>3.5714285714285713E-3</v>
      </c>
      <c r="L39" s="2">
        <v>1.6964285714285713E-2</v>
      </c>
      <c r="M39" s="2">
        <v>1.2500000000000001E-2</v>
      </c>
      <c r="N39" s="2">
        <v>1.5178571428571428E-2</v>
      </c>
      <c r="O39" s="2">
        <v>6.4285714285714293E-2</v>
      </c>
      <c r="T39" s="2"/>
    </row>
    <row r="40" spans="2:20" x14ac:dyDescent="0.2">
      <c r="B40" s="6">
        <v>39114</v>
      </c>
      <c r="C40">
        <v>2</v>
      </c>
      <c r="D40">
        <v>2007</v>
      </c>
      <c r="E40" s="2">
        <v>0</v>
      </c>
      <c r="F40" s="2">
        <v>0</v>
      </c>
      <c r="G40" s="2">
        <v>0</v>
      </c>
      <c r="H40" s="2">
        <v>8.0357142857142849E-3</v>
      </c>
      <c r="I40" s="2">
        <v>0</v>
      </c>
      <c r="J40" s="2">
        <v>8.9285714285714283E-4</v>
      </c>
      <c r="K40" s="2">
        <v>2.6785714285714286E-3</v>
      </c>
      <c r="L40" s="2">
        <v>3.5714285714285713E-3</v>
      </c>
      <c r="M40" s="2">
        <v>2.2727272727272728E-2</v>
      </c>
      <c r="N40" s="2">
        <v>6.2500000000000003E-3</v>
      </c>
      <c r="O40" s="2">
        <v>4.4155844155844157E-2</v>
      </c>
      <c r="T40" s="2"/>
    </row>
    <row r="41" spans="2:20" x14ac:dyDescent="0.2">
      <c r="B41" s="6">
        <v>39234</v>
      </c>
      <c r="C41">
        <v>6</v>
      </c>
      <c r="D41">
        <v>2007</v>
      </c>
      <c r="E41" s="2">
        <v>8.9285714285714283E-4</v>
      </c>
      <c r="F41" s="2">
        <v>0</v>
      </c>
      <c r="G41" s="2">
        <v>8.9285714285714283E-4</v>
      </c>
      <c r="H41" s="2">
        <v>0</v>
      </c>
      <c r="I41" s="2">
        <v>0</v>
      </c>
      <c r="J41" s="2">
        <v>0</v>
      </c>
      <c r="K41" s="2">
        <v>0</v>
      </c>
      <c r="L41" s="2">
        <v>8.9285714285714283E-4</v>
      </c>
      <c r="M41" s="2">
        <v>3.7499999999999999E-2</v>
      </c>
      <c r="N41" s="2">
        <v>2.6785714285714286E-3</v>
      </c>
      <c r="O41" s="2">
        <v>4.2857142857142851E-2</v>
      </c>
      <c r="T41" s="2"/>
    </row>
    <row r="42" spans="2:20" x14ac:dyDescent="0.2">
      <c r="B42" s="6">
        <v>39326</v>
      </c>
      <c r="C42">
        <v>9</v>
      </c>
      <c r="D42">
        <v>2007</v>
      </c>
      <c r="E42" s="2">
        <v>1.7857142857142857E-3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1.7857142857142857E-3</v>
      </c>
      <c r="L42" s="2">
        <v>8.0357142857142849E-3</v>
      </c>
      <c r="M42" s="2">
        <v>9.5238095238095247E-3</v>
      </c>
      <c r="N42" s="2">
        <v>5.3571428571428572E-3</v>
      </c>
      <c r="O42" s="2">
        <v>2.6488095238095241E-2</v>
      </c>
      <c r="T42" s="2"/>
    </row>
    <row r="43" spans="2:20" x14ac:dyDescent="0.2">
      <c r="B43" s="6">
        <v>39845</v>
      </c>
      <c r="C43">
        <v>2</v>
      </c>
      <c r="D43">
        <v>2009</v>
      </c>
      <c r="E43" s="2">
        <v>4.464285714285714E-3</v>
      </c>
      <c r="F43" s="2">
        <v>6.160714285714286E-2</v>
      </c>
      <c r="G43" s="2">
        <v>1.7857142857142857E-3</v>
      </c>
      <c r="H43" s="2">
        <v>2.0535714285714286E-2</v>
      </c>
      <c r="I43" s="2">
        <v>1.7857142857142857E-3</v>
      </c>
      <c r="J43" s="2">
        <v>7.1428571428571426E-3</v>
      </c>
      <c r="K43" s="2">
        <v>6.2500000000000003E-3</v>
      </c>
      <c r="L43" s="2">
        <v>0.15089285714285713</v>
      </c>
      <c r="M43" s="2">
        <v>2.6923076923076925E-2</v>
      </c>
      <c r="N43" s="2">
        <v>4.1964285714285711E-2</v>
      </c>
      <c r="O43" s="2">
        <v>0.32335164835164837</v>
      </c>
      <c r="T43" s="2"/>
    </row>
    <row r="44" spans="2:20" x14ac:dyDescent="0.2">
      <c r="B44" s="6">
        <v>40664</v>
      </c>
      <c r="C44">
        <v>5</v>
      </c>
      <c r="D44">
        <v>2011</v>
      </c>
      <c r="E44" s="2">
        <v>1.8821428571428571</v>
      </c>
      <c r="F44" s="2">
        <v>0.34017857142857144</v>
      </c>
      <c r="G44" s="2">
        <v>1.7857142857142857E-3</v>
      </c>
      <c r="H44" s="2">
        <v>0.56517857142857142</v>
      </c>
      <c r="I44" s="2">
        <v>0.20357142857142857</v>
      </c>
      <c r="J44" s="2">
        <v>6.2500000000000003E-3</v>
      </c>
      <c r="K44" s="2">
        <v>1.3392857142857142E-2</v>
      </c>
      <c r="L44" s="2">
        <v>0.5625</v>
      </c>
      <c r="M44" s="2">
        <v>8.4444444444444437E-3</v>
      </c>
      <c r="N44" s="2">
        <v>2.5000000000000001E-2</v>
      </c>
      <c r="O44" s="2">
        <v>3.6084444444444448</v>
      </c>
    </row>
    <row r="45" spans="2:20" x14ac:dyDescent="0.2">
      <c r="B45" s="6">
        <v>40848</v>
      </c>
      <c r="C45">
        <v>11</v>
      </c>
      <c r="D45">
        <v>2011</v>
      </c>
      <c r="E45" s="2">
        <v>0.9553571428571429</v>
      </c>
      <c r="F45" s="2">
        <v>0.22053571428571428</v>
      </c>
      <c r="G45" s="2">
        <v>0</v>
      </c>
      <c r="H45" s="2">
        <v>1.0482142857142858</v>
      </c>
      <c r="I45" s="2">
        <v>0.14821428571428572</v>
      </c>
      <c r="J45" s="2">
        <v>1.7857142857142857E-3</v>
      </c>
      <c r="K45" s="2">
        <v>5.3571428571428572E-3</v>
      </c>
      <c r="L45" s="2">
        <v>0.60982142857142863</v>
      </c>
      <c r="M45" s="2">
        <v>7.9545454545454537E-3</v>
      </c>
      <c r="N45" s="2">
        <v>1.7857142857142857E-3</v>
      </c>
      <c r="O45" s="2">
        <v>2.999025974025975</v>
      </c>
    </row>
    <row r="46" spans="2:20" x14ac:dyDescent="0.2">
      <c r="B46" s="7">
        <v>41061</v>
      </c>
      <c r="C46">
        <v>6</v>
      </c>
      <c r="D46">
        <v>2012</v>
      </c>
      <c r="E46" s="2">
        <v>0.21696428571428572</v>
      </c>
      <c r="F46" s="2">
        <v>2.9464285714285717E-2</v>
      </c>
      <c r="G46" s="2">
        <v>8.9285714285714283E-4</v>
      </c>
      <c r="H46" s="2">
        <v>0.16607142857142856</v>
      </c>
      <c r="I46" s="2">
        <v>4.4642857142857144E-2</v>
      </c>
      <c r="J46" s="2">
        <v>1.7857142857142857E-3</v>
      </c>
      <c r="K46" s="2">
        <v>1.7857142857142857E-3</v>
      </c>
      <c r="L46" s="2">
        <v>8.8392857142857148E-2</v>
      </c>
      <c r="M46" s="2">
        <v>1.7500000000000002E-2</v>
      </c>
      <c r="N46" s="2">
        <v>1.7857142857142857E-3</v>
      </c>
      <c r="O46" s="2">
        <v>0.56928571428571417</v>
      </c>
    </row>
    <row r="47" spans="2:20" x14ac:dyDescent="0.2">
      <c r="B47" s="6">
        <v>41214</v>
      </c>
      <c r="C47">
        <v>11</v>
      </c>
      <c r="D47">
        <v>2012</v>
      </c>
      <c r="E47" s="2">
        <v>1.9785714285714284</v>
      </c>
      <c r="F47" s="2">
        <v>2.1062500000000002</v>
      </c>
      <c r="G47" s="2">
        <v>6.2500000000000003E-3</v>
      </c>
      <c r="H47" s="2">
        <v>3.0982142857142856</v>
      </c>
      <c r="I47" s="2">
        <v>0.67053571428571423</v>
      </c>
      <c r="J47" s="2">
        <v>3.5714285714285713E-3</v>
      </c>
      <c r="K47" s="2">
        <v>3.0357142857142857E-2</v>
      </c>
      <c r="L47" s="2">
        <v>1.7794642857142857</v>
      </c>
      <c r="M47" s="2">
        <v>1.7424242424242425E-2</v>
      </c>
      <c r="N47" s="2">
        <v>2.8571428571428571E-2</v>
      </c>
      <c r="O47" s="2">
        <v>9.7192099567099568</v>
      </c>
    </row>
    <row r="48" spans="2:20" x14ac:dyDescent="0.2">
      <c r="B48" s="7">
        <v>41426</v>
      </c>
      <c r="C48">
        <v>6</v>
      </c>
      <c r="D48">
        <v>2013</v>
      </c>
      <c r="E48" s="2">
        <v>0.66460905349794241</v>
      </c>
      <c r="F48" s="2">
        <v>0.26131687242798352</v>
      </c>
      <c r="G48" s="2">
        <v>2.4691358024691358E-3</v>
      </c>
      <c r="H48" s="2">
        <v>0.42921810699588475</v>
      </c>
      <c r="I48" s="2">
        <v>0.26954732510288065</v>
      </c>
      <c r="J48" s="2">
        <v>4.11522633744856E-3</v>
      </c>
      <c r="K48" s="2">
        <v>8.23045267489712E-3</v>
      </c>
      <c r="L48" s="2">
        <v>0.44032921810699588</v>
      </c>
      <c r="M48" s="2">
        <v>1.6049382716049384E-2</v>
      </c>
      <c r="N48" s="2">
        <v>6.1728395061728392E-3</v>
      </c>
      <c r="O48" s="2">
        <v>2.1020576131687241</v>
      </c>
    </row>
    <row r="49" spans="2:17" x14ac:dyDescent="0.2">
      <c r="B49" s="7">
        <v>41730</v>
      </c>
      <c r="C49">
        <v>4</v>
      </c>
      <c r="D49">
        <v>2014</v>
      </c>
      <c r="E49" s="2">
        <v>0.82884615384615379</v>
      </c>
      <c r="F49" s="2">
        <v>4.9615384615384617E-2</v>
      </c>
      <c r="G49" s="2">
        <v>1.153846153846154E-3</v>
      </c>
      <c r="H49" s="2">
        <v>2.1538461538461538E-2</v>
      </c>
      <c r="I49" s="2">
        <v>0.21884615384615386</v>
      </c>
      <c r="J49" s="2">
        <v>3.8461538461538464E-3</v>
      </c>
      <c r="K49" s="2">
        <v>1.1153846153846153E-2</v>
      </c>
      <c r="L49" s="2">
        <v>0.53192307692307694</v>
      </c>
      <c r="M49" s="2">
        <v>1.2692307692307692E-2</v>
      </c>
      <c r="N49" s="2">
        <v>0.02</v>
      </c>
      <c r="O49" s="2">
        <v>1.6996153846153845</v>
      </c>
    </row>
    <row r="50" spans="2:17" x14ac:dyDescent="0.2">
      <c r="B50" s="7">
        <v>41913</v>
      </c>
      <c r="C50">
        <v>10</v>
      </c>
      <c r="D50">
        <v>2014</v>
      </c>
      <c r="E50" s="2">
        <v>0.97490347490347484</v>
      </c>
      <c r="F50" s="2">
        <v>0.37258687258687262</v>
      </c>
      <c r="G50" s="2">
        <v>3.861003861003861E-4</v>
      </c>
      <c r="H50" s="2">
        <v>1.5444015444015444E-3</v>
      </c>
      <c r="I50" s="2">
        <v>0.11274131274131274</v>
      </c>
      <c r="J50" s="2">
        <v>3.0888030888030888E-3</v>
      </c>
      <c r="K50" s="2">
        <v>1.4671814671814672E-2</v>
      </c>
      <c r="L50" s="2">
        <v>0.4308880308880309</v>
      </c>
      <c r="M50" s="2">
        <v>1.0038610038610039E-2</v>
      </c>
      <c r="N50" s="2">
        <v>2.084942084942085E-2</v>
      </c>
      <c r="O50" s="2">
        <v>1.9416988416988417</v>
      </c>
    </row>
    <row r="51" spans="2:17" x14ac:dyDescent="0.2">
      <c r="B51" s="7">
        <v>42156</v>
      </c>
      <c r="C51">
        <v>6</v>
      </c>
      <c r="D51">
        <v>2015</v>
      </c>
      <c r="E51" s="2">
        <v>0.61604477611940289</v>
      </c>
      <c r="F51" s="2">
        <v>0.1373134328358209</v>
      </c>
      <c r="G51" s="2">
        <v>1.4925373134328358E-3</v>
      </c>
      <c r="H51" s="2">
        <v>0</v>
      </c>
      <c r="I51" s="2">
        <v>0.1085820895522388</v>
      </c>
      <c r="J51" s="2">
        <v>4.4776119402985077E-3</v>
      </c>
      <c r="K51" s="2">
        <v>1.2313432835820896E-2</v>
      </c>
      <c r="L51" s="2">
        <v>0.47052238805970148</v>
      </c>
      <c r="M51" s="2">
        <v>1.4925373134328358E-2</v>
      </c>
      <c r="N51" s="2">
        <v>3.0970149253731344E-2</v>
      </c>
      <c r="O51" s="2">
        <v>1.3966417910447759</v>
      </c>
    </row>
    <row r="52" spans="2:17" x14ac:dyDescent="0.2">
      <c r="B52" s="7">
        <v>42309</v>
      </c>
      <c r="C52">
        <v>11</v>
      </c>
      <c r="D52">
        <v>2015</v>
      </c>
      <c r="E52" s="2">
        <v>0.44864864864864862</v>
      </c>
      <c r="F52" s="2">
        <v>5.4054054054054057E-3</v>
      </c>
      <c r="G52" s="2">
        <v>2.7027027027027029E-3</v>
      </c>
      <c r="H52" s="2">
        <v>0</v>
      </c>
      <c r="I52" s="2">
        <v>9.5135135135135135E-2</v>
      </c>
      <c r="J52" s="2">
        <v>4.3243243243243244E-3</v>
      </c>
      <c r="K52" s="2">
        <v>1.6216216216216217E-2</v>
      </c>
      <c r="L52" s="2">
        <v>0.48108108108108111</v>
      </c>
      <c r="M52" s="2">
        <v>2.1081081081081081E-2</v>
      </c>
      <c r="N52" s="2">
        <v>3.3513513513513511E-2</v>
      </c>
      <c r="O52" s="2">
        <v>1.1081081081081081</v>
      </c>
    </row>
    <row r="53" spans="2:17" x14ac:dyDescent="0.2">
      <c r="B53" s="8">
        <v>42675</v>
      </c>
      <c r="C53">
        <v>11</v>
      </c>
      <c r="D53">
        <v>2016</v>
      </c>
      <c r="E53" s="2">
        <v>7.3626373626373628E-2</v>
      </c>
      <c r="F53" s="2">
        <v>2.0146520146520148E-2</v>
      </c>
      <c r="G53" s="2">
        <v>1.8315018315018315E-3</v>
      </c>
      <c r="H53" s="2">
        <v>1.4652014652014652E-3</v>
      </c>
      <c r="I53" s="2">
        <v>7.9487179487179482E-2</v>
      </c>
      <c r="J53" s="2">
        <v>5.1282051282051282E-3</v>
      </c>
      <c r="K53" s="2">
        <v>1.7582417582417582E-2</v>
      </c>
      <c r="L53" s="2">
        <v>0.58937728937728939</v>
      </c>
      <c r="M53" s="2">
        <v>1.9780219780219779E-2</v>
      </c>
      <c r="N53" s="2">
        <v>3.0769230769230771E-2</v>
      </c>
      <c r="O53" s="2">
        <v>0.83919413919413921</v>
      </c>
      <c r="P53" t="s">
        <v>111</v>
      </c>
    </row>
    <row r="54" spans="2:17" x14ac:dyDescent="0.2">
      <c r="B54" s="8">
        <v>42795</v>
      </c>
      <c r="C54">
        <v>3</v>
      </c>
      <c r="D54">
        <v>2017</v>
      </c>
      <c r="E54" s="2">
        <v>0.16606170598911071</v>
      </c>
      <c r="F54" s="2">
        <v>3.5382758620689639E-2</v>
      </c>
      <c r="G54" s="2">
        <v>4.5372050816696913E-4</v>
      </c>
      <c r="H54" s="2">
        <v>4.5372050816696913E-4</v>
      </c>
      <c r="I54" s="2">
        <v>0.11161524500907441</v>
      </c>
      <c r="J54" s="2">
        <v>5.4446460980036296E-3</v>
      </c>
      <c r="K54" s="2">
        <v>9.9818511796733213E-3</v>
      </c>
      <c r="L54" s="2">
        <v>0.50998185117967332</v>
      </c>
      <c r="M54" s="2">
        <v>1.1343012704174229E-2</v>
      </c>
      <c r="N54" s="2">
        <v>2.7676950998185117E-2</v>
      </c>
      <c r="O54" s="2">
        <f>SUM(E54:N54)</f>
        <v>0.87839546279491842</v>
      </c>
      <c r="Q54" t="s">
        <v>111</v>
      </c>
    </row>
    <row r="55" spans="2:17" x14ac:dyDescent="0.2">
      <c r="B55" s="8">
        <v>43040</v>
      </c>
      <c r="C55">
        <v>11</v>
      </c>
      <c r="D55">
        <v>2017</v>
      </c>
      <c r="E55" s="2">
        <v>4.9615055603079557E-2</v>
      </c>
      <c r="F55" s="2">
        <v>1.7964071856287425E-2</v>
      </c>
      <c r="G55" s="12">
        <v>2.1385799828913601E-3</v>
      </c>
      <c r="H55" s="12">
        <v>1.710863986313088E-3</v>
      </c>
      <c r="I55" s="12">
        <v>8.9392643284858853E-2</v>
      </c>
      <c r="J55" s="12">
        <v>2.9940119760479044E-3</v>
      </c>
      <c r="K55" s="12">
        <v>2.0958083832335328E-2</v>
      </c>
      <c r="L55" s="12">
        <v>0.41745081266039352</v>
      </c>
      <c r="M55" s="12">
        <v>1.8819503849443968E-2</v>
      </c>
      <c r="N55" s="12">
        <v>3.9349871685201029E-2</v>
      </c>
      <c r="O55" s="2">
        <f t="shared" ref="O55:O56" si="0">SUM(E55:N55)</f>
        <v>0.66039349871685193</v>
      </c>
      <c r="Q55" t="s">
        <v>111</v>
      </c>
    </row>
    <row r="56" spans="2:17" x14ac:dyDescent="0.2">
      <c r="B56" s="8">
        <v>43191</v>
      </c>
      <c r="C56">
        <v>4</v>
      </c>
      <c r="D56">
        <v>2018</v>
      </c>
      <c r="E56" s="2">
        <v>7.9872204472843447E-2</v>
      </c>
      <c r="F56" s="2">
        <v>8.3067139936102239E-3</v>
      </c>
      <c r="G56" s="2">
        <v>1.2779552715654952E-3</v>
      </c>
      <c r="H56" s="2">
        <v>3.1948881789137379E-3</v>
      </c>
      <c r="I56" s="2">
        <f>0.0856+0.0294</f>
        <v>0.11499999999999999</v>
      </c>
      <c r="J56" s="2">
        <v>1.9E-3</v>
      </c>
      <c r="K56" s="2">
        <v>5.7507987220447284E-3</v>
      </c>
      <c r="L56" s="2">
        <v>0.56677316293929714</v>
      </c>
      <c r="M56" s="2">
        <v>1.7891373801916934E-2</v>
      </c>
      <c r="N56" s="2">
        <v>3.5143769968051117E-2</v>
      </c>
      <c r="O56" s="2">
        <f t="shared" si="0"/>
        <v>0.83511086734824291</v>
      </c>
    </row>
    <row r="62" spans="2:17" x14ac:dyDescent="0.2">
      <c r="F62" s="2" t="s">
        <v>111</v>
      </c>
    </row>
  </sheetData>
  <sortState ref="A2:AC131">
    <sortCondition ref="A2:A131"/>
  </sortState>
  <pageMargins left="0.7" right="0.7" top="0.75" bottom="0.75" header="0.3" footer="0.3"/>
  <pageSetup scale="45" orientation="landscape" horizontalDpi="0" verticalDpi="0"/>
  <ignoredErrors>
    <ignoredError sqref="O54:O5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megafauna</vt:lpstr>
      <vt:lpstr>10 spp.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2018-08-23T17:26:51Z</cp:lastPrinted>
  <dcterms:created xsi:type="dcterms:W3CDTF">2017-06-16T15:44:46Z</dcterms:created>
  <dcterms:modified xsi:type="dcterms:W3CDTF">2018-08-23T22:59:59Z</dcterms:modified>
</cp:coreProperties>
</file>