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9.xml" ContentType="application/vnd.openxmlformats-officedocument.drawingml.chartshapes+xml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ml.chartshapes+xml"/>
  <Override PartName="/xl/drawings/drawing8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PaelopatidesLength" sheetId="1" r:id="rId1"/>
    <sheet name="PaelopatidesHist" sheetId="2" r:id="rId2"/>
    <sheet name="LengthFrequencybyTimePeriod" sheetId="3" r:id="rId3"/>
  </sheets>
  <calcPr calcId="124519"/>
</workbook>
</file>

<file path=xl/calcChain.xml><?xml version="1.0" encoding="utf-8"?>
<calcChain xmlns="http://schemas.openxmlformats.org/spreadsheetml/2006/main">
  <c r="R15" i="1"/>
  <c r="R14"/>
  <c r="R13"/>
  <c r="R12"/>
  <c r="R11"/>
  <c r="R10"/>
  <c r="R9"/>
  <c r="R8"/>
  <c r="R7"/>
  <c r="R5"/>
  <c r="R4"/>
  <c r="R3"/>
  <c r="R2"/>
  <c r="AM4" i="2"/>
  <c r="AM30" s="1"/>
  <c r="AM5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"/>
  <c r="AI4"/>
  <c r="AI30" s="1"/>
  <c r="AI5"/>
  <c r="AI6"/>
  <c r="AI7"/>
  <c r="AI8"/>
  <c r="AI9"/>
  <c r="AI10"/>
  <c r="AI11"/>
  <c r="AI12"/>
  <c r="AI13"/>
  <c r="AI14"/>
  <c r="AI15"/>
  <c r="AI16"/>
  <c r="AI17"/>
  <c r="AI18"/>
  <c r="AI19"/>
  <c r="AI20"/>
  <c r="AI21"/>
  <c r="AI22"/>
  <c r="AI23"/>
  <c r="AI24"/>
  <c r="AI25"/>
  <c r="AI26"/>
  <c r="AI27"/>
  <c r="AI28"/>
  <c r="AI29"/>
  <c r="AI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"/>
  <c r="AA30"/>
  <c r="W30"/>
  <c r="S30"/>
  <c r="O30"/>
  <c r="K30"/>
  <c r="G30"/>
  <c r="AL30"/>
  <c r="AH30"/>
  <c r="AD30"/>
  <c r="Z30"/>
  <c r="V30"/>
  <c r="R30"/>
  <c r="N30"/>
  <c r="J30"/>
  <c r="F30"/>
  <c r="B30"/>
  <c r="C3"/>
  <c r="B21" i="1"/>
  <c r="C4" i="2"/>
  <c r="AE30" l="1"/>
  <c r="C13"/>
  <c r="C17"/>
  <c r="C28"/>
  <c r="C21"/>
  <c r="C5"/>
  <c r="C25"/>
  <c r="C9"/>
  <c r="C26"/>
  <c r="C22"/>
  <c r="C18"/>
  <c r="C14"/>
  <c r="C10"/>
  <c r="C6"/>
  <c r="C29"/>
  <c r="C27"/>
  <c r="C23"/>
  <c r="C19"/>
  <c r="C15"/>
  <c r="C11"/>
  <c r="C7"/>
  <c r="C24"/>
  <c r="C20"/>
  <c r="C16"/>
  <c r="C12"/>
  <c r="C8"/>
  <c r="C30" l="1"/>
</calcChain>
</file>

<file path=xl/sharedStrings.xml><?xml version="1.0" encoding="utf-8"?>
<sst xmlns="http://schemas.openxmlformats.org/spreadsheetml/2006/main" count="118" uniqueCount="21">
  <si>
    <t>ConceptName</t>
  </si>
  <si>
    <t>Length_cm</t>
  </si>
  <si>
    <t>Length_mm</t>
  </si>
  <si>
    <t>DiveNumber</t>
  </si>
  <si>
    <t>Paelopatides confundens</t>
  </si>
  <si>
    <t>Bin</t>
  </si>
  <si>
    <t>More</t>
  </si>
  <si>
    <t>Frequency</t>
  </si>
  <si>
    <t>Percent</t>
  </si>
  <si>
    <t>Overall</t>
  </si>
  <si>
    <t>December</t>
  </si>
  <si>
    <t>February</t>
  </si>
  <si>
    <t>June</t>
  </si>
  <si>
    <t>Sept</t>
  </si>
  <si>
    <t>May</t>
  </si>
  <si>
    <t>November</t>
  </si>
  <si>
    <t>Sample Size</t>
  </si>
  <si>
    <t>Minimum Size</t>
  </si>
  <si>
    <t>Maximum Size</t>
  </si>
  <si>
    <t>Size Range</t>
  </si>
  <si>
    <t>Average Size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</si>
</sst>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10" xfId="0" applyFill="1" applyBorder="1" applyAlignment="1"/>
    <xf numFmtId="0" fontId="18" fillId="0" borderId="11" xfId="0" applyFont="1" applyFill="1" applyBorder="1" applyAlignment="1">
      <alignment horizontal="center"/>
    </xf>
    <xf numFmtId="2" fontId="0" fillId="0" borderId="0" xfId="0" applyNumberFormat="1"/>
    <xf numFmtId="0" fontId="0" fillId="0" borderId="0" xfId="0" applyNumberFormat="1"/>
    <xf numFmtId="0" fontId="0" fillId="0" borderId="0" xfId="0" applyAlignment="1">
      <alignment horizontal="left"/>
    </xf>
    <xf numFmtId="17" fontId="0" fillId="0" borderId="0" xfId="0" applyNumberForma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CC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PaelopatidesHist!$G$2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PaelopatidesHist!$E$3:$E$29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</c:numCache>
            </c:numRef>
          </c:cat>
          <c:val>
            <c:numRef>
              <c:f>PaelopatidesHist!$G$3:$G$29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</c:ser>
        <c:axId val="214332544"/>
        <c:axId val="214334464"/>
      </c:barChart>
      <c:catAx>
        <c:axId val="2143325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December 2006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Paelopatides confundens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14334464"/>
        <c:crosses val="autoZero"/>
        <c:auto val="1"/>
        <c:lblAlgn val="ctr"/>
        <c:lblOffset val="100"/>
        <c:tickLblSkip val="2"/>
      </c:catAx>
      <c:valAx>
        <c:axId val="214334464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14332544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PaelopatidesHist!$K$2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PaelopatidesHist!$E$3:$E$29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</c:numCache>
            </c:numRef>
          </c:cat>
          <c:val>
            <c:numRef>
              <c:f>PaelopatidesHist!$K$3:$K$29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</c:ser>
        <c:axId val="252516608"/>
        <c:axId val="252522496"/>
      </c:barChart>
      <c:catAx>
        <c:axId val="2525166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February 2007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Paelopatides confundens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52522496"/>
        <c:crosses val="autoZero"/>
        <c:auto val="1"/>
        <c:lblAlgn val="ctr"/>
        <c:lblOffset val="100"/>
        <c:tickLblSkip val="2"/>
      </c:catAx>
      <c:valAx>
        <c:axId val="252522496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52516608"/>
        <c:crosses val="autoZero"/>
        <c:crossBetween val="midCat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PaelopatidesHist!$O$2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PaelopatidesHist!$E$3:$E$29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</c:numCache>
            </c:numRef>
          </c:cat>
          <c:val>
            <c:numRef>
              <c:f>PaelopatidesHist!$O$3:$O$29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</c:ser>
        <c:axId val="253564416"/>
        <c:axId val="245784576"/>
      </c:barChart>
      <c:catAx>
        <c:axId val="2535644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June 2007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Paelopatides confundens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45784576"/>
        <c:crosses val="autoZero"/>
        <c:auto val="1"/>
        <c:lblAlgn val="ctr"/>
        <c:lblOffset val="100"/>
        <c:tickLblSkip val="2"/>
      </c:catAx>
      <c:valAx>
        <c:axId val="245784576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53564416"/>
        <c:crosses val="autoZero"/>
        <c:crossBetween val="midCat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PaelopatidesHist!$S$2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PaelopatidesHist!$E$3:$E$29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</c:numCache>
            </c:numRef>
          </c:cat>
          <c:val>
            <c:numRef>
              <c:f>PaelopatidesHist!$S$3:$S$29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</c:ser>
        <c:axId val="252845440"/>
        <c:axId val="253564800"/>
      </c:barChart>
      <c:catAx>
        <c:axId val="2528454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September 2007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Paelopatides confundens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53564800"/>
        <c:crosses val="autoZero"/>
        <c:auto val="1"/>
        <c:lblAlgn val="ctr"/>
        <c:lblOffset val="100"/>
        <c:tickLblSkip val="2"/>
      </c:catAx>
      <c:valAx>
        <c:axId val="253564800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52845440"/>
        <c:crosses val="autoZero"/>
        <c:crossBetween val="midCat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PaelopatidesHist!$W$2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PaelopatidesHist!$E$3:$E$29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</c:numCache>
            </c:numRef>
          </c:cat>
          <c:val>
            <c:numRef>
              <c:f>PaelopatidesHist!$W$3:$W$29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</c:ser>
        <c:axId val="253339136"/>
        <c:axId val="254083072"/>
      </c:barChart>
      <c:catAx>
        <c:axId val="2533391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February 2009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Paelopatides confundens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54083072"/>
        <c:crosses val="autoZero"/>
        <c:auto val="1"/>
        <c:lblAlgn val="ctr"/>
        <c:lblOffset val="100"/>
        <c:tickLblSkip val="2"/>
      </c:catAx>
      <c:valAx>
        <c:axId val="254083072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53339136"/>
        <c:crosses val="autoZero"/>
        <c:crossBetween val="midCat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PaelopatidesHist!$AA$2</c:f>
              <c:strCache>
                <c:ptCount val="1"/>
                <c:pt idx="0">
                  <c:v>Percent</c:v>
                </c:pt>
              </c:strCache>
            </c:strRef>
          </c:tx>
          <c:cat>
            <c:numRef>
              <c:f>PaelopatidesHist!$E$3:$E$29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</c:numCache>
            </c:numRef>
          </c:cat>
          <c:val>
            <c:numRef>
              <c:f>PaelopatidesHist!$AA$3:$AA$29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</c:ser>
        <c:axId val="256894848"/>
        <c:axId val="257263872"/>
      </c:barChart>
      <c:catAx>
        <c:axId val="2568948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May 2011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Paelopatides confundens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57263872"/>
        <c:crosses val="autoZero"/>
        <c:auto val="1"/>
        <c:lblAlgn val="ctr"/>
        <c:lblOffset val="100"/>
        <c:tickLblSkip val="2"/>
      </c:catAx>
      <c:valAx>
        <c:axId val="257263872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56894848"/>
        <c:crosses val="autoZero"/>
        <c:crossBetween val="midCat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PaelopatidesHist!$AE$2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rgbClr val="CC0066"/>
            </a:solidFill>
          </c:spPr>
          <c:cat>
            <c:numRef>
              <c:f>PaelopatidesHist!$E$3:$E$29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</c:numCache>
            </c:numRef>
          </c:cat>
          <c:val>
            <c:numRef>
              <c:f>PaelopatidesHist!$AE$3:$AE$29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50</c:v>
                </c:pt>
                <c:pt idx="6">
                  <c:v>12.5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12.5</c:v>
                </c:pt>
                <c:pt idx="12">
                  <c:v>12.5</c:v>
                </c:pt>
                <c:pt idx="13">
                  <c:v>12.5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</c:ser>
        <c:axId val="257263104"/>
        <c:axId val="268409472"/>
      </c:barChart>
      <c:catAx>
        <c:axId val="2572631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November 2011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Paelopatides confundens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68409472"/>
        <c:crosses val="autoZero"/>
        <c:auto val="1"/>
        <c:lblAlgn val="ctr"/>
        <c:lblOffset val="100"/>
        <c:tickLblSkip val="2"/>
      </c:catAx>
      <c:valAx>
        <c:axId val="268409472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57263104"/>
        <c:crosses val="autoZero"/>
        <c:crossBetween val="midCat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PaelopatidesHist!$AI$2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rgbClr val="CC0066"/>
            </a:solidFill>
          </c:spPr>
          <c:cat>
            <c:numRef>
              <c:f>PaelopatidesHist!$E$3:$E$29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</c:numCache>
            </c:numRef>
          </c:cat>
          <c:val>
            <c:numRef>
              <c:f>PaelopatidesHist!$AI$3:$AI$29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50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</c:ser>
        <c:axId val="268348032"/>
        <c:axId val="268350208"/>
      </c:barChart>
      <c:catAx>
        <c:axId val="2683480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June 2012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Paelopatides confundens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68350208"/>
        <c:crosses val="autoZero"/>
        <c:auto val="1"/>
        <c:lblAlgn val="ctr"/>
        <c:lblOffset val="100"/>
        <c:tickLblSkip val="2"/>
      </c:catAx>
      <c:valAx>
        <c:axId val="268350208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68348032"/>
        <c:crosses val="autoZero"/>
        <c:crossBetween val="midCat"/>
      </c:val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   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tx>
            <c:strRef>
              <c:f>PaelopatidesHist!$AM$2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rgbClr val="CC0066"/>
            </a:solidFill>
          </c:spPr>
          <c:cat>
            <c:numRef>
              <c:f>PaelopatidesHist!$E$3:$E$29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</c:numCache>
            </c:numRef>
          </c:cat>
          <c:val>
            <c:numRef>
              <c:f>PaelopatidesHist!$AM$3:$AM$29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11.111111111111111</c:v>
                </c:pt>
                <c:pt idx="6">
                  <c:v>33.333333333333329</c:v>
                </c:pt>
                <c:pt idx="7">
                  <c:v>0</c:v>
                </c:pt>
                <c:pt idx="8">
                  <c:v>33.333333333333329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11.111111111111111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11.111111111111111</c:v>
                </c:pt>
                <c:pt idx="26">
                  <c:v>0</c:v>
                </c:pt>
              </c:numCache>
            </c:numRef>
          </c:val>
        </c:ser>
        <c:axId val="270078336"/>
        <c:axId val="270129408"/>
      </c:barChart>
      <c:catAx>
        <c:axId val="2700783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 i="0">
                    <a:latin typeface="Arial" pitchFamily="34" charset="0"/>
                    <a:cs typeface="Arial" pitchFamily="34" charset="0"/>
                  </a:rPr>
                  <a:t>November 2012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Paelopatides confundens 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Length (cm)</a:t>
                </a:r>
              </a:p>
            </c:rich>
          </c:tx>
          <c:layout/>
        </c:title>
        <c:numFmt formatCode="General" sourceLinked="1"/>
        <c:tickLblPos val="nextTo"/>
        <c:crossAx val="270129408"/>
        <c:crosses val="autoZero"/>
        <c:auto val="1"/>
        <c:lblAlgn val="ctr"/>
        <c:lblOffset val="100"/>
        <c:tickLblSkip val="2"/>
      </c:catAx>
      <c:valAx>
        <c:axId val="270129408"/>
        <c:scaling>
          <c:orientation val="minMax"/>
          <c:max val="50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Percent</a:t>
                </a:r>
              </a:p>
            </c:rich>
          </c:tx>
          <c:layout/>
        </c:title>
        <c:numFmt formatCode="General" sourceLinked="1"/>
        <c:tickLblPos val="nextTo"/>
        <c:crossAx val="270078336"/>
        <c:crosses val="autoZero"/>
        <c:crossBetween val="midCat"/>
      </c:val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27215</xdr:colOff>
      <xdr:row>31</xdr:row>
      <xdr:rowOff>40821</xdr:rowOff>
    </xdr:from>
    <xdr:to>
      <xdr:col>10</xdr:col>
      <xdr:colOff>27215</xdr:colOff>
      <xdr:row>50</xdr:row>
      <xdr:rowOff>78921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31</xdr:row>
      <xdr:rowOff>0</xdr:rowOff>
    </xdr:from>
    <xdr:to>
      <xdr:col>20</xdr:col>
      <xdr:colOff>0</xdr:colOff>
      <xdr:row>50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31</xdr:row>
      <xdr:rowOff>0</xdr:rowOff>
    </xdr:from>
    <xdr:to>
      <xdr:col>30</xdr:col>
      <xdr:colOff>0</xdr:colOff>
      <xdr:row>50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0</xdr:colOff>
      <xdr:row>70</xdr:row>
      <xdr:rowOff>38100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51</xdr:row>
      <xdr:rowOff>0</xdr:rowOff>
    </xdr:from>
    <xdr:to>
      <xdr:col>20</xdr:col>
      <xdr:colOff>0</xdr:colOff>
      <xdr:row>70</xdr:row>
      <xdr:rowOff>38100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51</xdr:row>
      <xdr:rowOff>0</xdr:rowOff>
    </xdr:from>
    <xdr:to>
      <xdr:col>30</xdr:col>
      <xdr:colOff>0</xdr:colOff>
      <xdr:row>70</xdr:row>
      <xdr:rowOff>38100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0</xdr:colOff>
      <xdr:row>90</xdr:row>
      <xdr:rowOff>38100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71</xdr:row>
      <xdr:rowOff>0</xdr:rowOff>
    </xdr:from>
    <xdr:to>
      <xdr:col>20</xdr:col>
      <xdr:colOff>0</xdr:colOff>
      <xdr:row>90</xdr:row>
      <xdr:rowOff>38100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71</xdr:row>
      <xdr:rowOff>0</xdr:rowOff>
    </xdr:from>
    <xdr:to>
      <xdr:col>30</xdr:col>
      <xdr:colOff>0</xdr:colOff>
      <xdr:row>90</xdr:row>
      <xdr:rowOff>38100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0.13026</cdr:x>
      <cdr:y>0.14509</cdr:y>
    </cdr:from>
    <cdr:to>
      <cdr:x>0.27601</cdr:x>
      <cdr:y>0.20834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7572" y="530678"/>
          <a:ext cx="79172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n=9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13</xdr:col>
      <xdr:colOff>144951</xdr:colOff>
      <xdr:row>31</xdr:row>
      <xdr:rowOff>762</xdr:rowOff>
    </xdr:to>
    <xdr:pic>
      <xdr:nvPicPr>
        <xdr:cNvPr id="2" name="Picture 1" descr="2006DecPaeloLengthsFIXED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209550"/>
          <a:ext cx="7441101" cy="569671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14</xdr:col>
      <xdr:colOff>16650</xdr:colOff>
      <xdr:row>0</xdr:row>
      <xdr:rowOff>188100</xdr:rowOff>
    </xdr:from>
    <xdr:to>
      <xdr:col>26</xdr:col>
      <xdr:colOff>142551</xdr:colOff>
      <xdr:row>30</xdr:row>
      <xdr:rowOff>169812</xdr:rowOff>
    </xdr:to>
    <xdr:pic>
      <xdr:nvPicPr>
        <xdr:cNvPr id="3" name="Picture 2" descr="2007FebPaeloLengthsFIXED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51050" y="188100"/>
          <a:ext cx="7441101" cy="569671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27</xdr:col>
      <xdr:colOff>14250</xdr:colOff>
      <xdr:row>0</xdr:row>
      <xdr:rowOff>185700</xdr:rowOff>
    </xdr:from>
    <xdr:to>
      <xdr:col>39</xdr:col>
      <xdr:colOff>140151</xdr:colOff>
      <xdr:row>30</xdr:row>
      <xdr:rowOff>167412</xdr:rowOff>
    </xdr:to>
    <xdr:pic>
      <xdr:nvPicPr>
        <xdr:cNvPr id="4" name="Picture 3" descr="2007JunPaeloLengthsFIXED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473450" y="185700"/>
          <a:ext cx="7441101" cy="569671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11850</xdr:colOff>
      <xdr:row>32</xdr:row>
      <xdr:rowOff>30900</xdr:rowOff>
    </xdr:from>
    <xdr:to>
      <xdr:col>13</xdr:col>
      <xdr:colOff>137751</xdr:colOff>
      <xdr:row>62</xdr:row>
      <xdr:rowOff>12612</xdr:rowOff>
    </xdr:to>
    <xdr:pic>
      <xdr:nvPicPr>
        <xdr:cNvPr id="5" name="Picture 4" descr="2007SeptPaeloLengthsFIXED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1450" y="6126900"/>
          <a:ext cx="7441101" cy="569671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14</xdr:col>
      <xdr:colOff>9450</xdr:colOff>
      <xdr:row>32</xdr:row>
      <xdr:rowOff>28500</xdr:rowOff>
    </xdr:from>
    <xdr:to>
      <xdr:col>26</xdr:col>
      <xdr:colOff>135351</xdr:colOff>
      <xdr:row>62</xdr:row>
      <xdr:rowOff>10212</xdr:rowOff>
    </xdr:to>
    <xdr:pic>
      <xdr:nvPicPr>
        <xdr:cNvPr id="6" name="Picture 5" descr="2009FebPaeloLengthsFIXED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43850" y="6124500"/>
          <a:ext cx="7441101" cy="569671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27</xdr:col>
      <xdr:colOff>26100</xdr:colOff>
      <xdr:row>31</xdr:row>
      <xdr:rowOff>178500</xdr:rowOff>
    </xdr:from>
    <xdr:to>
      <xdr:col>39</xdr:col>
      <xdr:colOff>152001</xdr:colOff>
      <xdr:row>61</xdr:row>
      <xdr:rowOff>160212</xdr:rowOff>
    </xdr:to>
    <xdr:pic>
      <xdr:nvPicPr>
        <xdr:cNvPr id="7" name="Picture 6" descr="2011MayPaeloLengthsFIXED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485300" y="6084000"/>
          <a:ext cx="7441101" cy="569671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4650</xdr:colOff>
      <xdr:row>63</xdr:row>
      <xdr:rowOff>23700</xdr:rowOff>
    </xdr:from>
    <xdr:to>
      <xdr:col>13</xdr:col>
      <xdr:colOff>130551</xdr:colOff>
      <xdr:row>93</xdr:row>
      <xdr:rowOff>5412</xdr:rowOff>
    </xdr:to>
    <xdr:pic>
      <xdr:nvPicPr>
        <xdr:cNvPr id="8" name="Picture 7" descr="2011NovPaeloLengthsFIXED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4250" y="12025200"/>
          <a:ext cx="7441101" cy="569671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14</xdr:col>
      <xdr:colOff>21300</xdr:colOff>
      <xdr:row>63</xdr:row>
      <xdr:rowOff>21300</xdr:rowOff>
    </xdr:from>
    <xdr:to>
      <xdr:col>26</xdr:col>
      <xdr:colOff>147201</xdr:colOff>
      <xdr:row>93</xdr:row>
      <xdr:rowOff>3012</xdr:rowOff>
    </xdr:to>
    <xdr:pic>
      <xdr:nvPicPr>
        <xdr:cNvPr id="9" name="Picture 8" descr="2012JunePaeloLengthsFIXED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555700" y="12022800"/>
          <a:ext cx="7441101" cy="569671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27</xdr:col>
      <xdr:colOff>37950</xdr:colOff>
      <xdr:row>63</xdr:row>
      <xdr:rowOff>18900</xdr:rowOff>
    </xdr:from>
    <xdr:to>
      <xdr:col>39</xdr:col>
      <xdr:colOff>167595</xdr:colOff>
      <xdr:row>93</xdr:row>
      <xdr:rowOff>612</xdr:rowOff>
    </xdr:to>
    <xdr:pic>
      <xdr:nvPicPr>
        <xdr:cNvPr id="10" name="Picture 9" descr="2012NovPaeloLengths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497150" y="12020400"/>
          <a:ext cx="7444845" cy="569671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0.13026</cdr:x>
      <cdr:y>0.14509</cdr:y>
    </cdr:from>
    <cdr:to>
      <cdr:x>0.27601</cdr:x>
      <cdr:y>0.20834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7572" y="530678"/>
          <a:ext cx="79172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0.13026</cdr:x>
      <cdr:y>0.14509</cdr:y>
    </cdr:from>
    <cdr:to>
      <cdr:x>0.27601</cdr:x>
      <cdr:y>0.20834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7572" y="530678"/>
          <a:ext cx="79172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0.13026</cdr:x>
      <cdr:y>0.14509</cdr:y>
    </cdr:from>
    <cdr:to>
      <cdr:x>0.27601</cdr:x>
      <cdr:y>0.20834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7572" y="530678"/>
          <a:ext cx="79172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0.13026</cdr:x>
      <cdr:y>0.14509</cdr:y>
    </cdr:from>
    <cdr:to>
      <cdr:x>0.27601</cdr:x>
      <cdr:y>0.20834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7572" y="530678"/>
          <a:ext cx="79172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0.13026</cdr:x>
      <cdr:y>0.14509</cdr:y>
    </cdr:from>
    <cdr:to>
      <cdr:x>0.27601</cdr:x>
      <cdr:y>0.20834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7572" y="530678"/>
          <a:ext cx="79172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0.13026</cdr:x>
      <cdr:y>0.14509</cdr:y>
    </cdr:from>
    <cdr:to>
      <cdr:x>0.27601</cdr:x>
      <cdr:y>0.20834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7572" y="530678"/>
          <a:ext cx="79172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n=0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0.13026</cdr:x>
      <cdr:y>0.14509</cdr:y>
    </cdr:from>
    <cdr:to>
      <cdr:x>0.27601</cdr:x>
      <cdr:y>0.20834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7572" y="530678"/>
          <a:ext cx="79172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n=8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0.13026</cdr:x>
      <cdr:y>0.14509</cdr:y>
    </cdr:from>
    <cdr:to>
      <cdr:x>0.27601</cdr:x>
      <cdr:y>0.20834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7572" y="530678"/>
          <a:ext cx="791725" cy="231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000">
              <a:latin typeface="Arial" pitchFamily="34" charset="0"/>
              <a:cs typeface="Arial" pitchFamily="34" charset="0"/>
            </a:rPr>
            <a:t>n=2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workbookViewId="0">
      <selection activeCell="R1" sqref="R1:R15"/>
    </sheetView>
  </sheetViews>
  <sheetFormatPr defaultRowHeight="15"/>
  <cols>
    <col min="1" max="1" width="23.85546875" bestFit="1" customWidth="1"/>
    <col min="2" max="3" width="12" bestFit="1" customWidth="1"/>
    <col min="4" max="4" width="12.28515625" bestFit="1" customWidth="1"/>
    <col min="5" max="5" width="4.140625" customWidth="1"/>
    <col min="6" max="6" width="2" bestFit="1" customWidth="1"/>
    <col min="7" max="7" width="4.140625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F1">
        <v>0</v>
      </c>
      <c r="H1">
        <v>0</v>
      </c>
      <c r="J1" s="8">
        <v>39052</v>
      </c>
      <c r="K1" s="9" t="s">
        <v>16</v>
      </c>
      <c r="L1">
        <v>0</v>
      </c>
      <c r="M1" s="8">
        <v>39326</v>
      </c>
      <c r="N1" s="9" t="s">
        <v>16</v>
      </c>
      <c r="O1">
        <v>0</v>
      </c>
      <c r="P1" s="8">
        <v>40848</v>
      </c>
      <c r="Q1" s="9" t="s">
        <v>16</v>
      </c>
      <c r="R1">
        <v>8</v>
      </c>
    </row>
    <row r="2" spans="1:18">
      <c r="A2" t="s">
        <v>4</v>
      </c>
      <c r="B2">
        <v>4.7208695660000002</v>
      </c>
      <c r="C2">
        <v>47.208695659999997</v>
      </c>
      <c r="D2">
        <v>321</v>
      </c>
      <c r="F2">
        <v>0</v>
      </c>
      <c r="H2">
        <v>1</v>
      </c>
      <c r="K2" s="9" t="s">
        <v>17</v>
      </c>
      <c r="N2" s="9" t="s">
        <v>17</v>
      </c>
      <c r="Q2" s="9" t="s">
        <v>17</v>
      </c>
      <c r="R2">
        <f>MIN(B2:B9)</f>
        <v>4.0323824720000001</v>
      </c>
    </row>
    <row r="3" spans="1:18">
      <c r="A3" t="s">
        <v>4</v>
      </c>
      <c r="B3">
        <v>4.0763164029999999</v>
      </c>
      <c r="C3">
        <v>40.763164029999999</v>
      </c>
      <c r="D3">
        <v>321</v>
      </c>
      <c r="F3">
        <v>0</v>
      </c>
      <c r="H3">
        <v>2</v>
      </c>
      <c r="K3" s="9" t="s">
        <v>18</v>
      </c>
      <c r="N3" s="9" t="s">
        <v>18</v>
      </c>
      <c r="Q3" s="9" t="s">
        <v>18</v>
      </c>
      <c r="R3">
        <f>MAX(B2:B9)</f>
        <v>12.418848390000001</v>
      </c>
    </row>
    <row r="4" spans="1:18">
      <c r="A4" t="s">
        <v>4</v>
      </c>
      <c r="B4">
        <v>12.418848390000001</v>
      </c>
      <c r="C4">
        <v>124.18848389999999</v>
      </c>
      <c r="D4">
        <v>321</v>
      </c>
      <c r="H4">
        <v>3</v>
      </c>
      <c r="K4" s="9" t="s">
        <v>19</v>
      </c>
      <c r="N4" s="9" t="s">
        <v>19</v>
      </c>
      <c r="Q4" s="9" t="s">
        <v>19</v>
      </c>
      <c r="R4">
        <f>R3-R2</f>
        <v>8.3864659180000007</v>
      </c>
    </row>
    <row r="5" spans="1:18">
      <c r="A5" t="s">
        <v>4</v>
      </c>
      <c r="B5">
        <v>11.121488060000001</v>
      </c>
      <c r="C5">
        <v>111.2148806</v>
      </c>
      <c r="D5">
        <v>321</v>
      </c>
      <c r="H5">
        <v>4</v>
      </c>
      <c r="K5" s="9" t="s">
        <v>20</v>
      </c>
      <c r="N5" s="9" t="s">
        <v>20</v>
      </c>
      <c r="Q5" s="9" t="s">
        <v>20</v>
      </c>
      <c r="R5">
        <f>AVERAGE(B2:B9)</f>
        <v>7.2234897823750011</v>
      </c>
    </row>
    <row r="6" spans="1:18">
      <c r="A6" t="s">
        <v>4</v>
      </c>
      <c r="B6">
        <v>10.589097600000001</v>
      </c>
      <c r="C6">
        <v>105.89097599999999</v>
      </c>
      <c r="D6">
        <v>321</v>
      </c>
      <c r="H6">
        <v>5</v>
      </c>
      <c r="J6" s="8">
        <v>39114</v>
      </c>
      <c r="K6" s="9" t="s">
        <v>16</v>
      </c>
      <c r="L6">
        <v>0</v>
      </c>
      <c r="M6" s="8">
        <v>39845</v>
      </c>
      <c r="N6" s="9" t="s">
        <v>16</v>
      </c>
      <c r="O6">
        <v>0</v>
      </c>
      <c r="P6" s="8">
        <v>41061</v>
      </c>
      <c r="Q6" s="9" t="s">
        <v>16</v>
      </c>
      <c r="R6">
        <v>2</v>
      </c>
    </row>
    <row r="7" spans="1:18">
      <c r="A7" t="s">
        <v>4</v>
      </c>
      <c r="B7">
        <v>4.9240620100000001</v>
      </c>
      <c r="C7">
        <v>49.240620100000001</v>
      </c>
      <c r="D7">
        <v>321</v>
      </c>
      <c r="H7">
        <v>6</v>
      </c>
      <c r="K7" s="9" t="s">
        <v>17</v>
      </c>
      <c r="N7" s="9" t="s">
        <v>17</v>
      </c>
      <c r="Q7" s="9" t="s">
        <v>17</v>
      </c>
      <c r="R7">
        <f>B10</f>
        <v>19.232363549999999</v>
      </c>
    </row>
    <row r="8" spans="1:18">
      <c r="A8" t="s">
        <v>4</v>
      </c>
      <c r="B8">
        <v>5.9048537579999998</v>
      </c>
      <c r="C8">
        <v>59.048537580000001</v>
      </c>
      <c r="D8">
        <v>321</v>
      </c>
      <c r="H8">
        <v>7</v>
      </c>
      <c r="K8" s="9" t="s">
        <v>18</v>
      </c>
      <c r="N8" s="9" t="s">
        <v>18</v>
      </c>
      <c r="Q8" s="9" t="s">
        <v>18</v>
      </c>
      <c r="R8">
        <f>B11</f>
        <v>11.276998620000001</v>
      </c>
    </row>
    <row r="9" spans="1:18">
      <c r="A9" t="s">
        <v>4</v>
      </c>
      <c r="B9">
        <v>4.0323824720000001</v>
      </c>
      <c r="C9">
        <v>40.323824719999998</v>
      </c>
      <c r="D9">
        <v>321</v>
      </c>
      <c r="H9">
        <v>8</v>
      </c>
      <c r="K9" s="9" t="s">
        <v>19</v>
      </c>
      <c r="N9" s="9" t="s">
        <v>19</v>
      </c>
      <c r="Q9" s="9" t="s">
        <v>19</v>
      </c>
      <c r="R9">
        <f>R7-R8</f>
        <v>7.9553649299999982</v>
      </c>
    </row>
    <row r="10" spans="1:18">
      <c r="A10" t="s">
        <v>4</v>
      </c>
      <c r="B10">
        <v>19.232363549999999</v>
      </c>
      <c r="C10">
        <v>192.32363549999999</v>
      </c>
      <c r="D10">
        <v>403</v>
      </c>
      <c r="H10">
        <v>9</v>
      </c>
      <c r="K10" s="9" t="s">
        <v>20</v>
      </c>
      <c r="N10" s="9" t="s">
        <v>20</v>
      </c>
      <c r="Q10" s="9" t="s">
        <v>20</v>
      </c>
      <c r="R10">
        <f>AVERAGE(B10:B11)</f>
        <v>15.254681085</v>
      </c>
    </row>
    <row r="11" spans="1:18">
      <c r="A11" t="s">
        <v>4</v>
      </c>
      <c r="B11">
        <v>11.276998620000001</v>
      </c>
      <c r="C11">
        <v>112.76998620000001</v>
      </c>
      <c r="D11">
        <v>403</v>
      </c>
      <c r="H11">
        <v>10</v>
      </c>
      <c r="J11" s="8">
        <v>39234</v>
      </c>
      <c r="K11" s="9" t="s">
        <v>16</v>
      </c>
      <c r="L11">
        <v>0</v>
      </c>
      <c r="M11" s="8">
        <v>40664</v>
      </c>
      <c r="N11" s="9" t="s">
        <v>16</v>
      </c>
      <c r="O11">
        <v>0</v>
      </c>
      <c r="P11" s="8">
        <v>41214</v>
      </c>
      <c r="Q11" s="9" t="s">
        <v>16</v>
      </c>
      <c r="R11">
        <f>COUNT(B12:B20)</f>
        <v>9</v>
      </c>
    </row>
    <row r="12" spans="1:18">
      <c r="A12" t="s">
        <v>4</v>
      </c>
      <c r="B12">
        <v>7.5847032270000003</v>
      </c>
      <c r="C12">
        <v>75.84703227</v>
      </c>
      <c r="D12">
        <v>442</v>
      </c>
      <c r="H12">
        <v>11</v>
      </c>
      <c r="K12" s="9" t="s">
        <v>17</v>
      </c>
      <c r="N12" s="9" t="s">
        <v>17</v>
      </c>
      <c r="Q12" s="9" t="s">
        <v>17</v>
      </c>
      <c r="R12">
        <f>MIN(B12:B20)</f>
        <v>4.0692599920000001</v>
      </c>
    </row>
    <row r="13" spans="1:18">
      <c r="A13" t="s">
        <v>4</v>
      </c>
      <c r="B13">
        <v>4.0692599920000001</v>
      </c>
      <c r="C13">
        <v>40.692599919999999</v>
      </c>
      <c r="D13">
        <v>442</v>
      </c>
      <c r="H13">
        <v>12</v>
      </c>
      <c r="K13" s="9" t="s">
        <v>18</v>
      </c>
      <c r="N13" s="9" t="s">
        <v>18</v>
      </c>
      <c r="Q13" s="9" t="s">
        <v>18</v>
      </c>
      <c r="R13">
        <f>MAX(B12:B20)</f>
        <v>24.116579189999999</v>
      </c>
    </row>
    <row r="14" spans="1:18">
      <c r="A14" t="s">
        <v>4</v>
      </c>
      <c r="B14">
        <v>5.9015338389999998</v>
      </c>
      <c r="C14">
        <v>59.015338389999997</v>
      </c>
      <c r="D14">
        <v>442</v>
      </c>
      <c r="H14">
        <v>13</v>
      </c>
      <c r="K14" s="9" t="s">
        <v>19</v>
      </c>
      <c r="N14" s="9" t="s">
        <v>19</v>
      </c>
      <c r="Q14" s="9" t="s">
        <v>19</v>
      </c>
      <c r="R14">
        <f>R13-R12</f>
        <v>20.047319198</v>
      </c>
    </row>
    <row r="15" spans="1:18">
      <c r="A15" t="s">
        <v>4</v>
      </c>
      <c r="B15">
        <v>7.3802381629999996</v>
      </c>
      <c r="C15">
        <v>73.802381629999999</v>
      </c>
      <c r="D15">
        <v>442</v>
      </c>
      <c r="H15">
        <v>14</v>
      </c>
      <c r="K15" s="9" t="s">
        <v>20</v>
      </c>
      <c r="N15" s="9" t="s">
        <v>20</v>
      </c>
      <c r="Q15" s="9" t="s">
        <v>20</v>
      </c>
      <c r="R15">
        <f>AVERAGE(B12:B20)</f>
        <v>8.8615307267777776</v>
      </c>
    </row>
    <row r="16" spans="1:18">
      <c r="A16" t="s">
        <v>4</v>
      </c>
      <c r="B16">
        <v>7.1081274920000004</v>
      </c>
      <c r="C16">
        <v>71.081274919999998</v>
      </c>
      <c r="D16">
        <v>442</v>
      </c>
      <c r="H16">
        <v>15</v>
      </c>
    </row>
    <row r="17" spans="1:8">
      <c r="A17" t="s">
        <v>4</v>
      </c>
      <c r="B17">
        <v>5.0434782609999997</v>
      </c>
      <c r="C17">
        <v>50.434782609999999</v>
      </c>
      <c r="D17">
        <v>442</v>
      </c>
      <c r="H17">
        <v>16</v>
      </c>
    </row>
    <row r="18" spans="1:8">
      <c r="A18" t="s">
        <v>4</v>
      </c>
      <c r="B18">
        <v>24.116579189999999</v>
      </c>
      <c r="C18">
        <v>241.16579189999999</v>
      </c>
      <c r="D18">
        <v>442</v>
      </c>
      <c r="H18">
        <v>17</v>
      </c>
    </row>
    <row r="19" spans="1:8">
      <c r="A19" t="s">
        <v>4</v>
      </c>
      <c r="B19">
        <v>13.300445910000001</v>
      </c>
      <c r="C19">
        <v>133.00445909999999</v>
      </c>
      <c r="D19">
        <v>442</v>
      </c>
      <c r="H19">
        <v>18</v>
      </c>
    </row>
    <row r="20" spans="1:8">
      <c r="A20" t="s">
        <v>4</v>
      </c>
      <c r="B20">
        <v>5.2494104669999997</v>
      </c>
      <c r="C20">
        <v>52.494104669999999</v>
      </c>
      <c r="D20">
        <v>442</v>
      </c>
      <c r="H20">
        <v>19</v>
      </c>
    </row>
    <row r="21" spans="1:8">
      <c r="B21">
        <f>AVERAGE(B2:B20)</f>
        <v>8.8447924721052633</v>
      </c>
      <c r="H21">
        <v>20</v>
      </c>
    </row>
    <row r="22" spans="1:8">
      <c r="H22">
        <v>21</v>
      </c>
    </row>
    <row r="23" spans="1:8">
      <c r="H23">
        <v>22</v>
      </c>
    </row>
    <row r="24" spans="1:8">
      <c r="H24">
        <v>23</v>
      </c>
    </row>
    <row r="25" spans="1:8">
      <c r="H25">
        <v>24</v>
      </c>
    </row>
    <row r="26" spans="1:8">
      <c r="H26">
        <v>25</v>
      </c>
    </row>
    <row r="27" spans="1:8">
      <c r="H27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30"/>
  <sheetViews>
    <sheetView topLeftCell="A50" zoomScale="50" zoomScaleNormal="50" workbookViewId="0">
      <selection sqref="A1:XFD1"/>
    </sheetView>
  </sheetViews>
  <sheetFormatPr defaultRowHeight="15"/>
  <sheetData>
    <row r="1" spans="1:39" ht="15.75" thickBot="1">
      <c r="A1" t="s">
        <v>9</v>
      </c>
      <c r="C1" s="5"/>
      <c r="E1" s="6" t="s">
        <v>10</v>
      </c>
      <c r="F1" s="7">
        <v>2006</v>
      </c>
      <c r="G1" s="5"/>
      <c r="I1" t="s">
        <v>11</v>
      </c>
      <c r="J1" s="7">
        <v>2007</v>
      </c>
      <c r="K1" s="5"/>
      <c r="M1" t="s">
        <v>12</v>
      </c>
      <c r="N1" s="7">
        <v>2007</v>
      </c>
      <c r="O1" s="5"/>
      <c r="Q1" t="s">
        <v>13</v>
      </c>
      <c r="R1" s="7">
        <v>2007</v>
      </c>
      <c r="S1" s="5"/>
      <c r="U1" t="s">
        <v>11</v>
      </c>
      <c r="V1" s="7">
        <v>2009</v>
      </c>
      <c r="W1" s="5"/>
      <c r="Y1" t="s">
        <v>14</v>
      </c>
      <c r="Z1" s="7">
        <v>2011</v>
      </c>
      <c r="AA1" s="5"/>
      <c r="AC1" t="s">
        <v>15</v>
      </c>
      <c r="AD1" s="7">
        <v>2011</v>
      </c>
      <c r="AG1" t="s">
        <v>12</v>
      </c>
      <c r="AH1" s="7">
        <v>2012</v>
      </c>
      <c r="AK1" t="s">
        <v>15</v>
      </c>
      <c r="AL1" s="7">
        <v>2012</v>
      </c>
    </row>
    <row r="2" spans="1:39">
      <c r="A2" s="4" t="s">
        <v>5</v>
      </c>
      <c r="B2" s="4" t="s">
        <v>7</v>
      </c>
      <c r="C2" t="s">
        <v>8</v>
      </c>
      <c r="E2" s="4" t="s">
        <v>5</v>
      </c>
      <c r="F2" s="4" t="s">
        <v>7</v>
      </c>
      <c r="G2" t="s">
        <v>8</v>
      </c>
      <c r="I2" s="4" t="s">
        <v>5</v>
      </c>
      <c r="J2" s="4" t="s">
        <v>7</v>
      </c>
      <c r="K2" t="s">
        <v>8</v>
      </c>
      <c r="M2" s="4" t="s">
        <v>5</v>
      </c>
      <c r="N2" s="4" t="s">
        <v>7</v>
      </c>
      <c r="O2" t="s">
        <v>8</v>
      </c>
      <c r="Q2" s="4" t="s">
        <v>5</v>
      </c>
      <c r="R2" s="4" t="s">
        <v>7</v>
      </c>
      <c r="S2" t="s">
        <v>8</v>
      </c>
      <c r="U2" s="4" t="s">
        <v>5</v>
      </c>
      <c r="V2" s="4" t="s">
        <v>7</v>
      </c>
      <c r="W2" t="s">
        <v>8</v>
      </c>
      <c r="Y2" s="4" t="s">
        <v>5</v>
      </c>
      <c r="Z2" s="4" t="s">
        <v>7</v>
      </c>
      <c r="AA2" t="s">
        <v>8</v>
      </c>
      <c r="AC2" s="4" t="s">
        <v>5</v>
      </c>
      <c r="AD2" s="4" t="s">
        <v>7</v>
      </c>
      <c r="AE2" t="s">
        <v>8</v>
      </c>
      <c r="AG2" s="4" t="s">
        <v>5</v>
      </c>
      <c r="AH2" s="4" t="s">
        <v>7</v>
      </c>
      <c r="AI2" t="s">
        <v>8</v>
      </c>
      <c r="AK2" s="4" t="s">
        <v>5</v>
      </c>
      <c r="AL2" s="4" t="s">
        <v>7</v>
      </c>
      <c r="AM2" t="s">
        <v>8</v>
      </c>
    </row>
    <row r="3" spans="1:39">
      <c r="A3" s="1">
        <v>0</v>
      </c>
      <c r="B3" s="2">
        <v>0</v>
      </c>
      <c r="C3">
        <f>($B3/$B$30)*100</f>
        <v>0</v>
      </c>
      <c r="E3" s="1">
        <v>0</v>
      </c>
      <c r="F3" s="2">
        <v>0</v>
      </c>
      <c r="G3">
        <v>0</v>
      </c>
      <c r="I3" s="1">
        <v>0</v>
      </c>
      <c r="J3" s="2">
        <v>0</v>
      </c>
      <c r="K3">
        <v>0</v>
      </c>
      <c r="M3" s="1">
        <v>0</v>
      </c>
      <c r="N3" s="2">
        <v>0</v>
      </c>
      <c r="O3">
        <v>0</v>
      </c>
      <c r="Q3" s="1">
        <v>0</v>
      </c>
      <c r="R3" s="2">
        <v>0</v>
      </c>
      <c r="S3">
        <v>0</v>
      </c>
      <c r="U3" s="1">
        <v>0</v>
      </c>
      <c r="V3" s="2">
        <v>0</v>
      </c>
      <c r="W3">
        <v>0</v>
      </c>
      <c r="Y3" s="1">
        <v>0</v>
      </c>
      <c r="Z3" s="2">
        <v>0</v>
      </c>
      <c r="AA3">
        <v>0</v>
      </c>
      <c r="AC3" s="1">
        <v>0</v>
      </c>
      <c r="AD3" s="2">
        <v>0</v>
      </c>
      <c r="AE3">
        <f>(AD3/$AD$30)*100</f>
        <v>0</v>
      </c>
      <c r="AG3" s="1">
        <v>0</v>
      </c>
      <c r="AH3" s="2">
        <v>0</v>
      </c>
      <c r="AI3">
        <f>(AH3/$AH$30)*100</f>
        <v>0</v>
      </c>
      <c r="AK3" s="1">
        <v>0</v>
      </c>
      <c r="AL3" s="2">
        <v>0</v>
      </c>
      <c r="AM3">
        <f>(AL3/$AL$30)*100</f>
        <v>0</v>
      </c>
    </row>
    <row r="4" spans="1:39">
      <c r="A4" s="1">
        <v>1</v>
      </c>
      <c r="B4" s="2">
        <v>0</v>
      </c>
      <c r="C4">
        <f t="shared" ref="C4:C29" si="0">($B4/$B$30)*100</f>
        <v>0</v>
      </c>
      <c r="E4" s="1">
        <v>1</v>
      </c>
      <c r="F4" s="2">
        <v>0</v>
      </c>
      <c r="G4">
        <v>0</v>
      </c>
      <c r="I4" s="1">
        <v>1</v>
      </c>
      <c r="J4" s="2">
        <v>0</v>
      </c>
      <c r="K4">
        <v>0</v>
      </c>
      <c r="M4" s="1">
        <v>1</v>
      </c>
      <c r="N4" s="2">
        <v>0</v>
      </c>
      <c r="O4">
        <v>0</v>
      </c>
      <c r="Q4" s="1">
        <v>1</v>
      </c>
      <c r="R4" s="2">
        <v>0</v>
      </c>
      <c r="S4">
        <v>0</v>
      </c>
      <c r="U4" s="1">
        <v>1</v>
      </c>
      <c r="V4" s="2">
        <v>0</v>
      </c>
      <c r="W4">
        <v>0</v>
      </c>
      <c r="Y4" s="1">
        <v>1</v>
      </c>
      <c r="Z4" s="2">
        <v>0</v>
      </c>
      <c r="AA4">
        <v>0</v>
      </c>
      <c r="AC4" s="1">
        <v>1</v>
      </c>
      <c r="AD4" s="2">
        <v>0</v>
      </c>
      <c r="AE4">
        <f t="shared" ref="AE4:AE29" si="1">(AD4/$AD$30)*100</f>
        <v>0</v>
      </c>
      <c r="AG4" s="1">
        <v>1</v>
      </c>
      <c r="AH4" s="2">
        <v>0</v>
      </c>
      <c r="AI4">
        <f t="shared" ref="AI4:AI29" si="2">(AH4/$AH$30)*100</f>
        <v>0</v>
      </c>
      <c r="AK4" s="1">
        <v>1</v>
      </c>
      <c r="AL4" s="2">
        <v>0</v>
      </c>
      <c r="AM4">
        <f t="shared" ref="AM4:AM29" si="3">(AL4/$AL$30)*100</f>
        <v>0</v>
      </c>
    </row>
    <row r="5" spans="1:39">
      <c r="A5" s="1">
        <v>2</v>
      </c>
      <c r="B5" s="2">
        <v>0</v>
      </c>
      <c r="C5">
        <f t="shared" si="0"/>
        <v>0</v>
      </c>
      <c r="E5" s="1">
        <v>2</v>
      </c>
      <c r="F5" s="2">
        <v>0</v>
      </c>
      <c r="G5">
        <v>0</v>
      </c>
      <c r="I5" s="1">
        <v>2</v>
      </c>
      <c r="J5" s="2">
        <v>0</v>
      </c>
      <c r="K5">
        <v>0</v>
      </c>
      <c r="M5" s="1">
        <v>2</v>
      </c>
      <c r="N5" s="2">
        <v>0</v>
      </c>
      <c r="O5">
        <v>0</v>
      </c>
      <c r="Q5" s="1">
        <v>2</v>
      </c>
      <c r="R5" s="2">
        <v>0</v>
      </c>
      <c r="S5">
        <v>0</v>
      </c>
      <c r="U5" s="1">
        <v>2</v>
      </c>
      <c r="V5" s="2">
        <v>0</v>
      </c>
      <c r="W5">
        <v>0</v>
      </c>
      <c r="Y5" s="1">
        <v>2</v>
      </c>
      <c r="Z5" s="2">
        <v>0</v>
      </c>
      <c r="AA5">
        <v>0</v>
      </c>
      <c r="AC5" s="1">
        <v>2</v>
      </c>
      <c r="AD5" s="2">
        <v>0</v>
      </c>
      <c r="AE5">
        <f t="shared" si="1"/>
        <v>0</v>
      </c>
      <c r="AG5" s="1">
        <v>2</v>
      </c>
      <c r="AH5" s="2">
        <v>0</v>
      </c>
      <c r="AI5">
        <f t="shared" si="2"/>
        <v>0</v>
      </c>
      <c r="AK5" s="1">
        <v>2</v>
      </c>
      <c r="AL5" s="2">
        <v>0</v>
      </c>
      <c r="AM5">
        <f t="shared" si="3"/>
        <v>0</v>
      </c>
    </row>
    <row r="6" spans="1:39">
      <c r="A6" s="1">
        <v>3</v>
      </c>
      <c r="B6" s="2">
        <v>0</v>
      </c>
      <c r="C6">
        <f t="shared" si="0"/>
        <v>0</v>
      </c>
      <c r="E6" s="1">
        <v>3</v>
      </c>
      <c r="F6" s="2">
        <v>0</v>
      </c>
      <c r="G6">
        <v>0</v>
      </c>
      <c r="I6" s="1">
        <v>3</v>
      </c>
      <c r="J6" s="2">
        <v>0</v>
      </c>
      <c r="K6">
        <v>0</v>
      </c>
      <c r="M6" s="1">
        <v>3</v>
      </c>
      <c r="N6" s="2">
        <v>0</v>
      </c>
      <c r="O6">
        <v>0</v>
      </c>
      <c r="Q6" s="1">
        <v>3</v>
      </c>
      <c r="R6" s="2">
        <v>0</v>
      </c>
      <c r="S6">
        <v>0</v>
      </c>
      <c r="U6" s="1">
        <v>3</v>
      </c>
      <c r="V6" s="2">
        <v>0</v>
      </c>
      <c r="W6">
        <v>0</v>
      </c>
      <c r="Y6" s="1">
        <v>3</v>
      </c>
      <c r="Z6" s="2">
        <v>0</v>
      </c>
      <c r="AA6">
        <v>0</v>
      </c>
      <c r="AC6" s="1">
        <v>3</v>
      </c>
      <c r="AD6" s="2">
        <v>0</v>
      </c>
      <c r="AE6">
        <f t="shared" si="1"/>
        <v>0</v>
      </c>
      <c r="AG6" s="1">
        <v>3</v>
      </c>
      <c r="AH6" s="2">
        <v>0</v>
      </c>
      <c r="AI6">
        <f t="shared" si="2"/>
        <v>0</v>
      </c>
      <c r="AK6" s="1">
        <v>3</v>
      </c>
      <c r="AL6" s="2">
        <v>0</v>
      </c>
      <c r="AM6">
        <f t="shared" si="3"/>
        <v>0</v>
      </c>
    </row>
    <row r="7" spans="1:39">
      <c r="A7" s="1">
        <v>4</v>
      </c>
      <c r="B7" s="2">
        <v>0</v>
      </c>
      <c r="C7">
        <f t="shared" si="0"/>
        <v>0</v>
      </c>
      <c r="E7" s="1">
        <v>4</v>
      </c>
      <c r="F7" s="2">
        <v>0</v>
      </c>
      <c r="G7">
        <v>0</v>
      </c>
      <c r="I7" s="1">
        <v>4</v>
      </c>
      <c r="J7" s="2">
        <v>0</v>
      </c>
      <c r="K7">
        <v>0</v>
      </c>
      <c r="M7" s="1">
        <v>4</v>
      </c>
      <c r="N7" s="2">
        <v>0</v>
      </c>
      <c r="O7">
        <v>0</v>
      </c>
      <c r="Q7" s="1">
        <v>4</v>
      </c>
      <c r="R7" s="2">
        <v>0</v>
      </c>
      <c r="S7">
        <v>0</v>
      </c>
      <c r="U7" s="1">
        <v>4</v>
      </c>
      <c r="V7" s="2">
        <v>0</v>
      </c>
      <c r="W7">
        <v>0</v>
      </c>
      <c r="Y7" s="1">
        <v>4</v>
      </c>
      <c r="Z7" s="2">
        <v>0</v>
      </c>
      <c r="AA7">
        <v>0</v>
      </c>
      <c r="AC7" s="1">
        <v>4</v>
      </c>
      <c r="AD7" s="2">
        <v>0</v>
      </c>
      <c r="AE7">
        <f t="shared" si="1"/>
        <v>0</v>
      </c>
      <c r="AG7" s="1">
        <v>4</v>
      </c>
      <c r="AH7" s="2">
        <v>0</v>
      </c>
      <c r="AI7">
        <f t="shared" si="2"/>
        <v>0</v>
      </c>
      <c r="AK7" s="1">
        <v>4</v>
      </c>
      <c r="AL7" s="2">
        <v>0</v>
      </c>
      <c r="AM7">
        <f t="shared" si="3"/>
        <v>0</v>
      </c>
    </row>
    <row r="8" spans="1:39">
      <c r="A8" s="1">
        <v>5</v>
      </c>
      <c r="B8" s="2">
        <v>5</v>
      </c>
      <c r="C8">
        <f t="shared" si="0"/>
        <v>26.315789473684209</v>
      </c>
      <c r="E8" s="1">
        <v>5</v>
      </c>
      <c r="F8" s="2">
        <v>0</v>
      </c>
      <c r="G8">
        <v>0</v>
      </c>
      <c r="I8" s="1">
        <v>5</v>
      </c>
      <c r="J8" s="2">
        <v>0</v>
      </c>
      <c r="K8">
        <v>0</v>
      </c>
      <c r="M8" s="1">
        <v>5</v>
      </c>
      <c r="N8" s="2">
        <v>0</v>
      </c>
      <c r="O8">
        <v>0</v>
      </c>
      <c r="Q8" s="1">
        <v>5</v>
      </c>
      <c r="R8" s="2">
        <v>0</v>
      </c>
      <c r="S8">
        <v>0</v>
      </c>
      <c r="U8" s="1">
        <v>5</v>
      </c>
      <c r="V8" s="2">
        <v>0</v>
      </c>
      <c r="W8">
        <v>0</v>
      </c>
      <c r="Y8" s="1">
        <v>5</v>
      </c>
      <c r="Z8" s="2">
        <v>0</v>
      </c>
      <c r="AA8">
        <v>0</v>
      </c>
      <c r="AC8" s="1">
        <v>5</v>
      </c>
      <c r="AD8" s="2">
        <v>4</v>
      </c>
      <c r="AE8">
        <f t="shared" si="1"/>
        <v>50</v>
      </c>
      <c r="AG8" s="1">
        <v>5</v>
      </c>
      <c r="AH8" s="2">
        <v>0</v>
      </c>
      <c r="AI8">
        <f t="shared" si="2"/>
        <v>0</v>
      </c>
      <c r="AK8" s="1">
        <v>5</v>
      </c>
      <c r="AL8" s="2">
        <v>1</v>
      </c>
      <c r="AM8">
        <f t="shared" si="3"/>
        <v>11.111111111111111</v>
      </c>
    </row>
    <row r="9" spans="1:39">
      <c r="A9" s="1">
        <v>6</v>
      </c>
      <c r="B9" s="2">
        <v>4</v>
      </c>
      <c r="C9">
        <f t="shared" si="0"/>
        <v>21.052631578947366</v>
      </c>
      <c r="E9" s="1">
        <v>6</v>
      </c>
      <c r="F9" s="2">
        <v>0</v>
      </c>
      <c r="G9">
        <v>0</v>
      </c>
      <c r="I9" s="1">
        <v>6</v>
      </c>
      <c r="J9" s="2">
        <v>0</v>
      </c>
      <c r="K9">
        <v>0</v>
      </c>
      <c r="M9" s="1">
        <v>6</v>
      </c>
      <c r="N9" s="2">
        <v>0</v>
      </c>
      <c r="O9">
        <v>0</v>
      </c>
      <c r="Q9" s="1">
        <v>6</v>
      </c>
      <c r="R9" s="2">
        <v>0</v>
      </c>
      <c r="S9">
        <v>0</v>
      </c>
      <c r="U9" s="1">
        <v>6</v>
      </c>
      <c r="V9" s="2">
        <v>0</v>
      </c>
      <c r="W9">
        <v>0</v>
      </c>
      <c r="Y9" s="1">
        <v>6</v>
      </c>
      <c r="Z9" s="2">
        <v>0</v>
      </c>
      <c r="AA9">
        <v>0</v>
      </c>
      <c r="AC9" s="1">
        <v>6</v>
      </c>
      <c r="AD9" s="2">
        <v>1</v>
      </c>
      <c r="AE9">
        <f t="shared" si="1"/>
        <v>12.5</v>
      </c>
      <c r="AG9" s="1">
        <v>6</v>
      </c>
      <c r="AH9" s="2">
        <v>0</v>
      </c>
      <c r="AI9">
        <f t="shared" si="2"/>
        <v>0</v>
      </c>
      <c r="AK9" s="1">
        <v>6</v>
      </c>
      <c r="AL9" s="2">
        <v>3</v>
      </c>
      <c r="AM9">
        <f t="shared" si="3"/>
        <v>33.333333333333329</v>
      </c>
    </row>
    <row r="10" spans="1:39">
      <c r="A10" s="1">
        <v>7</v>
      </c>
      <c r="B10" s="2">
        <v>0</v>
      </c>
      <c r="C10">
        <f t="shared" si="0"/>
        <v>0</v>
      </c>
      <c r="E10" s="1">
        <v>7</v>
      </c>
      <c r="F10" s="2">
        <v>0</v>
      </c>
      <c r="G10">
        <v>0</v>
      </c>
      <c r="I10" s="1">
        <v>7</v>
      </c>
      <c r="J10" s="2">
        <v>0</v>
      </c>
      <c r="K10">
        <v>0</v>
      </c>
      <c r="M10" s="1">
        <v>7</v>
      </c>
      <c r="N10" s="2">
        <v>0</v>
      </c>
      <c r="O10">
        <v>0</v>
      </c>
      <c r="Q10" s="1">
        <v>7</v>
      </c>
      <c r="R10" s="2">
        <v>0</v>
      </c>
      <c r="S10">
        <v>0</v>
      </c>
      <c r="U10" s="1">
        <v>7</v>
      </c>
      <c r="V10" s="2">
        <v>0</v>
      </c>
      <c r="W10">
        <v>0</v>
      </c>
      <c r="Y10" s="1">
        <v>7</v>
      </c>
      <c r="Z10" s="2">
        <v>0</v>
      </c>
      <c r="AA10">
        <v>0</v>
      </c>
      <c r="AC10" s="1">
        <v>7</v>
      </c>
      <c r="AD10" s="2">
        <v>0</v>
      </c>
      <c r="AE10">
        <f t="shared" si="1"/>
        <v>0</v>
      </c>
      <c r="AG10" s="1">
        <v>7</v>
      </c>
      <c r="AH10" s="2">
        <v>0</v>
      </c>
      <c r="AI10">
        <f t="shared" si="2"/>
        <v>0</v>
      </c>
      <c r="AK10" s="1">
        <v>7</v>
      </c>
      <c r="AL10" s="2">
        <v>0</v>
      </c>
      <c r="AM10">
        <f t="shared" si="3"/>
        <v>0</v>
      </c>
    </row>
    <row r="11" spans="1:39">
      <c r="A11" s="1">
        <v>8</v>
      </c>
      <c r="B11" s="2">
        <v>3</v>
      </c>
      <c r="C11">
        <f t="shared" si="0"/>
        <v>15.789473684210526</v>
      </c>
      <c r="E11" s="1">
        <v>8</v>
      </c>
      <c r="F11" s="2">
        <v>0</v>
      </c>
      <c r="G11">
        <v>0</v>
      </c>
      <c r="I11" s="1">
        <v>8</v>
      </c>
      <c r="J11" s="2">
        <v>0</v>
      </c>
      <c r="K11">
        <v>0</v>
      </c>
      <c r="M11" s="1">
        <v>8</v>
      </c>
      <c r="N11" s="2">
        <v>0</v>
      </c>
      <c r="O11">
        <v>0</v>
      </c>
      <c r="Q11" s="1">
        <v>8</v>
      </c>
      <c r="R11" s="2">
        <v>0</v>
      </c>
      <c r="S11">
        <v>0</v>
      </c>
      <c r="U11" s="1">
        <v>8</v>
      </c>
      <c r="V11" s="2">
        <v>0</v>
      </c>
      <c r="W11">
        <v>0</v>
      </c>
      <c r="Y11" s="1">
        <v>8</v>
      </c>
      <c r="Z11" s="2">
        <v>0</v>
      </c>
      <c r="AA11">
        <v>0</v>
      </c>
      <c r="AC11" s="1">
        <v>8</v>
      </c>
      <c r="AD11" s="2">
        <v>0</v>
      </c>
      <c r="AE11">
        <f t="shared" si="1"/>
        <v>0</v>
      </c>
      <c r="AG11" s="1">
        <v>8</v>
      </c>
      <c r="AH11" s="2">
        <v>0</v>
      </c>
      <c r="AI11">
        <f t="shared" si="2"/>
        <v>0</v>
      </c>
      <c r="AK11" s="1">
        <v>8</v>
      </c>
      <c r="AL11" s="2">
        <v>3</v>
      </c>
      <c r="AM11">
        <f t="shared" si="3"/>
        <v>33.333333333333329</v>
      </c>
    </row>
    <row r="12" spans="1:39">
      <c r="A12" s="1">
        <v>9</v>
      </c>
      <c r="B12" s="2">
        <v>0</v>
      </c>
      <c r="C12">
        <f t="shared" si="0"/>
        <v>0</v>
      </c>
      <c r="E12" s="1">
        <v>9</v>
      </c>
      <c r="F12" s="2">
        <v>0</v>
      </c>
      <c r="G12">
        <v>0</v>
      </c>
      <c r="I12" s="1">
        <v>9</v>
      </c>
      <c r="J12" s="2">
        <v>0</v>
      </c>
      <c r="K12">
        <v>0</v>
      </c>
      <c r="M12" s="1">
        <v>9</v>
      </c>
      <c r="N12" s="2">
        <v>0</v>
      </c>
      <c r="O12">
        <v>0</v>
      </c>
      <c r="Q12" s="1">
        <v>9</v>
      </c>
      <c r="R12" s="2">
        <v>0</v>
      </c>
      <c r="S12">
        <v>0</v>
      </c>
      <c r="U12" s="1">
        <v>9</v>
      </c>
      <c r="V12" s="2">
        <v>0</v>
      </c>
      <c r="W12">
        <v>0</v>
      </c>
      <c r="Y12" s="1">
        <v>9</v>
      </c>
      <c r="Z12" s="2">
        <v>0</v>
      </c>
      <c r="AA12">
        <v>0</v>
      </c>
      <c r="AC12" s="1">
        <v>9</v>
      </c>
      <c r="AD12" s="2">
        <v>0</v>
      </c>
      <c r="AE12">
        <f t="shared" si="1"/>
        <v>0</v>
      </c>
      <c r="AG12" s="1">
        <v>9</v>
      </c>
      <c r="AH12" s="2">
        <v>0</v>
      </c>
      <c r="AI12">
        <f t="shared" si="2"/>
        <v>0</v>
      </c>
      <c r="AK12" s="1">
        <v>9</v>
      </c>
      <c r="AL12" s="2">
        <v>0</v>
      </c>
      <c r="AM12">
        <f t="shared" si="3"/>
        <v>0</v>
      </c>
    </row>
    <row r="13" spans="1:39">
      <c r="A13" s="1">
        <v>10</v>
      </c>
      <c r="B13" s="2">
        <v>0</v>
      </c>
      <c r="C13">
        <f t="shared" si="0"/>
        <v>0</v>
      </c>
      <c r="E13" s="1">
        <v>10</v>
      </c>
      <c r="F13" s="2">
        <v>0</v>
      </c>
      <c r="G13">
        <v>0</v>
      </c>
      <c r="I13" s="1">
        <v>10</v>
      </c>
      <c r="J13" s="2">
        <v>0</v>
      </c>
      <c r="K13">
        <v>0</v>
      </c>
      <c r="M13" s="1">
        <v>10</v>
      </c>
      <c r="N13" s="2">
        <v>0</v>
      </c>
      <c r="O13">
        <v>0</v>
      </c>
      <c r="Q13" s="1">
        <v>10</v>
      </c>
      <c r="R13" s="2">
        <v>0</v>
      </c>
      <c r="S13">
        <v>0</v>
      </c>
      <c r="U13" s="1">
        <v>10</v>
      </c>
      <c r="V13" s="2">
        <v>0</v>
      </c>
      <c r="W13">
        <v>0</v>
      </c>
      <c r="Y13" s="1">
        <v>10</v>
      </c>
      <c r="Z13" s="2">
        <v>0</v>
      </c>
      <c r="AA13">
        <v>0</v>
      </c>
      <c r="AC13" s="1">
        <v>10</v>
      </c>
      <c r="AD13" s="2">
        <v>0</v>
      </c>
      <c r="AE13">
        <f t="shared" si="1"/>
        <v>0</v>
      </c>
      <c r="AG13" s="1">
        <v>10</v>
      </c>
      <c r="AH13" s="2">
        <v>0</v>
      </c>
      <c r="AI13">
        <f t="shared" si="2"/>
        <v>0</v>
      </c>
      <c r="AK13" s="1">
        <v>10</v>
      </c>
      <c r="AL13" s="2">
        <v>0</v>
      </c>
      <c r="AM13">
        <f t="shared" si="3"/>
        <v>0</v>
      </c>
    </row>
    <row r="14" spans="1:39">
      <c r="A14" s="1">
        <v>11</v>
      </c>
      <c r="B14" s="2">
        <v>1</v>
      </c>
      <c r="C14">
        <f t="shared" si="0"/>
        <v>5.2631578947368416</v>
      </c>
      <c r="E14" s="1">
        <v>11</v>
      </c>
      <c r="F14" s="2">
        <v>0</v>
      </c>
      <c r="G14">
        <v>0</v>
      </c>
      <c r="I14" s="1">
        <v>11</v>
      </c>
      <c r="J14" s="2">
        <v>0</v>
      </c>
      <c r="K14">
        <v>0</v>
      </c>
      <c r="M14" s="1">
        <v>11</v>
      </c>
      <c r="N14" s="2">
        <v>0</v>
      </c>
      <c r="O14">
        <v>0</v>
      </c>
      <c r="Q14" s="1">
        <v>11</v>
      </c>
      <c r="R14" s="2">
        <v>0</v>
      </c>
      <c r="S14">
        <v>0</v>
      </c>
      <c r="U14" s="1">
        <v>11</v>
      </c>
      <c r="V14" s="2">
        <v>0</v>
      </c>
      <c r="W14">
        <v>0</v>
      </c>
      <c r="Y14" s="1">
        <v>11</v>
      </c>
      <c r="Z14" s="2">
        <v>0</v>
      </c>
      <c r="AA14">
        <v>0</v>
      </c>
      <c r="AC14" s="1">
        <v>11</v>
      </c>
      <c r="AD14" s="2">
        <v>1</v>
      </c>
      <c r="AE14">
        <f t="shared" si="1"/>
        <v>12.5</v>
      </c>
      <c r="AG14" s="1">
        <v>11</v>
      </c>
      <c r="AH14" s="2">
        <v>0</v>
      </c>
      <c r="AI14">
        <f t="shared" si="2"/>
        <v>0</v>
      </c>
      <c r="AK14" s="1">
        <v>11</v>
      </c>
      <c r="AL14" s="2">
        <v>0</v>
      </c>
      <c r="AM14">
        <f t="shared" si="3"/>
        <v>0</v>
      </c>
    </row>
    <row r="15" spans="1:39">
      <c r="A15" s="1">
        <v>12</v>
      </c>
      <c r="B15" s="2">
        <v>2</v>
      </c>
      <c r="C15">
        <f t="shared" si="0"/>
        <v>10.526315789473683</v>
      </c>
      <c r="E15" s="1">
        <v>12</v>
      </c>
      <c r="F15" s="2">
        <v>0</v>
      </c>
      <c r="G15">
        <v>0</v>
      </c>
      <c r="I15" s="1">
        <v>12</v>
      </c>
      <c r="J15" s="2">
        <v>0</v>
      </c>
      <c r="K15">
        <v>0</v>
      </c>
      <c r="M15" s="1">
        <v>12</v>
      </c>
      <c r="N15" s="2">
        <v>0</v>
      </c>
      <c r="O15">
        <v>0</v>
      </c>
      <c r="Q15" s="1">
        <v>12</v>
      </c>
      <c r="R15" s="2">
        <v>0</v>
      </c>
      <c r="S15">
        <v>0</v>
      </c>
      <c r="U15" s="1">
        <v>12</v>
      </c>
      <c r="V15" s="2">
        <v>0</v>
      </c>
      <c r="W15">
        <v>0</v>
      </c>
      <c r="Y15" s="1">
        <v>12</v>
      </c>
      <c r="Z15" s="2">
        <v>0</v>
      </c>
      <c r="AA15">
        <v>0</v>
      </c>
      <c r="AC15" s="1">
        <v>12</v>
      </c>
      <c r="AD15" s="2">
        <v>1</v>
      </c>
      <c r="AE15">
        <f t="shared" si="1"/>
        <v>12.5</v>
      </c>
      <c r="AG15" s="1">
        <v>12</v>
      </c>
      <c r="AH15" s="2">
        <v>1</v>
      </c>
      <c r="AI15">
        <f t="shared" si="2"/>
        <v>50</v>
      </c>
      <c r="AK15" s="1">
        <v>12</v>
      </c>
      <c r="AL15" s="2">
        <v>0</v>
      </c>
      <c r="AM15">
        <f t="shared" si="3"/>
        <v>0</v>
      </c>
    </row>
    <row r="16" spans="1:39">
      <c r="A16" s="1">
        <v>13</v>
      </c>
      <c r="B16" s="2">
        <v>1</v>
      </c>
      <c r="C16">
        <f t="shared" si="0"/>
        <v>5.2631578947368416</v>
      </c>
      <c r="E16" s="1">
        <v>13</v>
      </c>
      <c r="F16" s="2">
        <v>0</v>
      </c>
      <c r="G16">
        <v>0</v>
      </c>
      <c r="I16" s="1">
        <v>13</v>
      </c>
      <c r="J16" s="2">
        <v>0</v>
      </c>
      <c r="K16">
        <v>0</v>
      </c>
      <c r="M16" s="1">
        <v>13</v>
      </c>
      <c r="N16" s="2">
        <v>0</v>
      </c>
      <c r="O16">
        <v>0</v>
      </c>
      <c r="Q16" s="1">
        <v>13</v>
      </c>
      <c r="R16" s="2">
        <v>0</v>
      </c>
      <c r="S16">
        <v>0</v>
      </c>
      <c r="U16" s="1">
        <v>13</v>
      </c>
      <c r="V16" s="2">
        <v>0</v>
      </c>
      <c r="W16">
        <v>0</v>
      </c>
      <c r="Y16" s="1">
        <v>13</v>
      </c>
      <c r="Z16" s="2">
        <v>0</v>
      </c>
      <c r="AA16">
        <v>0</v>
      </c>
      <c r="AC16" s="1">
        <v>13</v>
      </c>
      <c r="AD16" s="2">
        <v>1</v>
      </c>
      <c r="AE16">
        <f t="shared" si="1"/>
        <v>12.5</v>
      </c>
      <c r="AG16" s="1">
        <v>13</v>
      </c>
      <c r="AH16" s="2">
        <v>0</v>
      </c>
      <c r="AI16">
        <f t="shared" si="2"/>
        <v>0</v>
      </c>
      <c r="AK16" s="1">
        <v>13</v>
      </c>
      <c r="AL16" s="2">
        <v>0</v>
      </c>
      <c r="AM16">
        <f t="shared" si="3"/>
        <v>0</v>
      </c>
    </row>
    <row r="17" spans="1:39">
      <c r="A17" s="1">
        <v>14</v>
      </c>
      <c r="B17" s="2">
        <v>1</v>
      </c>
      <c r="C17">
        <f t="shared" si="0"/>
        <v>5.2631578947368416</v>
      </c>
      <c r="E17" s="1">
        <v>14</v>
      </c>
      <c r="F17" s="2">
        <v>0</v>
      </c>
      <c r="G17">
        <v>0</v>
      </c>
      <c r="I17" s="1">
        <v>14</v>
      </c>
      <c r="J17" s="2">
        <v>0</v>
      </c>
      <c r="K17">
        <v>0</v>
      </c>
      <c r="M17" s="1">
        <v>14</v>
      </c>
      <c r="N17" s="2">
        <v>0</v>
      </c>
      <c r="O17">
        <v>0</v>
      </c>
      <c r="Q17" s="1">
        <v>14</v>
      </c>
      <c r="R17" s="2">
        <v>0</v>
      </c>
      <c r="S17">
        <v>0</v>
      </c>
      <c r="U17" s="1">
        <v>14</v>
      </c>
      <c r="V17" s="2">
        <v>0</v>
      </c>
      <c r="W17">
        <v>0</v>
      </c>
      <c r="Y17" s="1">
        <v>14</v>
      </c>
      <c r="Z17" s="2">
        <v>0</v>
      </c>
      <c r="AA17">
        <v>0</v>
      </c>
      <c r="AC17" s="1">
        <v>14</v>
      </c>
      <c r="AD17" s="2">
        <v>0</v>
      </c>
      <c r="AE17">
        <f t="shared" si="1"/>
        <v>0</v>
      </c>
      <c r="AG17" s="1">
        <v>14</v>
      </c>
      <c r="AH17" s="2">
        <v>0</v>
      </c>
      <c r="AI17">
        <f t="shared" si="2"/>
        <v>0</v>
      </c>
      <c r="AK17" s="1">
        <v>14</v>
      </c>
      <c r="AL17" s="2">
        <v>1</v>
      </c>
      <c r="AM17">
        <f t="shared" si="3"/>
        <v>11.111111111111111</v>
      </c>
    </row>
    <row r="18" spans="1:39">
      <c r="A18" s="1">
        <v>15</v>
      </c>
      <c r="B18" s="2">
        <v>0</v>
      </c>
      <c r="C18">
        <f t="shared" si="0"/>
        <v>0</v>
      </c>
      <c r="E18" s="1">
        <v>15</v>
      </c>
      <c r="F18" s="2">
        <v>0</v>
      </c>
      <c r="G18">
        <v>0</v>
      </c>
      <c r="I18" s="1">
        <v>15</v>
      </c>
      <c r="J18" s="2">
        <v>0</v>
      </c>
      <c r="K18">
        <v>0</v>
      </c>
      <c r="M18" s="1">
        <v>15</v>
      </c>
      <c r="N18" s="2">
        <v>0</v>
      </c>
      <c r="O18">
        <v>0</v>
      </c>
      <c r="Q18" s="1">
        <v>15</v>
      </c>
      <c r="R18" s="2">
        <v>0</v>
      </c>
      <c r="S18">
        <v>0</v>
      </c>
      <c r="U18" s="1">
        <v>15</v>
      </c>
      <c r="V18" s="2">
        <v>0</v>
      </c>
      <c r="W18">
        <v>0</v>
      </c>
      <c r="Y18" s="1">
        <v>15</v>
      </c>
      <c r="Z18" s="2">
        <v>0</v>
      </c>
      <c r="AA18">
        <v>0</v>
      </c>
      <c r="AC18" s="1">
        <v>15</v>
      </c>
      <c r="AD18" s="2">
        <v>0</v>
      </c>
      <c r="AE18">
        <f t="shared" si="1"/>
        <v>0</v>
      </c>
      <c r="AG18" s="1">
        <v>15</v>
      </c>
      <c r="AH18" s="2">
        <v>0</v>
      </c>
      <c r="AI18">
        <f t="shared" si="2"/>
        <v>0</v>
      </c>
      <c r="AK18" s="1">
        <v>15</v>
      </c>
      <c r="AL18" s="2">
        <v>0</v>
      </c>
      <c r="AM18">
        <f t="shared" si="3"/>
        <v>0</v>
      </c>
    </row>
    <row r="19" spans="1:39">
      <c r="A19" s="1">
        <v>16</v>
      </c>
      <c r="B19" s="2">
        <v>0</v>
      </c>
      <c r="C19">
        <f t="shared" si="0"/>
        <v>0</v>
      </c>
      <c r="E19" s="1">
        <v>16</v>
      </c>
      <c r="F19" s="2">
        <v>0</v>
      </c>
      <c r="G19">
        <v>0</v>
      </c>
      <c r="I19" s="1">
        <v>16</v>
      </c>
      <c r="J19" s="2">
        <v>0</v>
      </c>
      <c r="K19">
        <v>0</v>
      </c>
      <c r="M19" s="1">
        <v>16</v>
      </c>
      <c r="N19" s="2">
        <v>0</v>
      </c>
      <c r="O19">
        <v>0</v>
      </c>
      <c r="Q19" s="1">
        <v>16</v>
      </c>
      <c r="R19" s="2">
        <v>0</v>
      </c>
      <c r="S19">
        <v>0</v>
      </c>
      <c r="U19" s="1">
        <v>16</v>
      </c>
      <c r="V19" s="2">
        <v>0</v>
      </c>
      <c r="W19">
        <v>0</v>
      </c>
      <c r="Y19" s="1">
        <v>16</v>
      </c>
      <c r="Z19" s="2">
        <v>0</v>
      </c>
      <c r="AA19">
        <v>0</v>
      </c>
      <c r="AC19" s="1">
        <v>16</v>
      </c>
      <c r="AD19" s="2">
        <v>0</v>
      </c>
      <c r="AE19">
        <f t="shared" si="1"/>
        <v>0</v>
      </c>
      <c r="AG19" s="1">
        <v>16</v>
      </c>
      <c r="AH19" s="2">
        <v>0</v>
      </c>
      <c r="AI19">
        <f t="shared" si="2"/>
        <v>0</v>
      </c>
      <c r="AK19" s="1">
        <v>16</v>
      </c>
      <c r="AL19" s="2">
        <v>0</v>
      </c>
      <c r="AM19">
        <f t="shared" si="3"/>
        <v>0</v>
      </c>
    </row>
    <row r="20" spans="1:39">
      <c r="A20" s="1">
        <v>17</v>
      </c>
      <c r="B20" s="2">
        <v>0</v>
      </c>
      <c r="C20">
        <f t="shared" si="0"/>
        <v>0</v>
      </c>
      <c r="E20" s="1">
        <v>17</v>
      </c>
      <c r="F20" s="2">
        <v>0</v>
      </c>
      <c r="G20">
        <v>0</v>
      </c>
      <c r="I20" s="1">
        <v>17</v>
      </c>
      <c r="J20" s="2">
        <v>0</v>
      </c>
      <c r="K20">
        <v>0</v>
      </c>
      <c r="M20" s="1">
        <v>17</v>
      </c>
      <c r="N20" s="2">
        <v>0</v>
      </c>
      <c r="O20">
        <v>0</v>
      </c>
      <c r="Q20" s="1">
        <v>17</v>
      </c>
      <c r="R20" s="2">
        <v>0</v>
      </c>
      <c r="S20">
        <v>0</v>
      </c>
      <c r="U20" s="1">
        <v>17</v>
      </c>
      <c r="V20" s="2">
        <v>0</v>
      </c>
      <c r="W20">
        <v>0</v>
      </c>
      <c r="Y20" s="1">
        <v>17</v>
      </c>
      <c r="Z20" s="2">
        <v>0</v>
      </c>
      <c r="AA20">
        <v>0</v>
      </c>
      <c r="AC20" s="1">
        <v>17</v>
      </c>
      <c r="AD20" s="2">
        <v>0</v>
      </c>
      <c r="AE20">
        <f t="shared" si="1"/>
        <v>0</v>
      </c>
      <c r="AG20" s="1">
        <v>17</v>
      </c>
      <c r="AH20" s="2">
        <v>0</v>
      </c>
      <c r="AI20">
        <f t="shared" si="2"/>
        <v>0</v>
      </c>
      <c r="AK20" s="1">
        <v>17</v>
      </c>
      <c r="AL20" s="2">
        <v>0</v>
      </c>
      <c r="AM20">
        <f t="shared" si="3"/>
        <v>0</v>
      </c>
    </row>
    <row r="21" spans="1:39">
      <c r="A21" s="1">
        <v>18</v>
      </c>
      <c r="B21" s="2">
        <v>0</v>
      </c>
      <c r="C21">
        <f t="shared" si="0"/>
        <v>0</v>
      </c>
      <c r="E21" s="1">
        <v>18</v>
      </c>
      <c r="F21" s="2">
        <v>0</v>
      </c>
      <c r="G21">
        <v>0</v>
      </c>
      <c r="I21" s="1">
        <v>18</v>
      </c>
      <c r="J21" s="2">
        <v>0</v>
      </c>
      <c r="K21">
        <v>0</v>
      </c>
      <c r="M21" s="1">
        <v>18</v>
      </c>
      <c r="N21" s="2">
        <v>0</v>
      </c>
      <c r="O21">
        <v>0</v>
      </c>
      <c r="Q21" s="1">
        <v>18</v>
      </c>
      <c r="R21" s="2">
        <v>0</v>
      </c>
      <c r="S21">
        <v>0</v>
      </c>
      <c r="U21" s="1">
        <v>18</v>
      </c>
      <c r="V21" s="2">
        <v>0</v>
      </c>
      <c r="W21">
        <v>0</v>
      </c>
      <c r="Y21" s="1">
        <v>18</v>
      </c>
      <c r="Z21" s="2">
        <v>0</v>
      </c>
      <c r="AA21">
        <v>0</v>
      </c>
      <c r="AC21" s="1">
        <v>18</v>
      </c>
      <c r="AD21" s="2">
        <v>0</v>
      </c>
      <c r="AE21">
        <f t="shared" si="1"/>
        <v>0</v>
      </c>
      <c r="AG21" s="1">
        <v>18</v>
      </c>
      <c r="AH21" s="2">
        <v>0</v>
      </c>
      <c r="AI21">
        <f t="shared" si="2"/>
        <v>0</v>
      </c>
      <c r="AK21" s="1">
        <v>18</v>
      </c>
      <c r="AL21" s="2">
        <v>0</v>
      </c>
      <c r="AM21">
        <f t="shared" si="3"/>
        <v>0</v>
      </c>
    </row>
    <row r="22" spans="1:39">
      <c r="A22" s="1">
        <v>19</v>
      </c>
      <c r="B22" s="2">
        <v>0</v>
      </c>
      <c r="C22">
        <f t="shared" si="0"/>
        <v>0</v>
      </c>
      <c r="E22" s="1">
        <v>19</v>
      </c>
      <c r="F22" s="2">
        <v>0</v>
      </c>
      <c r="G22">
        <v>0</v>
      </c>
      <c r="I22" s="1">
        <v>19</v>
      </c>
      <c r="J22" s="2">
        <v>0</v>
      </c>
      <c r="K22">
        <v>0</v>
      </c>
      <c r="M22" s="1">
        <v>19</v>
      </c>
      <c r="N22" s="2">
        <v>0</v>
      </c>
      <c r="O22">
        <v>0</v>
      </c>
      <c r="Q22" s="1">
        <v>19</v>
      </c>
      <c r="R22" s="2">
        <v>0</v>
      </c>
      <c r="S22">
        <v>0</v>
      </c>
      <c r="U22" s="1">
        <v>19</v>
      </c>
      <c r="V22" s="2">
        <v>0</v>
      </c>
      <c r="W22">
        <v>0</v>
      </c>
      <c r="Y22" s="1">
        <v>19</v>
      </c>
      <c r="Z22" s="2">
        <v>0</v>
      </c>
      <c r="AA22">
        <v>0</v>
      </c>
      <c r="AC22" s="1">
        <v>19</v>
      </c>
      <c r="AD22" s="2">
        <v>0</v>
      </c>
      <c r="AE22">
        <f t="shared" si="1"/>
        <v>0</v>
      </c>
      <c r="AG22" s="1">
        <v>19</v>
      </c>
      <c r="AH22" s="2">
        <v>0</v>
      </c>
      <c r="AI22">
        <f t="shared" si="2"/>
        <v>0</v>
      </c>
      <c r="AK22" s="1">
        <v>19</v>
      </c>
      <c r="AL22" s="2">
        <v>0</v>
      </c>
      <c r="AM22">
        <f t="shared" si="3"/>
        <v>0</v>
      </c>
    </row>
    <row r="23" spans="1:39">
      <c r="A23" s="1">
        <v>20</v>
      </c>
      <c r="B23" s="2">
        <v>1</v>
      </c>
      <c r="C23">
        <f t="shared" si="0"/>
        <v>5.2631578947368416</v>
      </c>
      <c r="E23" s="1">
        <v>20</v>
      </c>
      <c r="F23" s="2">
        <v>0</v>
      </c>
      <c r="G23">
        <v>0</v>
      </c>
      <c r="I23" s="1">
        <v>20</v>
      </c>
      <c r="J23" s="2">
        <v>0</v>
      </c>
      <c r="K23">
        <v>0</v>
      </c>
      <c r="M23" s="1">
        <v>20</v>
      </c>
      <c r="N23" s="2">
        <v>0</v>
      </c>
      <c r="O23">
        <v>0</v>
      </c>
      <c r="Q23" s="1">
        <v>20</v>
      </c>
      <c r="R23" s="2">
        <v>0</v>
      </c>
      <c r="S23">
        <v>0</v>
      </c>
      <c r="U23" s="1">
        <v>20</v>
      </c>
      <c r="V23" s="2">
        <v>0</v>
      </c>
      <c r="W23">
        <v>0</v>
      </c>
      <c r="Y23" s="1">
        <v>20</v>
      </c>
      <c r="Z23" s="2">
        <v>0</v>
      </c>
      <c r="AA23">
        <v>0</v>
      </c>
      <c r="AC23" s="1">
        <v>20</v>
      </c>
      <c r="AD23" s="2">
        <v>0</v>
      </c>
      <c r="AE23">
        <f t="shared" si="1"/>
        <v>0</v>
      </c>
      <c r="AG23" s="1">
        <v>20</v>
      </c>
      <c r="AH23" s="2">
        <v>1</v>
      </c>
      <c r="AI23">
        <f t="shared" si="2"/>
        <v>50</v>
      </c>
      <c r="AK23" s="1">
        <v>20</v>
      </c>
      <c r="AL23" s="2">
        <v>0</v>
      </c>
      <c r="AM23">
        <f t="shared" si="3"/>
        <v>0</v>
      </c>
    </row>
    <row r="24" spans="1:39">
      <c r="A24" s="1">
        <v>21</v>
      </c>
      <c r="B24" s="2">
        <v>0</v>
      </c>
      <c r="C24">
        <f t="shared" si="0"/>
        <v>0</v>
      </c>
      <c r="E24" s="1">
        <v>21</v>
      </c>
      <c r="F24" s="2">
        <v>0</v>
      </c>
      <c r="G24">
        <v>0</v>
      </c>
      <c r="I24" s="1">
        <v>21</v>
      </c>
      <c r="J24" s="2">
        <v>0</v>
      </c>
      <c r="K24">
        <v>0</v>
      </c>
      <c r="M24" s="1">
        <v>21</v>
      </c>
      <c r="N24" s="2">
        <v>0</v>
      </c>
      <c r="O24">
        <v>0</v>
      </c>
      <c r="Q24" s="1">
        <v>21</v>
      </c>
      <c r="R24" s="2">
        <v>0</v>
      </c>
      <c r="S24">
        <v>0</v>
      </c>
      <c r="U24" s="1">
        <v>21</v>
      </c>
      <c r="V24" s="2">
        <v>0</v>
      </c>
      <c r="W24">
        <v>0</v>
      </c>
      <c r="Y24" s="1">
        <v>21</v>
      </c>
      <c r="Z24" s="2">
        <v>0</v>
      </c>
      <c r="AA24">
        <v>0</v>
      </c>
      <c r="AC24" s="1">
        <v>21</v>
      </c>
      <c r="AD24" s="2">
        <v>0</v>
      </c>
      <c r="AE24">
        <f t="shared" si="1"/>
        <v>0</v>
      </c>
      <c r="AG24" s="1">
        <v>21</v>
      </c>
      <c r="AH24" s="2">
        <v>0</v>
      </c>
      <c r="AI24">
        <f t="shared" si="2"/>
        <v>0</v>
      </c>
      <c r="AK24" s="1">
        <v>21</v>
      </c>
      <c r="AL24" s="2">
        <v>0</v>
      </c>
      <c r="AM24">
        <f t="shared" si="3"/>
        <v>0</v>
      </c>
    </row>
    <row r="25" spans="1:39">
      <c r="A25" s="1">
        <v>22</v>
      </c>
      <c r="B25" s="2">
        <v>0</v>
      </c>
      <c r="C25">
        <f t="shared" si="0"/>
        <v>0</v>
      </c>
      <c r="E25" s="1">
        <v>22</v>
      </c>
      <c r="F25" s="2">
        <v>0</v>
      </c>
      <c r="G25">
        <v>0</v>
      </c>
      <c r="I25" s="1">
        <v>22</v>
      </c>
      <c r="J25" s="2">
        <v>0</v>
      </c>
      <c r="K25">
        <v>0</v>
      </c>
      <c r="M25" s="1">
        <v>22</v>
      </c>
      <c r="N25" s="2">
        <v>0</v>
      </c>
      <c r="O25">
        <v>0</v>
      </c>
      <c r="Q25" s="1">
        <v>22</v>
      </c>
      <c r="R25" s="2">
        <v>0</v>
      </c>
      <c r="S25">
        <v>0</v>
      </c>
      <c r="U25" s="1">
        <v>22</v>
      </c>
      <c r="V25" s="2">
        <v>0</v>
      </c>
      <c r="W25">
        <v>0</v>
      </c>
      <c r="Y25" s="1">
        <v>22</v>
      </c>
      <c r="Z25" s="2">
        <v>0</v>
      </c>
      <c r="AA25">
        <v>0</v>
      </c>
      <c r="AC25" s="1">
        <v>22</v>
      </c>
      <c r="AD25" s="2">
        <v>0</v>
      </c>
      <c r="AE25">
        <f t="shared" si="1"/>
        <v>0</v>
      </c>
      <c r="AG25" s="1">
        <v>22</v>
      </c>
      <c r="AH25" s="2">
        <v>0</v>
      </c>
      <c r="AI25">
        <f t="shared" si="2"/>
        <v>0</v>
      </c>
      <c r="AK25" s="1">
        <v>22</v>
      </c>
      <c r="AL25" s="2">
        <v>0</v>
      </c>
      <c r="AM25">
        <f t="shared" si="3"/>
        <v>0</v>
      </c>
    </row>
    <row r="26" spans="1:39">
      <c r="A26" s="1">
        <v>23</v>
      </c>
      <c r="B26" s="2">
        <v>0</v>
      </c>
      <c r="C26">
        <f t="shared" si="0"/>
        <v>0</v>
      </c>
      <c r="E26" s="1">
        <v>23</v>
      </c>
      <c r="F26" s="2">
        <v>0</v>
      </c>
      <c r="G26">
        <v>0</v>
      </c>
      <c r="I26" s="1">
        <v>23</v>
      </c>
      <c r="J26" s="2">
        <v>0</v>
      </c>
      <c r="K26">
        <v>0</v>
      </c>
      <c r="M26" s="1">
        <v>23</v>
      </c>
      <c r="N26" s="2">
        <v>0</v>
      </c>
      <c r="O26">
        <v>0</v>
      </c>
      <c r="Q26" s="1">
        <v>23</v>
      </c>
      <c r="R26" s="2">
        <v>0</v>
      </c>
      <c r="S26">
        <v>0</v>
      </c>
      <c r="U26" s="1">
        <v>23</v>
      </c>
      <c r="V26" s="2">
        <v>0</v>
      </c>
      <c r="W26">
        <v>0</v>
      </c>
      <c r="Y26" s="1">
        <v>23</v>
      </c>
      <c r="Z26" s="2">
        <v>0</v>
      </c>
      <c r="AA26">
        <v>0</v>
      </c>
      <c r="AC26" s="1">
        <v>23</v>
      </c>
      <c r="AD26" s="2">
        <v>0</v>
      </c>
      <c r="AE26">
        <f t="shared" si="1"/>
        <v>0</v>
      </c>
      <c r="AG26" s="1">
        <v>23</v>
      </c>
      <c r="AH26" s="2">
        <v>0</v>
      </c>
      <c r="AI26">
        <f t="shared" si="2"/>
        <v>0</v>
      </c>
      <c r="AK26" s="1">
        <v>23</v>
      </c>
      <c r="AL26" s="2">
        <v>0</v>
      </c>
      <c r="AM26">
        <f t="shared" si="3"/>
        <v>0</v>
      </c>
    </row>
    <row r="27" spans="1:39">
      <c r="A27" s="1">
        <v>24</v>
      </c>
      <c r="B27" s="2">
        <v>0</v>
      </c>
      <c r="C27">
        <f t="shared" si="0"/>
        <v>0</v>
      </c>
      <c r="E27" s="1">
        <v>24</v>
      </c>
      <c r="F27" s="2">
        <v>0</v>
      </c>
      <c r="G27">
        <v>0</v>
      </c>
      <c r="I27" s="1">
        <v>24</v>
      </c>
      <c r="J27" s="2">
        <v>0</v>
      </c>
      <c r="K27">
        <v>0</v>
      </c>
      <c r="M27" s="1">
        <v>24</v>
      </c>
      <c r="N27" s="2">
        <v>0</v>
      </c>
      <c r="O27">
        <v>0</v>
      </c>
      <c r="Q27" s="1">
        <v>24</v>
      </c>
      <c r="R27" s="2">
        <v>0</v>
      </c>
      <c r="S27">
        <v>0</v>
      </c>
      <c r="U27" s="1">
        <v>24</v>
      </c>
      <c r="V27" s="2">
        <v>0</v>
      </c>
      <c r="W27">
        <v>0</v>
      </c>
      <c r="Y27" s="1">
        <v>24</v>
      </c>
      <c r="Z27" s="2">
        <v>0</v>
      </c>
      <c r="AA27">
        <v>0</v>
      </c>
      <c r="AC27" s="1">
        <v>24</v>
      </c>
      <c r="AD27" s="2">
        <v>0</v>
      </c>
      <c r="AE27">
        <f t="shared" si="1"/>
        <v>0</v>
      </c>
      <c r="AG27" s="1">
        <v>24</v>
      </c>
      <c r="AH27" s="2">
        <v>0</v>
      </c>
      <c r="AI27">
        <f t="shared" si="2"/>
        <v>0</v>
      </c>
      <c r="AK27" s="1">
        <v>24</v>
      </c>
      <c r="AL27" s="2">
        <v>0</v>
      </c>
      <c r="AM27">
        <f t="shared" si="3"/>
        <v>0</v>
      </c>
    </row>
    <row r="28" spans="1:39">
      <c r="A28" s="1">
        <v>25</v>
      </c>
      <c r="B28" s="2">
        <v>1</v>
      </c>
      <c r="C28">
        <f>($B28/$B$30)*100</f>
        <v>5.2631578947368416</v>
      </c>
      <c r="E28" s="1">
        <v>25</v>
      </c>
      <c r="F28" s="2">
        <v>0</v>
      </c>
      <c r="G28">
        <v>0</v>
      </c>
      <c r="I28" s="1">
        <v>25</v>
      </c>
      <c r="J28" s="2">
        <v>0</v>
      </c>
      <c r="K28">
        <v>0</v>
      </c>
      <c r="M28" s="1">
        <v>25</v>
      </c>
      <c r="N28" s="2">
        <v>0</v>
      </c>
      <c r="O28">
        <v>0</v>
      </c>
      <c r="Q28" s="1">
        <v>25</v>
      </c>
      <c r="R28" s="2">
        <v>0</v>
      </c>
      <c r="S28">
        <v>0</v>
      </c>
      <c r="U28" s="1">
        <v>25</v>
      </c>
      <c r="V28" s="2">
        <v>0</v>
      </c>
      <c r="W28">
        <v>0</v>
      </c>
      <c r="Y28" s="1">
        <v>25</v>
      </c>
      <c r="Z28" s="2">
        <v>0</v>
      </c>
      <c r="AA28">
        <v>0</v>
      </c>
      <c r="AC28" s="1">
        <v>25</v>
      </c>
      <c r="AD28" s="2">
        <v>0</v>
      </c>
      <c r="AE28">
        <f t="shared" si="1"/>
        <v>0</v>
      </c>
      <c r="AG28" s="1">
        <v>25</v>
      </c>
      <c r="AH28" s="2">
        <v>0</v>
      </c>
      <c r="AI28">
        <f t="shared" si="2"/>
        <v>0</v>
      </c>
      <c r="AK28" s="1">
        <v>25</v>
      </c>
      <c r="AL28" s="2">
        <v>1</v>
      </c>
      <c r="AM28">
        <f t="shared" si="3"/>
        <v>11.111111111111111</v>
      </c>
    </row>
    <row r="29" spans="1:39">
      <c r="A29" s="1">
        <v>26</v>
      </c>
      <c r="B29" s="2">
        <v>0</v>
      </c>
      <c r="C29">
        <f t="shared" si="0"/>
        <v>0</v>
      </c>
      <c r="E29" s="1">
        <v>26</v>
      </c>
      <c r="F29" s="2">
        <v>0</v>
      </c>
      <c r="G29">
        <v>0</v>
      </c>
      <c r="I29" s="1">
        <v>26</v>
      </c>
      <c r="J29" s="2">
        <v>0</v>
      </c>
      <c r="K29">
        <v>0</v>
      </c>
      <c r="M29" s="1">
        <v>26</v>
      </c>
      <c r="N29" s="2">
        <v>0</v>
      </c>
      <c r="O29">
        <v>0</v>
      </c>
      <c r="Q29" s="1">
        <v>26</v>
      </c>
      <c r="R29" s="2">
        <v>0</v>
      </c>
      <c r="S29">
        <v>0</v>
      </c>
      <c r="U29" s="1">
        <v>26</v>
      </c>
      <c r="V29" s="2">
        <v>0</v>
      </c>
      <c r="W29">
        <v>0</v>
      </c>
      <c r="Y29" s="1">
        <v>26</v>
      </c>
      <c r="Z29" s="2">
        <v>0</v>
      </c>
      <c r="AA29">
        <v>0</v>
      </c>
      <c r="AC29" s="1">
        <v>26</v>
      </c>
      <c r="AD29" s="2">
        <v>0</v>
      </c>
      <c r="AE29">
        <f t="shared" si="1"/>
        <v>0</v>
      </c>
      <c r="AG29" s="1">
        <v>26</v>
      </c>
      <c r="AH29" s="2">
        <v>0</v>
      </c>
      <c r="AI29">
        <f t="shared" si="2"/>
        <v>0</v>
      </c>
      <c r="AK29" s="1">
        <v>26</v>
      </c>
      <c r="AL29" s="2">
        <v>0</v>
      </c>
      <c r="AM29">
        <f t="shared" si="3"/>
        <v>0</v>
      </c>
    </row>
    <row r="30" spans="1:39" ht="15.75" thickBot="1">
      <c r="A30" s="3" t="s">
        <v>6</v>
      </c>
      <c r="B30" s="3">
        <f>SUM(B3:B29)</f>
        <v>19</v>
      </c>
      <c r="C30" s="3">
        <f>SUM(C3:C28)</f>
        <v>99.999999999999972</v>
      </c>
      <c r="E30" s="3" t="s">
        <v>6</v>
      </c>
      <c r="F30" s="3">
        <f>SUM(F3:F29)</f>
        <v>0</v>
      </c>
      <c r="G30" s="3">
        <f>SUM(G3:G28)</f>
        <v>0</v>
      </c>
      <c r="I30" s="3" t="s">
        <v>6</v>
      </c>
      <c r="J30" s="3">
        <f>SUM(J3:J29)</f>
        <v>0</v>
      </c>
      <c r="K30" s="3">
        <f>SUM(K3:K28)</f>
        <v>0</v>
      </c>
      <c r="M30" s="3" t="s">
        <v>6</v>
      </c>
      <c r="N30" s="3">
        <f>SUM(N3:N29)</f>
        <v>0</v>
      </c>
      <c r="O30" s="3">
        <f>SUM(O3:O28)</f>
        <v>0</v>
      </c>
      <c r="Q30" s="3" t="s">
        <v>6</v>
      </c>
      <c r="R30" s="3">
        <f>SUM(R3:R29)</f>
        <v>0</v>
      </c>
      <c r="S30" s="3">
        <f>SUM(S3:S28)</f>
        <v>0</v>
      </c>
      <c r="U30" s="3" t="s">
        <v>6</v>
      </c>
      <c r="V30" s="3">
        <f>SUM(V3:V29)</f>
        <v>0</v>
      </c>
      <c r="W30" s="3">
        <f>SUM(W3:W28)</f>
        <v>0</v>
      </c>
      <c r="Y30" s="3" t="s">
        <v>6</v>
      </c>
      <c r="Z30" s="3">
        <f>SUM(Z3:Z29)</f>
        <v>0</v>
      </c>
      <c r="AA30" s="3">
        <f>SUM(AA3:AA28)</f>
        <v>0</v>
      </c>
      <c r="AC30" s="3" t="s">
        <v>6</v>
      </c>
      <c r="AD30" s="3">
        <f>SUM(AD3:AD29)</f>
        <v>8</v>
      </c>
      <c r="AE30" s="3">
        <f>SUM(AE3:AE28)</f>
        <v>100</v>
      </c>
      <c r="AG30" s="3" t="s">
        <v>6</v>
      </c>
      <c r="AH30" s="3">
        <f>SUM(AH3:AH29)</f>
        <v>2</v>
      </c>
      <c r="AI30" s="3">
        <f>SUM(AI3:AI28)</f>
        <v>100</v>
      </c>
      <c r="AK30" s="3" t="s">
        <v>6</v>
      </c>
      <c r="AL30" s="3">
        <f>SUM(AL3:AL29)</f>
        <v>9</v>
      </c>
      <c r="AM30" s="3">
        <f>SUM(AM3:AM28)</f>
        <v>100</v>
      </c>
    </row>
  </sheetData>
  <sortState ref="AK3:AK29">
    <sortCondition ref="AK3"/>
  </sortState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46" zoomScale="50" zoomScaleNormal="50" workbookViewId="0">
      <selection activeCell="W37" sqref="W37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PaelopatidesLength</vt:lpstr>
      <vt:lpstr>PaelopatidesHist</vt:lpstr>
      <vt:lpstr>LengthFrequencybyTimePeriod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lclary</dc:creator>
  <cp:lastModifiedBy>lclary</cp:lastModifiedBy>
  <dcterms:created xsi:type="dcterms:W3CDTF">2013-08-01T22:29:22Z</dcterms:created>
  <dcterms:modified xsi:type="dcterms:W3CDTF">2013-08-18T22:33:38Z</dcterms:modified>
</cp:coreProperties>
</file>