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7175" windowHeight="7680"/>
  </bookViews>
  <sheets>
    <sheet name="Synallactidae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Q15" i="1"/>
  <c r="Q13"/>
  <c r="Q12"/>
  <c r="Q11"/>
  <c r="Q10"/>
  <c r="Q8"/>
  <c r="Q7"/>
  <c r="Q6"/>
  <c r="Q5"/>
  <c r="Q1"/>
  <c r="N15"/>
  <c r="N14"/>
  <c r="N13"/>
  <c r="N12"/>
  <c r="N11"/>
  <c r="N10"/>
  <c r="N9"/>
  <c r="N8"/>
  <c r="N7"/>
  <c r="N6"/>
  <c r="Q9"/>
  <c r="Q4"/>
  <c r="AM4" i="2"/>
  <c r="AM22" s="1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3"/>
  <c r="AL22"/>
  <c r="AI4"/>
  <c r="AI5"/>
  <c r="AI6"/>
  <c r="AI7"/>
  <c r="AI8"/>
  <c r="AI9"/>
  <c r="AI10"/>
  <c r="AI11"/>
  <c r="AI12"/>
  <c r="AI13"/>
  <c r="AI14"/>
  <c r="AI15"/>
  <c r="AI16"/>
  <c r="AI17"/>
  <c r="AI18"/>
  <c r="AI19"/>
  <c r="AI20"/>
  <c r="AI21"/>
  <c r="AI3"/>
  <c r="AH22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3"/>
  <c r="AD22"/>
  <c r="AA4"/>
  <c r="AA22" s="1"/>
  <c r="AA5"/>
  <c r="AA6"/>
  <c r="AA7"/>
  <c r="AA8"/>
  <c r="AA9"/>
  <c r="AA10"/>
  <c r="AA11"/>
  <c r="AA12"/>
  <c r="AA13"/>
  <c r="AA14"/>
  <c r="AA15"/>
  <c r="AA16"/>
  <c r="AA17"/>
  <c r="AA18"/>
  <c r="AA19"/>
  <c r="AA20"/>
  <c r="AA21"/>
  <c r="Z22"/>
  <c r="AA3" s="1"/>
  <c r="W22"/>
  <c r="W4"/>
  <c r="W5"/>
  <c r="W6"/>
  <c r="W7"/>
  <c r="W8"/>
  <c r="W9"/>
  <c r="W10"/>
  <c r="W11"/>
  <c r="W12"/>
  <c r="W13"/>
  <c r="W14"/>
  <c r="W15"/>
  <c r="W16"/>
  <c r="W17"/>
  <c r="W18"/>
  <c r="W19"/>
  <c r="W20"/>
  <c r="W21"/>
  <c r="V22"/>
  <c r="W3" s="1"/>
  <c r="S22"/>
  <c r="R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N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O22" s="1"/>
  <c r="J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2" s="1"/>
  <c r="G22"/>
  <c r="F22"/>
  <c r="G4"/>
  <c r="G5"/>
  <c r="G6"/>
  <c r="G7"/>
  <c r="G8"/>
  <c r="G9"/>
  <c r="G10"/>
  <c r="G11"/>
  <c r="G12"/>
  <c r="G13"/>
  <c r="G14"/>
  <c r="G15"/>
  <c r="G16"/>
  <c r="G17"/>
  <c r="G18"/>
  <c r="G19"/>
  <c r="G20"/>
  <c r="G21"/>
  <c r="G3"/>
  <c r="C22"/>
  <c r="C4"/>
  <c r="C5"/>
  <c r="C6"/>
  <c r="C7"/>
  <c r="C8"/>
  <c r="C9"/>
  <c r="C10"/>
  <c r="C11"/>
  <c r="C12"/>
  <c r="C13"/>
  <c r="C14"/>
  <c r="C15"/>
  <c r="C16"/>
  <c r="C17"/>
  <c r="C18"/>
  <c r="C19"/>
  <c r="C20"/>
  <c r="C21"/>
  <c r="C3"/>
  <c r="B22"/>
  <c r="D28" i="1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Q14" l="1"/>
  <c r="AI22" i="2"/>
  <c r="AE22"/>
</calcChain>
</file>

<file path=xl/sharedStrings.xml><?xml version="1.0" encoding="utf-8"?>
<sst xmlns="http://schemas.openxmlformats.org/spreadsheetml/2006/main" count="126" uniqueCount="21">
  <si>
    <t>DiveNumber</t>
  </si>
  <si>
    <t>ConceptName</t>
  </si>
  <si>
    <t>Length_cm</t>
  </si>
  <si>
    <t>Length_mm</t>
  </si>
  <si>
    <t>Synallactidae gen. et sp. indet.</t>
  </si>
  <si>
    <t>Bin</t>
  </si>
  <si>
    <t>Frequency</t>
  </si>
  <si>
    <t>Percent</t>
  </si>
  <si>
    <t>Overall</t>
  </si>
  <si>
    <t>December</t>
  </si>
  <si>
    <t>February</t>
  </si>
  <si>
    <t>June</t>
  </si>
  <si>
    <t>Sept</t>
  </si>
  <si>
    <t>May</t>
  </si>
  <si>
    <t>November</t>
  </si>
  <si>
    <t>More</t>
  </si>
  <si>
    <t>Sample Size</t>
  </si>
  <si>
    <t>Minimum Size</t>
  </si>
  <si>
    <t>Maximum Size</t>
  </si>
  <si>
    <t>Size Range</t>
  </si>
  <si>
    <t>Average Size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</si>
</sst>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Fill="1"/>
    <xf numFmtId="0" fontId="1" fillId="0" borderId="0" xfId="1"/>
    <xf numFmtId="0" fontId="2" fillId="0" borderId="1" xfId="0" applyFont="1" applyFill="1" applyBorder="1" applyAlignment="1">
      <alignment horizontal="center"/>
    </xf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2" xfId="0" applyFill="1" applyBorder="1" applyAlignment="1"/>
    <xf numFmtId="17" fontId="0" fillId="0" borderId="0" xfId="0" applyNumberFormat="1"/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800000"/>
      <color rgb="FF33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Sheet2!$G$2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Sheet2!$G$3:$G$21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axId val="280202240"/>
        <c:axId val="280511616"/>
      </c:barChart>
      <c:catAx>
        <c:axId val="280202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December 2006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80511616"/>
        <c:crosses val="autoZero"/>
        <c:auto val="1"/>
        <c:lblAlgn val="ctr"/>
        <c:lblOffset val="100"/>
      </c:catAx>
      <c:valAx>
        <c:axId val="280511616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80202240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Sheet2!$K$3:$K$21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axId val="279178624"/>
        <c:axId val="279639936"/>
      </c:barChart>
      <c:catAx>
        <c:axId val="2791786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9639936"/>
        <c:crosses val="autoZero"/>
        <c:auto val="1"/>
        <c:lblAlgn val="ctr"/>
        <c:lblOffset val="100"/>
      </c:catAx>
      <c:valAx>
        <c:axId val="279639936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9178624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Sheet2!$O$2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Sheet2!$O$3:$O$21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axId val="295927168"/>
        <c:axId val="296477440"/>
      </c:barChart>
      <c:catAx>
        <c:axId val="295927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June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96477440"/>
        <c:crosses val="autoZero"/>
        <c:auto val="1"/>
        <c:lblAlgn val="ctr"/>
        <c:lblOffset val="100"/>
      </c:catAx>
      <c:valAx>
        <c:axId val="29647744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95927168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Sheet2!$S$2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Sheet2!$S$3:$S$21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axId val="295896192"/>
        <c:axId val="295898112"/>
      </c:barChart>
      <c:catAx>
        <c:axId val="295896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September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95898112"/>
        <c:crosses val="autoZero"/>
        <c:auto val="1"/>
        <c:lblAlgn val="ctr"/>
        <c:lblOffset val="100"/>
      </c:catAx>
      <c:valAx>
        <c:axId val="295898112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95896192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Sheet2!$W$2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800000"/>
            </a:solidFill>
          </c:spPr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Sheet2!$W$3:$W$21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16.666666666666664</c:v>
                </c:pt>
                <c:pt idx="11">
                  <c:v>0</c:v>
                </c:pt>
                <c:pt idx="12">
                  <c:v>16.666666666666664</c:v>
                </c:pt>
                <c:pt idx="13">
                  <c:v>0</c:v>
                </c:pt>
                <c:pt idx="14">
                  <c:v>16.666666666666664</c:v>
                </c:pt>
                <c:pt idx="15">
                  <c:v>33.333333333333329</c:v>
                </c:pt>
                <c:pt idx="16">
                  <c:v>16.666666666666664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axId val="273602048"/>
        <c:axId val="281161088"/>
      </c:barChart>
      <c:catAx>
        <c:axId val="2736020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2009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81161088"/>
        <c:crosses val="autoZero"/>
        <c:auto val="1"/>
        <c:lblAlgn val="ctr"/>
        <c:lblOffset val="100"/>
      </c:catAx>
      <c:valAx>
        <c:axId val="28116108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3602048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Sheet2!$AA$2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800000"/>
            </a:solidFill>
          </c:spPr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Sheet2!$AA$3:$AA$21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9.0909090909090917</c:v>
                </c:pt>
                <c:pt idx="8">
                  <c:v>0</c:v>
                </c:pt>
                <c:pt idx="9">
                  <c:v>0</c:v>
                </c:pt>
                <c:pt idx="10">
                  <c:v>9.0909090909090917</c:v>
                </c:pt>
                <c:pt idx="11">
                  <c:v>27.27272727272727</c:v>
                </c:pt>
                <c:pt idx="12">
                  <c:v>0</c:v>
                </c:pt>
                <c:pt idx="13">
                  <c:v>9.0909090909090917</c:v>
                </c:pt>
                <c:pt idx="14">
                  <c:v>0</c:v>
                </c:pt>
                <c:pt idx="15">
                  <c:v>9.0909090909090917</c:v>
                </c:pt>
                <c:pt idx="16">
                  <c:v>0</c:v>
                </c:pt>
                <c:pt idx="17">
                  <c:v>27.27272727272727</c:v>
                </c:pt>
                <c:pt idx="18">
                  <c:v>9.0909090909090917</c:v>
                </c:pt>
              </c:numCache>
            </c:numRef>
          </c:val>
        </c:ser>
        <c:axId val="287586176"/>
        <c:axId val="287666176"/>
      </c:barChart>
      <c:catAx>
        <c:axId val="2875861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May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87666176"/>
        <c:crosses val="autoZero"/>
        <c:auto val="1"/>
        <c:lblAlgn val="ctr"/>
        <c:lblOffset val="100"/>
      </c:catAx>
      <c:valAx>
        <c:axId val="287666176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87586176"/>
        <c:crosses val="autoZero"/>
        <c:crossBetween val="midCat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Sheet2!$AE$2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800000"/>
            </a:solidFill>
          </c:spPr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Sheet2!$AE$3:$AE$21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axId val="281438848"/>
        <c:axId val="281463808"/>
      </c:barChart>
      <c:catAx>
        <c:axId val="281438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November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81463808"/>
        <c:crosses val="autoZero"/>
        <c:auto val="1"/>
        <c:lblAlgn val="ctr"/>
        <c:lblOffset val="100"/>
      </c:catAx>
      <c:valAx>
        <c:axId val="28146380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81438848"/>
        <c:crosses val="autoZero"/>
        <c:crossBetween val="midCat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Sheet2!$AI$2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800000"/>
            </a:solidFill>
          </c:spPr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Sheet2!$AI$3:$AI$21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axId val="281181568"/>
        <c:axId val="281394176"/>
      </c:barChart>
      <c:catAx>
        <c:axId val="281181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June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81394176"/>
        <c:crosses val="autoZero"/>
        <c:auto val="1"/>
        <c:lblAlgn val="ctr"/>
        <c:lblOffset val="100"/>
      </c:catAx>
      <c:valAx>
        <c:axId val="281394176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81181568"/>
        <c:crosses val="autoZero"/>
        <c:crossBetween val="midCat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Sheet2!$AM$2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800000"/>
            </a:solidFill>
          </c:spPr>
          <c:cat>
            <c:numRef>
              <c:f>Sheet2!$E$3:$E$21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Sheet2!$AM$3:$AM$21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14.285714285714285</c:v>
                </c:pt>
                <c:pt idx="5">
                  <c:v>0</c:v>
                </c:pt>
                <c:pt idx="6">
                  <c:v>28.571428571428569</c:v>
                </c:pt>
                <c:pt idx="7">
                  <c:v>14.285714285714285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14.285714285714285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14.285714285714285</c:v>
                </c:pt>
                <c:pt idx="18">
                  <c:v>14.285714285714285</c:v>
                </c:pt>
              </c:numCache>
            </c:numRef>
          </c:val>
        </c:ser>
        <c:axId val="281291392"/>
        <c:axId val="281315200"/>
      </c:barChart>
      <c:catAx>
        <c:axId val="281291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November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Synallactidae sp.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81315200"/>
        <c:crosses val="autoZero"/>
        <c:auto val="1"/>
        <c:lblAlgn val="ctr"/>
        <c:lblOffset val="100"/>
      </c:catAx>
      <c:valAx>
        <c:axId val="28131520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81291392"/>
        <c:crosses val="autoZero"/>
        <c:crossBetween val="midCat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23</xdr:row>
      <xdr:rowOff>13606</xdr:rowOff>
    </xdr:from>
    <xdr:to>
      <xdr:col>9</xdr:col>
      <xdr:colOff>587829</xdr:colOff>
      <xdr:row>42</xdr:row>
      <xdr:rowOff>51706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19</xdr:col>
      <xdr:colOff>587829</xdr:colOff>
      <xdr:row>42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23</xdr:row>
      <xdr:rowOff>0</xdr:rowOff>
    </xdr:from>
    <xdr:to>
      <xdr:col>29</xdr:col>
      <xdr:colOff>587829</xdr:colOff>
      <xdr:row>42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43</xdr:row>
      <xdr:rowOff>0</xdr:rowOff>
    </xdr:from>
    <xdr:to>
      <xdr:col>9</xdr:col>
      <xdr:colOff>587828</xdr:colOff>
      <xdr:row>62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43</xdr:row>
      <xdr:rowOff>0</xdr:rowOff>
    </xdr:from>
    <xdr:to>
      <xdr:col>19</xdr:col>
      <xdr:colOff>587828</xdr:colOff>
      <xdr:row>62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43</xdr:row>
      <xdr:rowOff>0</xdr:rowOff>
    </xdr:from>
    <xdr:to>
      <xdr:col>29</xdr:col>
      <xdr:colOff>587828</xdr:colOff>
      <xdr:row>62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63</xdr:row>
      <xdr:rowOff>0</xdr:rowOff>
    </xdr:from>
    <xdr:to>
      <xdr:col>9</xdr:col>
      <xdr:colOff>587828</xdr:colOff>
      <xdr:row>82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63</xdr:row>
      <xdr:rowOff>0</xdr:rowOff>
    </xdr:from>
    <xdr:to>
      <xdr:col>19</xdr:col>
      <xdr:colOff>587828</xdr:colOff>
      <xdr:row>82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63</xdr:row>
      <xdr:rowOff>0</xdr:rowOff>
    </xdr:from>
    <xdr:to>
      <xdr:col>29</xdr:col>
      <xdr:colOff>587828</xdr:colOff>
      <xdr:row>82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n=7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n=6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n=11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0.13889</cdr:x>
      <cdr:y>0.14881</cdr:y>
    </cdr:from>
    <cdr:to>
      <cdr:x>0.2832</cdr:x>
      <cdr:y>0.21206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2000" y="544286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n=2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Q28"/>
  <sheetViews>
    <sheetView tabSelected="1" workbookViewId="0">
      <selection activeCell="Q1" sqref="Q1:Q15"/>
    </sheetView>
  </sheetViews>
  <sheetFormatPr defaultColWidth="10.85546875" defaultRowHeight="15.75"/>
  <cols>
    <col min="1" max="4" width="10.85546875" style="2"/>
    <col min="5" max="5" width="4.28515625" style="2" customWidth="1"/>
    <col min="6" max="6" width="2.140625" style="2" bestFit="1" customWidth="1"/>
    <col min="7" max="16384" width="10.85546875" style="2"/>
  </cols>
  <sheetData>
    <row r="1" spans="1:17" s="1" customFormat="1" ht="15">
      <c r="A1" s="1" t="s">
        <v>1</v>
      </c>
      <c r="B1" s="1" t="s">
        <v>0</v>
      </c>
      <c r="C1" s="1" t="s">
        <v>2</v>
      </c>
      <c r="D1" s="1" t="s">
        <v>3</v>
      </c>
      <c r="F1" s="1">
        <v>0</v>
      </c>
      <c r="G1" s="1">
        <v>0</v>
      </c>
      <c r="I1" s="10">
        <v>39052</v>
      </c>
      <c r="J1" s="11" t="s">
        <v>16</v>
      </c>
      <c r="K1">
        <v>0</v>
      </c>
      <c r="L1" s="10">
        <v>39326</v>
      </c>
      <c r="M1" s="11" t="s">
        <v>16</v>
      </c>
      <c r="N1">
        <v>0</v>
      </c>
      <c r="O1" s="10">
        <v>40848</v>
      </c>
      <c r="P1" s="11" t="s">
        <v>16</v>
      </c>
      <c r="Q1">
        <f>COUNT(C19)</f>
        <v>1</v>
      </c>
    </row>
    <row r="2" spans="1:17">
      <c r="A2" s="1" t="s">
        <v>4</v>
      </c>
      <c r="B2" s="1">
        <v>8</v>
      </c>
      <c r="C2" s="1">
        <v>14.756890926795151</v>
      </c>
      <c r="D2" s="1">
        <f t="shared" ref="D2:D28" si="0">C2*10</f>
        <v>147.56890926795151</v>
      </c>
      <c r="F2" s="2">
        <v>0</v>
      </c>
      <c r="G2" s="2">
        <v>1</v>
      </c>
      <c r="I2"/>
      <c r="J2" s="11" t="s">
        <v>17</v>
      </c>
      <c r="K2"/>
      <c r="L2"/>
      <c r="M2" s="11" t="s">
        <v>17</v>
      </c>
      <c r="N2"/>
      <c r="O2"/>
      <c r="P2" s="11" t="s">
        <v>17</v>
      </c>
      <c r="Q2"/>
    </row>
    <row r="3" spans="1:17">
      <c r="A3" s="1" t="s">
        <v>4</v>
      </c>
      <c r="B3" s="1">
        <v>8</v>
      </c>
      <c r="C3" s="1">
        <v>11.784369970264157</v>
      </c>
      <c r="D3" s="1">
        <f t="shared" si="0"/>
        <v>117.84369970264157</v>
      </c>
      <c r="F3" s="2">
        <v>0</v>
      </c>
      <c r="G3" s="1">
        <v>2</v>
      </c>
      <c r="I3"/>
      <c r="J3" s="11" t="s">
        <v>18</v>
      </c>
      <c r="K3"/>
      <c r="L3"/>
      <c r="M3" s="11" t="s">
        <v>18</v>
      </c>
      <c r="N3"/>
      <c r="O3"/>
      <c r="P3" s="11" t="s">
        <v>18</v>
      </c>
      <c r="Q3"/>
    </row>
    <row r="4" spans="1:17">
      <c r="A4" s="1" t="s">
        <v>4</v>
      </c>
      <c r="B4" s="1">
        <v>8</v>
      </c>
      <c r="C4" s="1">
        <v>15.667867094233463</v>
      </c>
      <c r="D4" s="1">
        <f t="shared" si="0"/>
        <v>156.67867094233463</v>
      </c>
      <c r="F4" s="1"/>
      <c r="G4" s="2">
        <v>3</v>
      </c>
      <c r="I4"/>
      <c r="J4" s="11" t="s">
        <v>19</v>
      </c>
      <c r="K4"/>
      <c r="L4"/>
      <c r="M4" s="11" t="s">
        <v>19</v>
      </c>
      <c r="N4"/>
      <c r="O4"/>
      <c r="P4" s="11" t="s">
        <v>19</v>
      </c>
      <c r="Q4">
        <f>Q3-Q2</f>
        <v>0</v>
      </c>
    </row>
    <row r="5" spans="1:17">
      <c r="A5" s="1" t="s">
        <v>4</v>
      </c>
      <c r="B5" s="1">
        <v>8</v>
      </c>
      <c r="C5" s="1">
        <v>14.448813333067195</v>
      </c>
      <c r="D5" s="1">
        <f t="shared" si="0"/>
        <v>144.48813333067196</v>
      </c>
      <c r="G5" s="1">
        <v>4</v>
      </c>
      <c r="I5"/>
      <c r="J5" s="11" t="s">
        <v>20</v>
      </c>
      <c r="K5"/>
      <c r="L5"/>
      <c r="M5" s="11" t="s">
        <v>20</v>
      </c>
      <c r="N5"/>
      <c r="O5"/>
      <c r="P5" s="11" t="s">
        <v>20</v>
      </c>
      <c r="Q5">
        <f>C19</f>
        <v>11.81876922564361</v>
      </c>
    </row>
    <row r="6" spans="1:17">
      <c r="A6" s="1" t="s">
        <v>4</v>
      </c>
      <c r="B6" s="1">
        <v>8</v>
      </c>
      <c r="C6" s="1">
        <v>9.2728311811574393</v>
      </c>
      <c r="D6" s="1">
        <f t="shared" si="0"/>
        <v>92.7283118115744</v>
      </c>
      <c r="G6" s="2">
        <v>5</v>
      </c>
      <c r="I6" s="10">
        <v>39114</v>
      </c>
      <c r="J6" s="11" t="s">
        <v>16</v>
      </c>
      <c r="K6">
        <v>0</v>
      </c>
      <c r="L6" s="10">
        <v>39845</v>
      </c>
      <c r="M6" s="11" t="s">
        <v>16</v>
      </c>
      <c r="N6">
        <f>COUNT(C2:C7)</f>
        <v>6</v>
      </c>
      <c r="O6" s="10">
        <v>41061</v>
      </c>
      <c r="P6" s="11" t="s">
        <v>16</v>
      </c>
      <c r="Q6">
        <f>COUNT(C20:C21)</f>
        <v>2</v>
      </c>
    </row>
    <row r="7" spans="1:17">
      <c r="A7" s="1" t="s">
        <v>4</v>
      </c>
      <c r="B7" s="1">
        <v>8</v>
      </c>
      <c r="C7" s="1">
        <v>13.563048223966369</v>
      </c>
      <c r="D7" s="1">
        <f t="shared" si="0"/>
        <v>135.63048223966371</v>
      </c>
      <c r="G7" s="1">
        <v>6</v>
      </c>
      <c r="I7"/>
      <c r="J7" s="11" t="s">
        <v>17</v>
      </c>
      <c r="K7"/>
      <c r="L7"/>
      <c r="M7" s="11" t="s">
        <v>17</v>
      </c>
      <c r="N7">
        <f>MIN(C2:C7)</f>
        <v>9.2728311811574393</v>
      </c>
      <c r="O7"/>
      <c r="P7" s="11" t="s">
        <v>17</v>
      </c>
      <c r="Q7">
        <f>MIN(C20:C21)</f>
        <v>8.7891556779330351</v>
      </c>
    </row>
    <row r="8" spans="1:17">
      <c r="A8" s="1" t="s">
        <v>4</v>
      </c>
      <c r="B8" s="1">
        <v>230</v>
      </c>
      <c r="C8" s="1">
        <v>16.179087733024097</v>
      </c>
      <c r="D8" s="1">
        <f t="shared" si="0"/>
        <v>161.79087733024096</v>
      </c>
      <c r="G8" s="2">
        <v>7</v>
      </c>
      <c r="I8"/>
      <c r="J8" s="11" t="s">
        <v>18</v>
      </c>
      <c r="K8"/>
      <c r="L8"/>
      <c r="M8" s="11" t="s">
        <v>18</v>
      </c>
      <c r="N8">
        <f>MAX(C2:C7)</f>
        <v>15.667867094233463</v>
      </c>
      <c r="O8"/>
      <c r="P8" s="11" t="s">
        <v>18</v>
      </c>
      <c r="Q8">
        <f>MAX(C20:C21)</f>
        <v>13.541524902954903</v>
      </c>
    </row>
    <row r="9" spans="1:17">
      <c r="A9" s="1" t="s">
        <v>4</v>
      </c>
      <c r="B9" s="1">
        <v>230</v>
      </c>
      <c r="C9" s="1">
        <v>10.767482239719655</v>
      </c>
      <c r="D9" s="1">
        <f t="shared" si="0"/>
        <v>107.67482239719655</v>
      </c>
      <c r="G9" s="1">
        <v>8</v>
      </c>
      <c r="I9"/>
      <c r="J9" s="11" t="s">
        <v>19</v>
      </c>
      <c r="K9"/>
      <c r="L9"/>
      <c r="M9" s="11" t="s">
        <v>19</v>
      </c>
      <c r="N9">
        <f>N8-N7</f>
        <v>6.3950359130760237</v>
      </c>
      <c r="O9"/>
      <c r="P9" s="11" t="s">
        <v>19</v>
      </c>
      <c r="Q9">
        <f>Q8-Q7</f>
        <v>4.7523692250218676</v>
      </c>
    </row>
    <row r="10" spans="1:17">
      <c r="A10" s="1" t="s">
        <v>4</v>
      </c>
      <c r="B10" s="1">
        <v>230</v>
      </c>
      <c r="C10" s="1">
        <v>16.622238811233242</v>
      </c>
      <c r="D10" s="1">
        <f t="shared" si="0"/>
        <v>166.22238811233242</v>
      </c>
      <c r="G10" s="2">
        <v>9</v>
      </c>
      <c r="I10"/>
      <c r="J10" s="11" t="s">
        <v>20</v>
      </c>
      <c r="K10"/>
      <c r="L10"/>
      <c r="M10" s="11" t="s">
        <v>20</v>
      </c>
      <c r="N10">
        <f>AVERAGE(C2:C7)</f>
        <v>13.248970121580632</v>
      </c>
      <c r="O10"/>
      <c r="P10" s="11" t="s">
        <v>20</v>
      </c>
      <c r="Q10">
        <f>AVERAGE(C20:C21)</f>
        <v>11.165340290443968</v>
      </c>
    </row>
    <row r="11" spans="1:17">
      <c r="A11" s="1" t="s">
        <v>4</v>
      </c>
      <c r="B11" s="1">
        <v>230</v>
      </c>
      <c r="C11" s="1">
        <v>10.875057238881716</v>
      </c>
      <c r="D11" s="1">
        <f t="shared" si="0"/>
        <v>108.75057238881716</v>
      </c>
      <c r="G11" s="1">
        <v>10</v>
      </c>
      <c r="I11" s="10">
        <v>39234</v>
      </c>
      <c r="J11" s="11" t="s">
        <v>16</v>
      </c>
      <c r="K11">
        <v>0</v>
      </c>
      <c r="L11" s="10">
        <v>40664</v>
      </c>
      <c r="M11" s="11" t="s">
        <v>16</v>
      </c>
      <c r="N11">
        <f>COUNT(C8:C18)</f>
        <v>11</v>
      </c>
      <c r="O11" s="10">
        <v>41214</v>
      </c>
      <c r="P11" s="11" t="s">
        <v>16</v>
      </c>
      <c r="Q11">
        <f>COUNT(C22:C28)</f>
        <v>7</v>
      </c>
    </row>
    <row r="12" spans="1:17">
      <c r="A12" s="1" t="s">
        <v>4</v>
      </c>
      <c r="B12" s="1">
        <v>230</v>
      </c>
      <c r="C12" s="1">
        <v>6.6070197814839364</v>
      </c>
      <c r="D12" s="1">
        <f t="shared" si="0"/>
        <v>66.070197814839361</v>
      </c>
      <c r="G12" s="2">
        <v>11</v>
      </c>
      <c r="I12"/>
      <c r="J12" s="11" t="s">
        <v>17</v>
      </c>
      <c r="K12"/>
      <c r="L12"/>
      <c r="M12" s="11" t="s">
        <v>17</v>
      </c>
      <c r="N12">
        <f>MIN(C8:C18)</f>
        <v>6.6070197814839364</v>
      </c>
      <c r="O12"/>
      <c r="P12" s="11" t="s">
        <v>17</v>
      </c>
      <c r="Q12">
        <f>MIN(C22:C28)</f>
        <v>3.6474979384975308</v>
      </c>
    </row>
    <row r="13" spans="1:17">
      <c r="A13" s="1" t="s">
        <v>4</v>
      </c>
      <c r="B13" s="1">
        <v>230</v>
      </c>
      <c r="C13" s="1">
        <v>16.672495992649026</v>
      </c>
      <c r="D13" s="1">
        <f t="shared" si="0"/>
        <v>166.72495992649027</v>
      </c>
      <c r="G13" s="1">
        <v>12</v>
      </c>
      <c r="I13"/>
      <c r="J13" s="11" t="s">
        <v>18</v>
      </c>
      <c r="K13"/>
      <c r="L13"/>
      <c r="M13" s="11" t="s">
        <v>18</v>
      </c>
      <c r="N13">
        <f>MAX(C8:C18)</f>
        <v>17.214331632877716</v>
      </c>
      <c r="O13"/>
      <c r="P13" s="11" t="s">
        <v>18</v>
      </c>
      <c r="Q13">
        <f>MAX(C22:C28)</f>
        <v>17.522600414706066</v>
      </c>
    </row>
    <row r="14" spans="1:17">
      <c r="A14" s="1" t="s">
        <v>4</v>
      </c>
      <c r="B14" s="1">
        <v>230</v>
      </c>
      <c r="C14" s="1">
        <v>9.2076529171519539</v>
      </c>
      <c r="D14" s="1">
        <f t="shared" si="0"/>
        <v>92.076529171519539</v>
      </c>
      <c r="G14" s="2">
        <v>13</v>
      </c>
      <c r="I14"/>
      <c r="J14" s="11" t="s">
        <v>19</v>
      </c>
      <c r="K14"/>
      <c r="L14"/>
      <c r="M14" s="11" t="s">
        <v>19</v>
      </c>
      <c r="N14">
        <f>N13-N12</f>
        <v>10.60731185139378</v>
      </c>
      <c r="O14"/>
      <c r="P14" s="11" t="s">
        <v>19</v>
      </c>
      <c r="Q14">
        <f>Q13-Q12</f>
        <v>13.875102476208536</v>
      </c>
    </row>
    <row r="15" spans="1:17">
      <c r="A15" s="1" t="s">
        <v>4</v>
      </c>
      <c r="B15" s="1">
        <v>231</v>
      </c>
      <c r="C15" s="1">
        <v>10.08251361471871</v>
      </c>
      <c r="D15" s="1">
        <f t="shared" si="0"/>
        <v>100.8251361471871</v>
      </c>
      <c r="G15" s="1">
        <v>14</v>
      </c>
      <c r="I15"/>
      <c r="J15" s="11" t="s">
        <v>20</v>
      </c>
      <c r="K15"/>
      <c r="L15"/>
      <c r="M15" s="11" t="s">
        <v>20</v>
      </c>
      <c r="N15">
        <f>AVERAGE(C8:C18)</f>
        <v>12.846819474099295</v>
      </c>
      <c r="O15"/>
      <c r="P15" s="11" t="s">
        <v>20</v>
      </c>
      <c r="Q15">
        <f>AVERAGE(C22:C28)</f>
        <v>9.4031812097196603</v>
      </c>
    </row>
    <row r="16" spans="1:17">
      <c r="A16" s="1" t="s">
        <v>4</v>
      </c>
      <c r="B16" s="1">
        <v>231</v>
      </c>
      <c r="C16" s="1">
        <v>17.214331632877716</v>
      </c>
      <c r="D16" s="1">
        <f t="shared" si="0"/>
        <v>172.14331632877716</v>
      </c>
      <c r="G16" s="2">
        <v>15</v>
      </c>
    </row>
    <row r="17" spans="1:7">
      <c r="A17" s="1" t="s">
        <v>4</v>
      </c>
      <c r="B17" s="1">
        <v>231</v>
      </c>
      <c r="C17" s="1">
        <v>12.600626714761665</v>
      </c>
      <c r="D17" s="1">
        <f t="shared" si="0"/>
        <v>126.00626714761665</v>
      </c>
      <c r="G17" s="1">
        <v>16</v>
      </c>
    </row>
    <row r="18" spans="1:7">
      <c r="A18" s="1" t="s">
        <v>4</v>
      </c>
      <c r="B18" s="1">
        <v>231</v>
      </c>
      <c r="C18" s="1">
        <v>14.486507538590542</v>
      </c>
      <c r="D18" s="1">
        <f t="shared" si="0"/>
        <v>144.86507538590541</v>
      </c>
      <c r="G18" s="2">
        <v>17</v>
      </c>
    </row>
    <row r="19" spans="1:7">
      <c r="A19" s="1" t="s">
        <v>4</v>
      </c>
      <c r="B19" s="1">
        <v>321</v>
      </c>
      <c r="C19" s="1">
        <v>11.81876922564361</v>
      </c>
      <c r="D19" s="1">
        <f t="shared" si="0"/>
        <v>118.18769225643609</v>
      </c>
      <c r="G19" s="1">
        <v>18</v>
      </c>
    </row>
    <row r="20" spans="1:7">
      <c r="A20" s="1" t="s">
        <v>4</v>
      </c>
      <c r="B20" s="1">
        <v>403</v>
      </c>
      <c r="C20" s="1">
        <v>8.7891556779330351</v>
      </c>
      <c r="D20" s="1">
        <f t="shared" si="0"/>
        <v>87.891556779330358</v>
      </c>
    </row>
    <row r="21" spans="1:7">
      <c r="A21" s="1" t="s">
        <v>4</v>
      </c>
      <c r="B21" s="1">
        <v>403</v>
      </c>
      <c r="C21" s="1">
        <v>13.541524902954903</v>
      </c>
      <c r="D21" s="1">
        <f t="shared" si="0"/>
        <v>135.41524902954902</v>
      </c>
    </row>
    <row r="22" spans="1:7">
      <c r="A22" s="1" t="s">
        <v>4</v>
      </c>
      <c r="B22" s="1">
        <v>442</v>
      </c>
      <c r="C22" s="1">
        <v>5.1697477525828566</v>
      </c>
      <c r="D22" s="1">
        <f t="shared" si="0"/>
        <v>51.697477525828567</v>
      </c>
    </row>
    <row r="23" spans="1:7">
      <c r="A23" s="1" t="s">
        <v>4</v>
      </c>
      <c r="B23" s="1">
        <v>442</v>
      </c>
      <c r="C23" s="1">
        <v>17.522600414706066</v>
      </c>
      <c r="D23" s="1">
        <f t="shared" si="0"/>
        <v>175.22600414706065</v>
      </c>
    </row>
    <row r="24" spans="1:7">
      <c r="A24" s="1" t="s">
        <v>4</v>
      </c>
      <c r="B24" s="1">
        <v>442</v>
      </c>
      <c r="C24" s="1">
        <v>6.8994757742595985</v>
      </c>
      <c r="D24" s="1">
        <f t="shared" si="0"/>
        <v>68.994757742595979</v>
      </c>
    </row>
    <row r="25" spans="1:7">
      <c r="A25" s="1" t="s">
        <v>4</v>
      </c>
      <c r="B25" s="1">
        <v>442</v>
      </c>
      <c r="C25" s="1">
        <v>10.739533890080338</v>
      </c>
      <c r="D25" s="1">
        <f t="shared" si="0"/>
        <v>107.39533890080338</v>
      </c>
    </row>
    <row r="26" spans="1:7">
      <c r="A26" s="1" t="s">
        <v>4</v>
      </c>
      <c r="B26" s="1">
        <v>442</v>
      </c>
      <c r="C26" s="1">
        <v>16.083909145801353</v>
      </c>
      <c r="D26" s="1">
        <f t="shared" si="0"/>
        <v>160.83909145801354</v>
      </c>
    </row>
    <row r="27" spans="1:7">
      <c r="A27" s="1" t="s">
        <v>4</v>
      </c>
      <c r="B27" s="1">
        <v>442</v>
      </c>
      <c r="C27" s="1">
        <v>3.6474979384975308</v>
      </c>
      <c r="D27" s="1">
        <f t="shared" si="0"/>
        <v>36.474979384975306</v>
      </c>
    </row>
    <row r="28" spans="1:7">
      <c r="A28" s="1" t="s">
        <v>4</v>
      </c>
      <c r="B28" s="1">
        <v>442</v>
      </c>
      <c r="C28" s="1">
        <v>5.7595035521098712</v>
      </c>
      <c r="D28" s="1">
        <f t="shared" si="0"/>
        <v>57.595035521098708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"/>
  <sheetViews>
    <sheetView topLeftCell="A54" zoomScale="60" zoomScaleNormal="60" workbookViewId="0">
      <selection activeCell="U72" sqref="U72"/>
    </sheetView>
  </sheetViews>
  <sheetFormatPr defaultRowHeight="15"/>
  <sheetData>
    <row r="1" spans="1:39" ht="15.75" thickBot="1">
      <c r="A1" t="s">
        <v>8</v>
      </c>
      <c r="C1" s="4"/>
      <c r="E1" s="5" t="s">
        <v>9</v>
      </c>
      <c r="F1" s="6">
        <v>2006</v>
      </c>
      <c r="G1" s="4"/>
      <c r="I1" t="s">
        <v>10</v>
      </c>
      <c r="J1" s="6">
        <v>2007</v>
      </c>
      <c r="K1" s="4"/>
      <c r="M1" t="s">
        <v>11</v>
      </c>
      <c r="N1" s="6">
        <v>2007</v>
      </c>
      <c r="O1" s="4"/>
      <c r="Q1" t="s">
        <v>12</v>
      </c>
      <c r="R1" s="6">
        <v>2007</v>
      </c>
      <c r="S1" s="4"/>
      <c r="U1" t="s">
        <v>10</v>
      </c>
      <c r="V1" s="6">
        <v>2009</v>
      </c>
      <c r="W1" s="4"/>
      <c r="Y1" t="s">
        <v>13</v>
      </c>
      <c r="Z1" s="6">
        <v>2011</v>
      </c>
      <c r="AA1" s="4"/>
      <c r="AC1" t="s">
        <v>14</v>
      </c>
      <c r="AD1" s="6">
        <v>2011</v>
      </c>
      <c r="AG1" t="s">
        <v>11</v>
      </c>
      <c r="AH1" s="6">
        <v>2012</v>
      </c>
      <c r="AK1" t="s">
        <v>14</v>
      </c>
      <c r="AL1" s="6">
        <v>2012</v>
      </c>
    </row>
    <row r="2" spans="1:39">
      <c r="A2" s="3" t="s">
        <v>5</v>
      </c>
      <c r="B2" s="3" t="s">
        <v>6</v>
      </c>
      <c r="C2" t="s">
        <v>7</v>
      </c>
      <c r="E2" s="3" t="s">
        <v>5</v>
      </c>
      <c r="F2" s="3" t="s">
        <v>6</v>
      </c>
      <c r="G2" t="s">
        <v>7</v>
      </c>
      <c r="I2" s="3" t="s">
        <v>5</v>
      </c>
      <c r="J2" s="3" t="s">
        <v>6</v>
      </c>
      <c r="K2" t="s">
        <v>7</v>
      </c>
      <c r="M2" s="3" t="s">
        <v>5</v>
      </c>
      <c r="N2" s="3" t="s">
        <v>6</v>
      </c>
      <c r="O2" t="s">
        <v>7</v>
      </c>
      <c r="Q2" s="3" t="s">
        <v>5</v>
      </c>
      <c r="R2" s="3" t="s">
        <v>6</v>
      </c>
      <c r="S2" t="s">
        <v>7</v>
      </c>
      <c r="U2" s="3" t="s">
        <v>5</v>
      </c>
      <c r="V2" s="3" t="s">
        <v>6</v>
      </c>
      <c r="W2" t="s">
        <v>7</v>
      </c>
      <c r="Y2" s="3" t="s">
        <v>5</v>
      </c>
      <c r="Z2" s="3" t="s">
        <v>6</v>
      </c>
      <c r="AA2" t="s">
        <v>7</v>
      </c>
      <c r="AC2" s="3" t="s">
        <v>5</v>
      </c>
      <c r="AD2" s="3" t="s">
        <v>6</v>
      </c>
      <c r="AE2" t="s">
        <v>7</v>
      </c>
      <c r="AG2" s="3" t="s">
        <v>5</v>
      </c>
      <c r="AH2" s="3" t="s">
        <v>6</v>
      </c>
      <c r="AI2" t="s">
        <v>7</v>
      </c>
      <c r="AK2" s="3" t="s">
        <v>5</v>
      </c>
      <c r="AL2" s="3" t="s">
        <v>6</v>
      </c>
      <c r="AM2" t="s">
        <v>7</v>
      </c>
    </row>
    <row r="3" spans="1:39">
      <c r="A3" s="7">
        <v>0</v>
      </c>
      <c r="B3" s="8">
        <v>0</v>
      </c>
      <c r="C3">
        <f>B3/$B$22*100</f>
        <v>0</v>
      </c>
      <c r="E3" s="7">
        <v>0</v>
      </c>
      <c r="F3" s="8">
        <v>0</v>
      </c>
      <c r="G3">
        <f>F3/$B$22*100</f>
        <v>0</v>
      </c>
      <c r="I3" s="7">
        <v>0</v>
      </c>
      <c r="J3" s="8">
        <v>0</v>
      </c>
      <c r="K3">
        <f>J3/$B$22*100</f>
        <v>0</v>
      </c>
      <c r="M3" s="7">
        <v>0</v>
      </c>
      <c r="N3" s="8">
        <v>0</v>
      </c>
      <c r="O3">
        <f>N3/$B$22*100</f>
        <v>0</v>
      </c>
      <c r="Q3" s="7">
        <v>0</v>
      </c>
      <c r="R3" s="8">
        <v>0</v>
      </c>
      <c r="S3">
        <f>R3/$B$22*100</f>
        <v>0</v>
      </c>
      <c r="U3" s="7">
        <v>0</v>
      </c>
      <c r="V3" s="8">
        <v>0</v>
      </c>
      <c r="W3">
        <f>V3/$V$22*100</f>
        <v>0</v>
      </c>
      <c r="Y3" s="7">
        <v>0</v>
      </c>
      <c r="Z3" s="8">
        <v>0</v>
      </c>
      <c r="AA3">
        <f>Z3/$Z$22*100</f>
        <v>0</v>
      </c>
      <c r="AC3" s="7">
        <v>0</v>
      </c>
      <c r="AD3" s="8">
        <v>0</v>
      </c>
      <c r="AE3">
        <f>AD3/$AD$22*100</f>
        <v>0</v>
      </c>
      <c r="AG3" s="7">
        <v>0</v>
      </c>
      <c r="AH3" s="8">
        <v>0</v>
      </c>
      <c r="AI3">
        <f>AH3/$AH$22*100</f>
        <v>0</v>
      </c>
      <c r="AK3" s="7">
        <v>0</v>
      </c>
      <c r="AL3" s="8">
        <v>0</v>
      </c>
      <c r="AM3">
        <f>AL3/$AL$22*100</f>
        <v>0</v>
      </c>
    </row>
    <row r="4" spans="1:39">
      <c r="A4" s="7">
        <v>1</v>
      </c>
      <c r="B4" s="8">
        <v>0</v>
      </c>
      <c r="C4">
        <f t="shared" ref="C4:C21" si="0">B4/$B$22*100</f>
        <v>0</v>
      </c>
      <c r="E4" s="7">
        <v>1</v>
      </c>
      <c r="F4" s="8">
        <v>0</v>
      </c>
      <c r="G4">
        <f t="shared" ref="G4:G21" si="1">F4/$B$22*100</f>
        <v>0</v>
      </c>
      <c r="I4" s="7">
        <v>1</v>
      </c>
      <c r="J4" s="8">
        <v>0</v>
      </c>
      <c r="K4">
        <f t="shared" ref="K4:K21" si="2">J4/$B$22*100</f>
        <v>0</v>
      </c>
      <c r="M4" s="7">
        <v>1</v>
      </c>
      <c r="N4" s="8">
        <v>0</v>
      </c>
      <c r="O4">
        <f t="shared" ref="O4:O21" si="3">N4/$B$22*100</f>
        <v>0</v>
      </c>
      <c r="Q4" s="7">
        <v>1</v>
      </c>
      <c r="R4" s="8">
        <v>0</v>
      </c>
      <c r="S4">
        <f t="shared" ref="S4:S21" si="4">R4/$B$22*100</f>
        <v>0</v>
      </c>
      <c r="U4" s="7">
        <v>1</v>
      </c>
      <c r="V4" s="8">
        <v>0</v>
      </c>
      <c r="W4">
        <f t="shared" ref="W4:W21" si="5">V4/$V$22*100</f>
        <v>0</v>
      </c>
      <c r="Y4" s="7">
        <v>1</v>
      </c>
      <c r="Z4" s="8">
        <v>0</v>
      </c>
      <c r="AA4">
        <f t="shared" ref="AA4:AA21" si="6">Z4/$Z$22*100</f>
        <v>0</v>
      </c>
      <c r="AC4" s="7">
        <v>1</v>
      </c>
      <c r="AD4" s="8">
        <v>0</v>
      </c>
      <c r="AE4">
        <f t="shared" ref="AE4:AE21" si="7">AD4/$AD$22*100</f>
        <v>0</v>
      </c>
      <c r="AG4" s="7">
        <v>1</v>
      </c>
      <c r="AH4" s="8">
        <v>0</v>
      </c>
      <c r="AI4">
        <f t="shared" ref="AI4:AI21" si="8">AH4/$AH$22*100</f>
        <v>0</v>
      </c>
      <c r="AK4" s="7">
        <v>1</v>
      </c>
      <c r="AL4" s="8">
        <v>0</v>
      </c>
      <c r="AM4">
        <f t="shared" ref="AM4:AM21" si="9">AL4/$AL$22*100</f>
        <v>0</v>
      </c>
    </row>
    <row r="5" spans="1:39">
      <c r="A5" s="7">
        <v>2</v>
      </c>
      <c r="B5" s="8">
        <v>0</v>
      </c>
      <c r="C5">
        <f t="shared" si="0"/>
        <v>0</v>
      </c>
      <c r="E5" s="7">
        <v>2</v>
      </c>
      <c r="F5" s="8">
        <v>0</v>
      </c>
      <c r="G5">
        <f t="shared" si="1"/>
        <v>0</v>
      </c>
      <c r="I5" s="7">
        <v>2</v>
      </c>
      <c r="J5" s="8">
        <v>0</v>
      </c>
      <c r="K5">
        <f t="shared" si="2"/>
        <v>0</v>
      </c>
      <c r="M5" s="7">
        <v>2</v>
      </c>
      <c r="N5" s="8">
        <v>0</v>
      </c>
      <c r="O5">
        <f t="shared" si="3"/>
        <v>0</v>
      </c>
      <c r="Q5" s="7">
        <v>2</v>
      </c>
      <c r="R5" s="8">
        <v>0</v>
      </c>
      <c r="S5">
        <f t="shared" si="4"/>
        <v>0</v>
      </c>
      <c r="U5" s="7">
        <v>2</v>
      </c>
      <c r="V5" s="8">
        <v>0</v>
      </c>
      <c r="W5">
        <f t="shared" si="5"/>
        <v>0</v>
      </c>
      <c r="Y5" s="7">
        <v>2</v>
      </c>
      <c r="Z5" s="8">
        <v>0</v>
      </c>
      <c r="AA5">
        <f t="shared" si="6"/>
        <v>0</v>
      </c>
      <c r="AC5" s="7">
        <v>2</v>
      </c>
      <c r="AD5" s="8">
        <v>0</v>
      </c>
      <c r="AE5">
        <f t="shared" si="7"/>
        <v>0</v>
      </c>
      <c r="AG5" s="7">
        <v>2</v>
      </c>
      <c r="AH5" s="8">
        <v>0</v>
      </c>
      <c r="AI5">
        <f t="shared" si="8"/>
        <v>0</v>
      </c>
      <c r="AK5" s="7">
        <v>2</v>
      </c>
      <c r="AL5" s="8">
        <v>0</v>
      </c>
      <c r="AM5">
        <f t="shared" si="9"/>
        <v>0</v>
      </c>
    </row>
    <row r="6" spans="1:39">
      <c r="A6" s="7">
        <v>3</v>
      </c>
      <c r="B6" s="8">
        <v>0</v>
      </c>
      <c r="C6">
        <f t="shared" si="0"/>
        <v>0</v>
      </c>
      <c r="E6" s="7">
        <v>3</v>
      </c>
      <c r="F6" s="8">
        <v>0</v>
      </c>
      <c r="G6">
        <f t="shared" si="1"/>
        <v>0</v>
      </c>
      <c r="I6" s="7">
        <v>3</v>
      </c>
      <c r="J6" s="8">
        <v>0</v>
      </c>
      <c r="K6">
        <f t="shared" si="2"/>
        <v>0</v>
      </c>
      <c r="M6" s="7">
        <v>3</v>
      </c>
      <c r="N6" s="8">
        <v>0</v>
      </c>
      <c r="O6">
        <f t="shared" si="3"/>
        <v>0</v>
      </c>
      <c r="Q6" s="7">
        <v>3</v>
      </c>
      <c r="R6" s="8">
        <v>0</v>
      </c>
      <c r="S6">
        <f t="shared" si="4"/>
        <v>0</v>
      </c>
      <c r="U6" s="7">
        <v>3</v>
      </c>
      <c r="V6" s="8">
        <v>0</v>
      </c>
      <c r="W6">
        <f t="shared" si="5"/>
        <v>0</v>
      </c>
      <c r="Y6" s="7">
        <v>3</v>
      </c>
      <c r="Z6" s="8">
        <v>0</v>
      </c>
      <c r="AA6">
        <f t="shared" si="6"/>
        <v>0</v>
      </c>
      <c r="AC6" s="7">
        <v>3</v>
      </c>
      <c r="AD6" s="8">
        <v>0</v>
      </c>
      <c r="AE6">
        <f t="shared" si="7"/>
        <v>0</v>
      </c>
      <c r="AG6" s="7">
        <v>3</v>
      </c>
      <c r="AH6" s="8">
        <v>0</v>
      </c>
      <c r="AI6">
        <f t="shared" si="8"/>
        <v>0</v>
      </c>
      <c r="AK6" s="7">
        <v>3</v>
      </c>
      <c r="AL6" s="8">
        <v>0</v>
      </c>
      <c r="AM6">
        <f t="shared" si="9"/>
        <v>0</v>
      </c>
    </row>
    <row r="7" spans="1:39">
      <c r="A7" s="7">
        <v>4</v>
      </c>
      <c r="B7" s="8">
        <v>1</v>
      </c>
      <c r="C7">
        <f t="shared" si="0"/>
        <v>3.7037037037037033</v>
      </c>
      <c r="E7" s="7">
        <v>4</v>
      </c>
      <c r="F7" s="8">
        <v>0</v>
      </c>
      <c r="G7">
        <f t="shared" si="1"/>
        <v>0</v>
      </c>
      <c r="I7" s="7">
        <v>4</v>
      </c>
      <c r="J7" s="8">
        <v>0</v>
      </c>
      <c r="K7">
        <f t="shared" si="2"/>
        <v>0</v>
      </c>
      <c r="M7" s="7">
        <v>4</v>
      </c>
      <c r="N7" s="8">
        <v>0</v>
      </c>
      <c r="O7">
        <f t="shared" si="3"/>
        <v>0</v>
      </c>
      <c r="Q7" s="7">
        <v>4</v>
      </c>
      <c r="R7" s="8">
        <v>0</v>
      </c>
      <c r="S7">
        <f t="shared" si="4"/>
        <v>0</v>
      </c>
      <c r="U7" s="7">
        <v>4</v>
      </c>
      <c r="V7" s="8">
        <v>0</v>
      </c>
      <c r="W7">
        <f t="shared" si="5"/>
        <v>0</v>
      </c>
      <c r="Y7" s="7">
        <v>4</v>
      </c>
      <c r="Z7" s="8">
        <v>0</v>
      </c>
      <c r="AA7">
        <f t="shared" si="6"/>
        <v>0</v>
      </c>
      <c r="AC7" s="7">
        <v>4</v>
      </c>
      <c r="AD7" s="8">
        <v>0</v>
      </c>
      <c r="AE7">
        <f t="shared" si="7"/>
        <v>0</v>
      </c>
      <c r="AG7" s="7">
        <v>4</v>
      </c>
      <c r="AH7" s="8">
        <v>0</v>
      </c>
      <c r="AI7">
        <f t="shared" si="8"/>
        <v>0</v>
      </c>
      <c r="AK7" s="7">
        <v>4</v>
      </c>
      <c r="AL7" s="8">
        <v>1</v>
      </c>
      <c r="AM7">
        <f t="shared" si="9"/>
        <v>14.285714285714285</v>
      </c>
    </row>
    <row r="8" spans="1:39">
      <c r="A8" s="7">
        <v>5</v>
      </c>
      <c r="B8" s="8">
        <v>0</v>
      </c>
      <c r="C8">
        <f t="shared" si="0"/>
        <v>0</v>
      </c>
      <c r="E8" s="7">
        <v>5</v>
      </c>
      <c r="F8" s="8">
        <v>0</v>
      </c>
      <c r="G8">
        <f t="shared" si="1"/>
        <v>0</v>
      </c>
      <c r="I8" s="7">
        <v>5</v>
      </c>
      <c r="J8" s="8">
        <v>0</v>
      </c>
      <c r="K8">
        <f t="shared" si="2"/>
        <v>0</v>
      </c>
      <c r="M8" s="7">
        <v>5</v>
      </c>
      <c r="N8" s="8">
        <v>0</v>
      </c>
      <c r="O8">
        <f t="shared" si="3"/>
        <v>0</v>
      </c>
      <c r="Q8" s="7">
        <v>5</v>
      </c>
      <c r="R8" s="8">
        <v>0</v>
      </c>
      <c r="S8">
        <f t="shared" si="4"/>
        <v>0</v>
      </c>
      <c r="U8" s="7">
        <v>5</v>
      </c>
      <c r="V8" s="8">
        <v>0</v>
      </c>
      <c r="W8">
        <f t="shared" si="5"/>
        <v>0</v>
      </c>
      <c r="Y8" s="7">
        <v>5</v>
      </c>
      <c r="Z8" s="8">
        <v>0</v>
      </c>
      <c r="AA8">
        <f t="shared" si="6"/>
        <v>0</v>
      </c>
      <c r="AC8" s="7">
        <v>5</v>
      </c>
      <c r="AD8" s="8">
        <v>0</v>
      </c>
      <c r="AE8">
        <f t="shared" si="7"/>
        <v>0</v>
      </c>
      <c r="AG8" s="7">
        <v>5</v>
      </c>
      <c r="AH8" s="8">
        <v>0</v>
      </c>
      <c r="AI8">
        <f t="shared" si="8"/>
        <v>0</v>
      </c>
      <c r="AK8" s="7">
        <v>5</v>
      </c>
      <c r="AL8" s="8">
        <v>0</v>
      </c>
      <c r="AM8">
        <f t="shared" si="9"/>
        <v>0</v>
      </c>
    </row>
    <row r="9" spans="1:39">
      <c r="A9" s="7">
        <v>6</v>
      </c>
      <c r="B9" s="8">
        <v>2</v>
      </c>
      <c r="C9">
        <f t="shared" si="0"/>
        <v>7.4074074074074066</v>
      </c>
      <c r="E9" s="7">
        <v>6</v>
      </c>
      <c r="F9" s="8">
        <v>0</v>
      </c>
      <c r="G9">
        <f t="shared" si="1"/>
        <v>0</v>
      </c>
      <c r="I9" s="7">
        <v>6</v>
      </c>
      <c r="J9" s="8">
        <v>0</v>
      </c>
      <c r="K9">
        <f t="shared" si="2"/>
        <v>0</v>
      </c>
      <c r="M9" s="7">
        <v>6</v>
      </c>
      <c r="N9" s="8">
        <v>0</v>
      </c>
      <c r="O9">
        <f t="shared" si="3"/>
        <v>0</v>
      </c>
      <c r="Q9" s="7">
        <v>6</v>
      </c>
      <c r="R9" s="8">
        <v>0</v>
      </c>
      <c r="S9">
        <f t="shared" si="4"/>
        <v>0</v>
      </c>
      <c r="U9" s="7">
        <v>6</v>
      </c>
      <c r="V9" s="8">
        <v>0</v>
      </c>
      <c r="W9">
        <f t="shared" si="5"/>
        <v>0</v>
      </c>
      <c r="Y9" s="7">
        <v>6</v>
      </c>
      <c r="Z9" s="8">
        <v>0</v>
      </c>
      <c r="AA9">
        <f t="shared" si="6"/>
        <v>0</v>
      </c>
      <c r="AC9" s="7">
        <v>6</v>
      </c>
      <c r="AD9" s="8">
        <v>0</v>
      </c>
      <c r="AE9">
        <f t="shared" si="7"/>
        <v>0</v>
      </c>
      <c r="AG9" s="7">
        <v>6</v>
      </c>
      <c r="AH9" s="8">
        <v>0</v>
      </c>
      <c r="AI9">
        <f t="shared" si="8"/>
        <v>0</v>
      </c>
      <c r="AK9" s="7">
        <v>6</v>
      </c>
      <c r="AL9" s="8">
        <v>2</v>
      </c>
      <c r="AM9">
        <f t="shared" si="9"/>
        <v>28.571428571428569</v>
      </c>
    </row>
    <row r="10" spans="1:39">
      <c r="A10" s="7">
        <v>7</v>
      </c>
      <c r="B10" s="8">
        <v>2</v>
      </c>
      <c r="C10">
        <f t="shared" si="0"/>
        <v>7.4074074074074066</v>
      </c>
      <c r="E10" s="7">
        <v>7</v>
      </c>
      <c r="F10" s="8">
        <v>0</v>
      </c>
      <c r="G10">
        <f t="shared" si="1"/>
        <v>0</v>
      </c>
      <c r="I10" s="7">
        <v>7</v>
      </c>
      <c r="J10" s="8">
        <v>0</v>
      </c>
      <c r="K10">
        <f t="shared" si="2"/>
        <v>0</v>
      </c>
      <c r="M10" s="7">
        <v>7</v>
      </c>
      <c r="N10" s="8">
        <v>0</v>
      </c>
      <c r="O10">
        <f t="shared" si="3"/>
        <v>0</v>
      </c>
      <c r="Q10" s="7">
        <v>7</v>
      </c>
      <c r="R10" s="8">
        <v>0</v>
      </c>
      <c r="S10">
        <f t="shared" si="4"/>
        <v>0</v>
      </c>
      <c r="U10" s="7">
        <v>7</v>
      </c>
      <c r="V10" s="8">
        <v>0</v>
      </c>
      <c r="W10">
        <f t="shared" si="5"/>
        <v>0</v>
      </c>
      <c r="Y10" s="7">
        <v>7</v>
      </c>
      <c r="Z10" s="8">
        <v>1</v>
      </c>
      <c r="AA10">
        <f t="shared" si="6"/>
        <v>9.0909090909090917</v>
      </c>
      <c r="AC10" s="7">
        <v>7</v>
      </c>
      <c r="AD10" s="8">
        <v>0</v>
      </c>
      <c r="AE10">
        <f t="shared" si="7"/>
        <v>0</v>
      </c>
      <c r="AG10" s="7">
        <v>7</v>
      </c>
      <c r="AH10" s="8">
        <v>0</v>
      </c>
      <c r="AI10">
        <f t="shared" si="8"/>
        <v>0</v>
      </c>
      <c r="AK10" s="7">
        <v>7</v>
      </c>
      <c r="AL10" s="8">
        <v>1</v>
      </c>
      <c r="AM10">
        <f t="shared" si="9"/>
        <v>14.285714285714285</v>
      </c>
    </row>
    <row r="11" spans="1:39">
      <c r="A11" s="7">
        <v>8</v>
      </c>
      <c r="B11" s="8">
        <v>0</v>
      </c>
      <c r="C11">
        <f t="shared" si="0"/>
        <v>0</v>
      </c>
      <c r="E11" s="7">
        <v>8</v>
      </c>
      <c r="F11" s="8">
        <v>0</v>
      </c>
      <c r="G11">
        <f t="shared" si="1"/>
        <v>0</v>
      </c>
      <c r="I11" s="7">
        <v>8</v>
      </c>
      <c r="J11" s="8">
        <v>0</v>
      </c>
      <c r="K11">
        <f t="shared" si="2"/>
        <v>0</v>
      </c>
      <c r="M11" s="7">
        <v>8</v>
      </c>
      <c r="N11" s="8">
        <v>0</v>
      </c>
      <c r="O11">
        <f t="shared" si="3"/>
        <v>0</v>
      </c>
      <c r="Q11" s="7">
        <v>8</v>
      </c>
      <c r="R11" s="8">
        <v>0</v>
      </c>
      <c r="S11">
        <f t="shared" si="4"/>
        <v>0</v>
      </c>
      <c r="U11" s="7">
        <v>8</v>
      </c>
      <c r="V11" s="8">
        <v>0</v>
      </c>
      <c r="W11">
        <f t="shared" si="5"/>
        <v>0</v>
      </c>
      <c r="Y11" s="7">
        <v>8</v>
      </c>
      <c r="Z11" s="8">
        <v>0</v>
      </c>
      <c r="AA11">
        <f t="shared" si="6"/>
        <v>0</v>
      </c>
      <c r="AC11" s="7">
        <v>8</v>
      </c>
      <c r="AD11" s="8">
        <v>0</v>
      </c>
      <c r="AE11">
        <f t="shared" si="7"/>
        <v>0</v>
      </c>
      <c r="AG11" s="7">
        <v>8</v>
      </c>
      <c r="AH11" s="8">
        <v>0</v>
      </c>
      <c r="AI11">
        <f t="shared" si="8"/>
        <v>0</v>
      </c>
      <c r="AK11" s="7">
        <v>8</v>
      </c>
      <c r="AL11" s="8">
        <v>0</v>
      </c>
      <c r="AM11">
        <f t="shared" si="9"/>
        <v>0</v>
      </c>
    </row>
    <row r="12" spans="1:39">
      <c r="A12" s="7">
        <v>9</v>
      </c>
      <c r="B12" s="8">
        <v>1</v>
      </c>
      <c r="C12">
        <f t="shared" si="0"/>
        <v>3.7037037037037033</v>
      </c>
      <c r="E12" s="7">
        <v>9</v>
      </c>
      <c r="F12" s="8">
        <v>0</v>
      </c>
      <c r="G12">
        <f t="shared" si="1"/>
        <v>0</v>
      </c>
      <c r="I12" s="7">
        <v>9</v>
      </c>
      <c r="J12" s="8">
        <v>0</v>
      </c>
      <c r="K12">
        <f t="shared" si="2"/>
        <v>0</v>
      </c>
      <c r="M12" s="7">
        <v>9</v>
      </c>
      <c r="N12" s="8">
        <v>0</v>
      </c>
      <c r="O12">
        <f t="shared" si="3"/>
        <v>0</v>
      </c>
      <c r="Q12" s="7">
        <v>9</v>
      </c>
      <c r="R12" s="8">
        <v>0</v>
      </c>
      <c r="S12">
        <f t="shared" si="4"/>
        <v>0</v>
      </c>
      <c r="U12" s="7">
        <v>9</v>
      </c>
      <c r="V12" s="8">
        <v>0</v>
      </c>
      <c r="W12">
        <f t="shared" si="5"/>
        <v>0</v>
      </c>
      <c r="Y12" s="7">
        <v>9</v>
      </c>
      <c r="Z12" s="8">
        <v>0</v>
      </c>
      <c r="AA12">
        <f t="shared" si="6"/>
        <v>0</v>
      </c>
      <c r="AC12" s="7">
        <v>9</v>
      </c>
      <c r="AD12" s="8">
        <v>0</v>
      </c>
      <c r="AE12">
        <f t="shared" si="7"/>
        <v>0</v>
      </c>
      <c r="AG12" s="7">
        <v>9</v>
      </c>
      <c r="AH12" s="8">
        <v>1</v>
      </c>
      <c r="AI12">
        <f t="shared" si="8"/>
        <v>50</v>
      </c>
      <c r="AK12" s="7">
        <v>9</v>
      </c>
      <c r="AL12" s="8">
        <v>0</v>
      </c>
      <c r="AM12">
        <f t="shared" si="9"/>
        <v>0</v>
      </c>
    </row>
    <row r="13" spans="1:39">
      <c r="A13" s="7">
        <v>10</v>
      </c>
      <c r="B13" s="8">
        <v>2</v>
      </c>
      <c r="C13">
        <f t="shared" si="0"/>
        <v>7.4074074074074066</v>
      </c>
      <c r="E13" s="7">
        <v>10</v>
      </c>
      <c r="F13" s="8">
        <v>0</v>
      </c>
      <c r="G13">
        <f t="shared" si="1"/>
        <v>0</v>
      </c>
      <c r="I13" s="7">
        <v>10</v>
      </c>
      <c r="J13" s="8">
        <v>0</v>
      </c>
      <c r="K13">
        <f t="shared" si="2"/>
        <v>0</v>
      </c>
      <c r="M13" s="7">
        <v>10</v>
      </c>
      <c r="N13" s="8">
        <v>0</v>
      </c>
      <c r="O13">
        <f t="shared" si="3"/>
        <v>0</v>
      </c>
      <c r="Q13" s="7">
        <v>10</v>
      </c>
      <c r="R13" s="8">
        <v>0</v>
      </c>
      <c r="S13">
        <f t="shared" si="4"/>
        <v>0</v>
      </c>
      <c r="U13" s="7">
        <v>10</v>
      </c>
      <c r="V13" s="8">
        <v>1</v>
      </c>
      <c r="W13">
        <f t="shared" si="5"/>
        <v>16.666666666666664</v>
      </c>
      <c r="Y13" s="7">
        <v>10</v>
      </c>
      <c r="Z13" s="8">
        <v>1</v>
      </c>
      <c r="AA13">
        <f t="shared" si="6"/>
        <v>9.0909090909090917</v>
      </c>
      <c r="AC13" s="7">
        <v>10</v>
      </c>
      <c r="AD13" s="8">
        <v>0</v>
      </c>
      <c r="AE13">
        <f t="shared" si="7"/>
        <v>0</v>
      </c>
      <c r="AG13" s="7">
        <v>10</v>
      </c>
      <c r="AH13" s="8">
        <v>0</v>
      </c>
      <c r="AI13">
        <f t="shared" si="8"/>
        <v>0</v>
      </c>
      <c r="AK13" s="7">
        <v>10</v>
      </c>
      <c r="AL13" s="8">
        <v>0</v>
      </c>
      <c r="AM13">
        <f t="shared" si="9"/>
        <v>0</v>
      </c>
    </row>
    <row r="14" spans="1:39">
      <c r="A14" s="7">
        <v>11</v>
      </c>
      <c r="B14" s="8">
        <v>4</v>
      </c>
      <c r="C14">
        <f t="shared" si="0"/>
        <v>14.814814814814813</v>
      </c>
      <c r="E14" s="7">
        <v>11</v>
      </c>
      <c r="F14" s="8">
        <v>0</v>
      </c>
      <c r="G14">
        <f t="shared" si="1"/>
        <v>0</v>
      </c>
      <c r="I14" s="7">
        <v>11</v>
      </c>
      <c r="J14" s="8">
        <v>0</v>
      </c>
      <c r="K14">
        <f t="shared" si="2"/>
        <v>0</v>
      </c>
      <c r="M14" s="7">
        <v>11</v>
      </c>
      <c r="N14" s="8">
        <v>0</v>
      </c>
      <c r="O14">
        <f t="shared" si="3"/>
        <v>0</v>
      </c>
      <c r="Q14" s="7">
        <v>11</v>
      </c>
      <c r="R14" s="8">
        <v>0</v>
      </c>
      <c r="S14">
        <f t="shared" si="4"/>
        <v>0</v>
      </c>
      <c r="U14" s="7">
        <v>11</v>
      </c>
      <c r="V14" s="8">
        <v>0</v>
      </c>
      <c r="W14">
        <f t="shared" si="5"/>
        <v>0</v>
      </c>
      <c r="Y14" s="7">
        <v>11</v>
      </c>
      <c r="Z14" s="8">
        <v>3</v>
      </c>
      <c r="AA14">
        <f t="shared" si="6"/>
        <v>27.27272727272727</v>
      </c>
      <c r="AC14" s="7">
        <v>11</v>
      </c>
      <c r="AD14" s="8">
        <v>0</v>
      </c>
      <c r="AE14">
        <f t="shared" si="7"/>
        <v>0</v>
      </c>
      <c r="AG14" s="7">
        <v>11</v>
      </c>
      <c r="AH14" s="8">
        <v>0</v>
      </c>
      <c r="AI14">
        <f t="shared" si="8"/>
        <v>0</v>
      </c>
      <c r="AK14" s="7">
        <v>11</v>
      </c>
      <c r="AL14" s="8">
        <v>1</v>
      </c>
      <c r="AM14">
        <f t="shared" si="9"/>
        <v>14.285714285714285</v>
      </c>
    </row>
    <row r="15" spans="1:39">
      <c r="A15" s="7">
        <v>12</v>
      </c>
      <c r="B15" s="8">
        <v>2</v>
      </c>
      <c r="C15">
        <f t="shared" si="0"/>
        <v>7.4074074074074066</v>
      </c>
      <c r="E15" s="7">
        <v>12</v>
      </c>
      <c r="F15" s="8">
        <v>0</v>
      </c>
      <c r="G15">
        <f t="shared" si="1"/>
        <v>0</v>
      </c>
      <c r="I15" s="7">
        <v>12</v>
      </c>
      <c r="J15" s="8">
        <v>0</v>
      </c>
      <c r="K15">
        <f t="shared" si="2"/>
        <v>0</v>
      </c>
      <c r="M15" s="7">
        <v>12</v>
      </c>
      <c r="N15" s="8">
        <v>0</v>
      </c>
      <c r="O15">
        <f t="shared" si="3"/>
        <v>0</v>
      </c>
      <c r="Q15" s="7">
        <v>12</v>
      </c>
      <c r="R15" s="8">
        <v>0</v>
      </c>
      <c r="S15">
        <f t="shared" si="4"/>
        <v>0</v>
      </c>
      <c r="U15" s="7">
        <v>12</v>
      </c>
      <c r="V15" s="8">
        <v>1</v>
      </c>
      <c r="W15">
        <f t="shared" si="5"/>
        <v>16.666666666666664</v>
      </c>
      <c r="Y15" s="7">
        <v>12</v>
      </c>
      <c r="Z15" s="8">
        <v>0</v>
      </c>
      <c r="AA15">
        <f t="shared" si="6"/>
        <v>0</v>
      </c>
      <c r="AC15" s="7">
        <v>12</v>
      </c>
      <c r="AD15" s="8">
        <v>1</v>
      </c>
      <c r="AE15">
        <f t="shared" si="7"/>
        <v>100</v>
      </c>
      <c r="AG15" s="7">
        <v>12</v>
      </c>
      <c r="AH15" s="8">
        <v>0</v>
      </c>
      <c r="AI15">
        <f t="shared" si="8"/>
        <v>0</v>
      </c>
      <c r="AK15" s="7">
        <v>12</v>
      </c>
      <c r="AL15" s="8">
        <v>0</v>
      </c>
      <c r="AM15">
        <f t="shared" si="9"/>
        <v>0</v>
      </c>
    </row>
    <row r="16" spans="1:39">
      <c r="A16" s="7">
        <v>13</v>
      </c>
      <c r="B16" s="8">
        <v>1</v>
      </c>
      <c r="C16">
        <f t="shared" si="0"/>
        <v>3.7037037037037033</v>
      </c>
      <c r="E16" s="7">
        <v>13</v>
      </c>
      <c r="F16" s="8">
        <v>0</v>
      </c>
      <c r="G16">
        <f t="shared" si="1"/>
        <v>0</v>
      </c>
      <c r="I16" s="7">
        <v>13</v>
      </c>
      <c r="J16" s="8">
        <v>0</v>
      </c>
      <c r="K16">
        <f t="shared" si="2"/>
        <v>0</v>
      </c>
      <c r="M16" s="7">
        <v>13</v>
      </c>
      <c r="N16" s="8">
        <v>0</v>
      </c>
      <c r="O16">
        <f t="shared" si="3"/>
        <v>0</v>
      </c>
      <c r="Q16" s="7">
        <v>13</v>
      </c>
      <c r="R16" s="8">
        <v>0</v>
      </c>
      <c r="S16">
        <f t="shared" si="4"/>
        <v>0</v>
      </c>
      <c r="U16" s="7">
        <v>13</v>
      </c>
      <c r="V16" s="8">
        <v>0</v>
      </c>
      <c r="W16">
        <f t="shared" si="5"/>
        <v>0</v>
      </c>
      <c r="Y16" s="7">
        <v>13</v>
      </c>
      <c r="Z16" s="8">
        <v>1</v>
      </c>
      <c r="AA16">
        <f t="shared" si="6"/>
        <v>9.0909090909090917</v>
      </c>
      <c r="AC16" s="7">
        <v>13</v>
      </c>
      <c r="AD16" s="8">
        <v>0</v>
      </c>
      <c r="AE16">
        <f t="shared" si="7"/>
        <v>0</v>
      </c>
      <c r="AG16" s="7">
        <v>13</v>
      </c>
      <c r="AH16" s="8">
        <v>0</v>
      </c>
      <c r="AI16">
        <f t="shared" si="8"/>
        <v>0</v>
      </c>
      <c r="AK16" s="7">
        <v>13</v>
      </c>
      <c r="AL16" s="8">
        <v>0</v>
      </c>
      <c r="AM16">
        <f t="shared" si="9"/>
        <v>0</v>
      </c>
    </row>
    <row r="17" spans="1:39">
      <c r="A17" s="7">
        <v>14</v>
      </c>
      <c r="B17" s="8">
        <v>2</v>
      </c>
      <c r="C17">
        <f t="shared" si="0"/>
        <v>7.4074074074074066</v>
      </c>
      <c r="E17" s="7">
        <v>14</v>
      </c>
      <c r="F17" s="8">
        <v>0</v>
      </c>
      <c r="G17">
        <f t="shared" si="1"/>
        <v>0</v>
      </c>
      <c r="I17" s="7">
        <v>14</v>
      </c>
      <c r="J17" s="8">
        <v>0</v>
      </c>
      <c r="K17">
        <f t="shared" si="2"/>
        <v>0</v>
      </c>
      <c r="M17" s="7">
        <v>14</v>
      </c>
      <c r="N17" s="8">
        <v>0</v>
      </c>
      <c r="O17">
        <f t="shared" si="3"/>
        <v>0</v>
      </c>
      <c r="Q17" s="7">
        <v>14</v>
      </c>
      <c r="R17" s="8">
        <v>0</v>
      </c>
      <c r="S17">
        <f t="shared" si="4"/>
        <v>0</v>
      </c>
      <c r="U17" s="7">
        <v>14</v>
      </c>
      <c r="V17" s="8">
        <v>1</v>
      </c>
      <c r="W17">
        <f t="shared" si="5"/>
        <v>16.666666666666664</v>
      </c>
      <c r="Y17" s="7">
        <v>14</v>
      </c>
      <c r="Z17" s="8">
        <v>0</v>
      </c>
      <c r="AA17">
        <f t="shared" si="6"/>
        <v>0</v>
      </c>
      <c r="AC17" s="7">
        <v>14</v>
      </c>
      <c r="AD17" s="8">
        <v>0</v>
      </c>
      <c r="AE17">
        <f t="shared" si="7"/>
        <v>0</v>
      </c>
      <c r="AG17" s="7">
        <v>14</v>
      </c>
      <c r="AH17" s="8">
        <v>1</v>
      </c>
      <c r="AI17">
        <f t="shared" si="8"/>
        <v>50</v>
      </c>
      <c r="AK17" s="7">
        <v>14</v>
      </c>
      <c r="AL17" s="8">
        <v>0</v>
      </c>
      <c r="AM17">
        <f t="shared" si="9"/>
        <v>0</v>
      </c>
    </row>
    <row r="18" spans="1:39">
      <c r="A18" s="7">
        <v>15</v>
      </c>
      <c r="B18" s="8">
        <v>3</v>
      </c>
      <c r="C18">
        <f t="shared" si="0"/>
        <v>11.111111111111111</v>
      </c>
      <c r="E18" s="7">
        <v>15</v>
      </c>
      <c r="F18" s="8">
        <v>0</v>
      </c>
      <c r="G18">
        <f t="shared" si="1"/>
        <v>0</v>
      </c>
      <c r="I18" s="7">
        <v>15</v>
      </c>
      <c r="J18" s="8">
        <v>0</v>
      </c>
      <c r="K18">
        <f t="shared" si="2"/>
        <v>0</v>
      </c>
      <c r="M18" s="7">
        <v>15</v>
      </c>
      <c r="N18" s="8">
        <v>0</v>
      </c>
      <c r="O18">
        <f t="shared" si="3"/>
        <v>0</v>
      </c>
      <c r="Q18" s="7">
        <v>15</v>
      </c>
      <c r="R18" s="8">
        <v>0</v>
      </c>
      <c r="S18">
        <f t="shared" si="4"/>
        <v>0</v>
      </c>
      <c r="U18" s="7">
        <v>15</v>
      </c>
      <c r="V18" s="8">
        <v>2</v>
      </c>
      <c r="W18">
        <f t="shared" si="5"/>
        <v>33.333333333333329</v>
      </c>
      <c r="Y18" s="7">
        <v>15</v>
      </c>
      <c r="Z18" s="8">
        <v>1</v>
      </c>
      <c r="AA18">
        <f t="shared" si="6"/>
        <v>9.0909090909090917</v>
      </c>
      <c r="AC18" s="7">
        <v>15</v>
      </c>
      <c r="AD18" s="8">
        <v>0</v>
      </c>
      <c r="AE18">
        <f t="shared" si="7"/>
        <v>0</v>
      </c>
      <c r="AG18" s="7">
        <v>15</v>
      </c>
      <c r="AH18" s="8">
        <v>0</v>
      </c>
      <c r="AI18">
        <f t="shared" si="8"/>
        <v>0</v>
      </c>
      <c r="AK18" s="7">
        <v>15</v>
      </c>
      <c r="AL18" s="8">
        <v>0</v>
      </c>
      <c r="AM18">
        <f t="shared" si="9"/>
        <v>0</v>
      </c>
    </row>
    <row r="19" spans="1:39">
      <c r="A19" s="7">
        <v>16</v>
      </c>
      <c r="B19" s="8">
        <v>1</v>
      </c>
      <c r="C19">
        <f t="shared" si="0"/>
        <v>3.7037037037037033</v>
      </c>
      <c r="E19" s="7">
        <v>16</v>
      </c>
      <c r="F19" s="8">
        <v>0</v>
      </c>
      <c r="G19">
        <f t="shared" si="1"/>
        <v>0</v>
      </c>
      <c r="I19" s="7">
        <v>16</v>
      </c>
      <c r="J19" s="8">
        <v>0</v>
      </c>
      <c r="K19">
        <f t="shared" si="2"/>
        <v>0</v>
      </c>
      <c r="M19" s="7">
        <v>16</v>
      </c>
      <c r="N19" s="8">
        <v>0</v>
      </c>
      <c r="O19">
        <f t="shared" si="3"/>
        <v>0</v>
      </c>
      <c r="Q19" s="7">
        <v>16</v>
      </c>
      <c r="R19" s="8">
        <v>0</v>
      </c>
      <c r="S19">
        <f t="shared" si="4"/>
        <v>0</v>
      </c>
      <c r="U19" s="7">
        <v>16</v>
      </c>
      <c r="V19" s="8">
        <v>1</v>
      </c>
      <c r="W19">
        <f t="shared" si="5"/>
        <v>16.666666666666664</v>
      </c>
      <c r="Y19" s="7">
        <v>16</v>
      </c>
      <c r="Z19" s="8">
        <v>0</v>
      </c>
      <c r="AA19">
        <f t="shared" si="6"/>
        <v>0</v>
      </c>
      <c r="AC19" s="7">
        <v>16</v>
      </c>
      <c r="AD19" s="8">
        <v>0</v>
      </c>
      <c r="AE19">
        <f t="shared" si="7"/>
        <v>0</v>
      </c>
      <c r="AG19" s="7">
        <v>16</v>
      </c>
      <c r="AH19" s="8">
        <v>0</v>
      </c>
      <c r="AI19">
        <f t="shared" si="8"/>
        <v>0</v>
      </c>
      <c r="AK19" s="7">
        <v>16</v>
      </c>
      <c r="AL19" s="8">
        <v>0</v>
      </c>
      <c r="AM19">
        <f t="shared" si="9"/>
        <v>0</v>
      </c>
    </row>
    <row r="20" spans="1:39">
      <c r="A20" s="7">
        <v>17</v>
      </c>
      <c r="B20" s="8">
        <v>4</v>
      </c>
      <c r="C20">
        <f t="shared" si="0"/>
        <v>14.814814814814813</v>
      </c>
      <c r="E20" s="7">
        <v>17</v>
      </c>
      <c r="F20" s="8">
        <v>0</v>
      </c>
      <c r="G20">
        <f t="shared" si="1"/>
        <v>0</v>
      </c>
      <c r="I20" s="7">
        <v>17</v>
      </c>
      <c r="J20" s="8">
        <v>0</v>
      </c>
      <c r="K20">
        <f t="shared" si="2"/>
        <v>0</v>
      </c>
      <c r="M20" s="7">
        <v>17</v>
      </c>
      <c r="N20" s="8">
        <v>0</v>
      </c>
      <c r="O20">
        <f t="shared" si="3"/>
        <v>0</v>
      </c>
      <c r="Q20" s="7">
        <v>17</v>
      </c>
      <c r="R20" s="8">
        <v>0</v>
      </c>
      <c r="S20">
        <f t="shared" si="4"/>
        <v>0</v>
      </c>
      <c r="U20" s="7">
        <v>17</v>
      </c>
      <c r="V20" s="8">
        <v>0</v>
      </c>
      <c r="W20">
        <f t="shared" si="5"/>
        <v>0</v>
      </c>
      <c r="Y20" s="7">
        <v>17</v>
      </c>
      <c r="Z20" s="8">
        <v>3</v>
      </c>
      <c r="AA20">
        <f t="shared" si="6"/>
        <v>27.27272727272727</v>
      </c>
      <c r="AC20" s="7">
        <v>17</v>
      </c>
      <c r="AD20" s="8">
        <v>0</v>
      </c>
      <c r="AE20">
        <f t="shared" si="7"/>
        <v>0</v>
      </c>
      <c r="AG20" s="7">
        <v>17</v>
      </c>
      <c r="AH20" s="8">
        <v>0</v>
      </c>
      <c r="AI20">
        <f t="shared" si="8"/>
        <v>0</v>
      </c>
      <c r="AK20" s="7">
        <v>17</v>
      </c>
      <c r="AL20" s="8">
        <v>1</v>
      </c>
      <c r="AM20">
        <f t="shared" si="9"/>
        <v>14.285714285714285</v>
      </c>
    </row>
    <row r="21" spans="1:39">
      <c r="A21" s="7">
        <v>18</v>
      </c>
      <c r="B21" s="8">
        <v>2</v>
      </c>
      <c r="C21">
        <f t="shared" si="0"/>
        <v>7.4074074074074066</v>
      </c>
      <c r="E21" s="7">
        <v>18</v>
      </c>
      <c r="F21" s="8">
        <v>0</v>
      </c>
      <c r="G21">
        <f t="shared" si="1"/>
        <v>0</v>
      </c>
      <c r="I21" s="7">
        <v>18</v>
      </c>
      <c r="J21" s="8">
        <v>0</v>
      </c>
      <c r="K21">
        <f t="shared" si="2"/>
        <v>0</v>
      </c>
      <c r="M21" s="7">
        <v>18</v>
      </c>
      <c r="N21" s="8">
        <v>0</v>
      </c>
      <c r="O21">
        <f t="shared" si="3"/>
        <v>0</v>
      </c>
      <c r="Q21" s="7">
        <v>18</v>
      </c>
      <c r="R21" s="8">
        <v>0</v>
      </c>
      <c r="S21">
        <f t="shared" si="4"/>
        <v>0</v>
      </c>
      <c r="U21" s="7">
        <v>18</v>
      </c>
      <c r="V21" s="8">
        <v>0</v>
      </c>
      <c r="W21">
        <f t="shared" si="5"/>
        <v>0</v>
      </c>
      <c r="Y21" s="7">
        <v>18</v>
      </c>
      <c r="Z21" s="8">
        <v>1</v>
      </c>
      <c r="AA21">
        <f t="shared" si="6"/>
        <v>9.0909090909090917</v>
      </c>
      <c r="AC21" s="7">
        <v>18</v>
      </c>
      <c r="AD21" s="8">
        <v>0</v>
      </c>
      <c r="AE21">
        <f t="shared" si="7"/>
        <v>0</v>
      </c>
      <c r="AG21" s="7">
        <v>18</v>
      </c>
      <c r="AH21" s="8">
        <v>0</v>
      </c>
      <c r="AI21">
        <f t="shared" si="8"/>
        <v>0</v>
      </c>
      <c r="AK21" s="7">
        <v>18</v>
      </c>
      <c r="AL21" s="8">
        <v>1</v>
      </c>
      <c r="AM21">
        <f t="shared" si="9"/>
        <v>14.285714285714285</v>
      </c>
    </row>
    <row r="22" spans="1:39" ht="15.75" thickBot="1">
      <c r="A22" s="9" t="s">
        <v>15</v>
      </c>
      <c r="B22" s="9">
        <f>SUM(B3:B21)</f>
        <v>27</v>
      </c>
      <c r="C22" s="9">
        <f>SUM(C3:C21)</f>
        <v>99.999999999999986</v>
      </c>
      <c r="E22" s="9" t="s">
        <v>15</v>
      </c>
      <c r="F22" s="9">
        <f>SUM(F3:F21)</f>
        <v>0</v>
      </c>
      <c r="G22" s="9">
        <f>SUM(G3:G21)</f>
        <v>0</v>
      </c>
      <c r="I22" s="9" t="s">
        <v>15</v>
      </c>
      <c r="J22" s="9">
        <f>SUM(J3:J21)</f>
        <v>0</v>
      </c>
      <c r="K22" s="9">
        <f>SUM(K3:K21)</f>
        <v>0</v>
      </c>
      <c r="M22" s="9" t="s">
        <v>15</v>
      </c>
      <c r="N22" s="9">
        <f>SUM(N3:N21)</f>
        <v>0</v>
      </c>
      <c r="O22" s="9">
        <f>SUM(O3:O21)</f>
        <v>0</v>
      </c>
      <c r="Q22" s="9" t="s">
        <v>15</v>
      </c>
      <c r="R22" s="9">
        <f>SUM(R3:R21)</f>
        <v>0</v>
      </c>
      <c r="S22" s="9">
        <f>SUM(S3:S21)</f>
        <v>0</v>
      </c>
      <c r="U22" s="9" t="s">
        <v>15</v>
      </c>
      <c r="V22" s="9">
        <f>SUM(V3:V21)</f>
        <v>6</v>
      </c>
      <c r="W22" s="9">
        <f>SUM(W3:W21)</f>
        <v>99.999999999999972</v>
      </c>
      <c r="Y22" s="9" t="s">
        <v>15</v>
      </c>
      <c r="Z22" s="9">
        <f>SUM(Z3:Z21)</f>
        <v>11</v>
      </c>
      <c r="AA22" s="9">
        <f>SUM(AA3:AA21)</f>
        <v>100</v>
      </c>
      <c r="AC22" s="9" t="s">
        <v>15</v>
      </c>
      <c r="AD22" s="9">
        <f>SUM(AD3:AD21)</f>
        <v>1</v>
      </c>
      <c r="AE22" s="9">
        <f>SUM(AE3:AE21)</f>
        <v>100</v>
      </c>
      <c r="AG22" s="9" t="s">
        <v>15</v>
      </c>
      <c r="AH22" s="9">
        <f>SUM(AH3:AH21)</f>
        <v>2</v>
      </c>
      <c r="AI22" s="9">
        <f>SUM(AI3:AI21)</f>
        <v>100</v>
      </c>
      <c r="AK22" s="9" t="s">
        <v>15</v>
      </c>
      <c r="AL22" s="9">
        <f>SUM(AL3:AL21)</f>
        <v>7</v>
      </c>
      <c r="AM22" s="9">
        <f>SUM(AM3:AM21)</f>
        <v>99.999999999999972</v>
      </c>
    </row>
  </sheetData>
  <sortState ref="AK3:AK21">
    <sortCondition ref="AK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Synallactidae</vt:lpstr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2013-08-16T20:34:38Z</dcterms:created>
  <dcterms:modified xsi:type="dcterms:W3CDTF">2013-08-20T18:49:43Z</dcterms:modified>
</cp:coreProperties>
</file>