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240" windowHeight="9525" activeTab="1"/>
  </bookViews>
  <sheets>
    <sheet name="Length 24&quot;" sheetId="1" r:id="rId1"/>
    <sheet name="Length 18&quot;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2" i="2" l="1"/>
  <c r="E12" i="2" s="1"/>
  <c r="C11" i="2"/>
  <c r="E11" i="2" s="1"/>
  <c r="C10" i="2"/>
  <c r="E10" i="2" s="1"/>
  <c r="C9" i="2"/>
  <c r="E9" i="2" s="1"/>
  <c r="A8" i="2"/>
  <c r="A7" i="2"/>
  <c r="B6" i="2"/>
  <c r="C6" i="2" s="1"/>
  <c r="A6" i="2"/>
  <c r="A5" i="2"/>
  <c r="C4" i="2"/>
  <c r="E4" i="2" s="1"/>
  <c r="E6" i="2" l="1"/>
  <c r="D6" i="2"/>
  <c r="G6" i="2" s="1"/>
  <c r="D9" i="2"/>
  <c r="G9" i="2" s="1"/>
  <c r="D11" i="2"/>
  <c r="G11" i="2" s="1"/>
  <c r="D10" i="2"/>
  <c r="G10" i="2" s="1"/>
  <c r="D12" i="2"/>
  <c r="G12" i="2" s="1"/>
  <c r="C8" i="2"/>
  <c r="D8" i="2" s="1"/>
  <c r="G8" i="2" s="1"/>
  <c r="D4" i="2"/>
  <c r="G4" i="2" s="1"/>
  <c r="B7" i="2"/>
  <c r="C7" i="2" s="1"/>
  <c r="B5" i="2"/>
  <c r="C5" i="2" s="1"/>
  <c r="B1" i="1"/>
  <c r="C9" i="1"/>
  <c r="D9" i="1" s="1"/>
  <c r="G9" i="1" s="1"/>
  <c r="C10" i="1"/>
  <c r="C11" i="1"/>
  <c r="E11" i="1" s="1"/>
  <c r="C12" i="1"/>
  <c r="D12" i="1" s="1"/>
  <c r="G12" i="1" s="1"/>
  <c r="C4" i="1"/>
  <c r="D4" i="1" s="1"/>
  <c r="G4" i="1" s="1"/>
  <c r="A8" i="1"/>
  <c r="A7" i="1"/>
  <c r="A6" i="1"/>
  <c r="B6" i="1" s="1"/>
  <c r="C6" i="1" s="1"/>
  <c r="D6" i="1" s="1"/>
  <c r="G6" i="1" s="1"/>
  <c r="A5" i="1"/>
  <c r="B5" i="1" s="1"/>
  <c r="C5" i="1" s="1"/>
  <c r="E5" i="1" s="1"/>
  <c r="E5" i="2" l="1"/>
  <c r="D5" i="2"/>
  <c r="G5" i="2" s="1"/>
  <c r="D7" i="2"/>
  <c r="G7" i="2" s="1"/>
  <c r="E7" i="2"/>
  <c r="E8" i="2"/>
  <c r="D11" i="1"/>
  <c r="G11" i="1" s="1"/>
  <c r="E12" i="1"/>
  <c r="E6" i="1"/>
  <c r="E10" i="1"/>
  <c r="E4" i="1"/>
  <c r="D5" i="1"/>
  <c r="G5" i="1" s="1"/>
  <c r="E8" i="1"/>
  <c r="D10" i="1"/>
  <c r="G10" i="1" s="1"/>
  <c r="B7" i="1"/>
  <c r="C7" i="1" s="1"/>
  <c r="E9" i="1"/>
  <c r="C8" i="1"/>
  <c r="D8" i="1" s="1"/>
  <c r="G8" i="1" s="1"/>
  <c r="D7" i="1" l="1"/>
  <c r="G7" i="1" s="1"/>
  <c r="E7" i="1"/>
</calcChain>
</file>

<file path=xl/sharedStrings.xml><?xml version="1.0" encoding="utf-8"?>
<sst xmlns="http://schemas.openxmlformats.org/spreadsheetml/2006/main" count="16" uniqueCount="8">
  <si>
    <t>Mass</t>
  </si>
  <si>
    <t>OD</t>
  </si>
  <si>
    <t>Wall Th.</t>
  </si>
  <si>
    <t>ID</t>
  </si>
  <si>
    <t>Length</t>
  </si>
  <si>
    <t>Max Force before permanent bending</t>
  </si>
  <si>
    <t>Yield strength PSI</t>
  </si>
  <si>
    <t>2nd Moment of area (in^4)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</si>
</sst>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XFD1048576"/>
    </sheetView>
  </sheetViews>
  <sheetFormatPr defaultRowHeight="15" x14ac:dyDescent="0.25"/>
  <cols>
    <col min="1" max="1" width="16.140625" customWidth="1"/>
    <col min="2" max="2" width="8.140625" bestFit="1" customWidth="1"/>
    <col min="3" max="3" width="6" bestFit="1" customWidth="1"/>
    <col min="4" max="4" width="24.85546875" bestFit="1" customWidth="1"/>
    <col min="5" max="5" width="5.42578125" bestFit="1" customWidth="1"/>
    <col min="6" max="6" width="16.5703125" bestFit="1" customWidth="1"/>
    <col min="7" max="7" width="35.28515625" bestFit="1" customWidth="1"/>
  </cols>
  <sheetData>
    <row r="1" spans="1:7" x14ac:dyDescent="0.25">
      <c r="A1" s="1" t="s">
        <v>4</v>
      </c>
      <c r="B1" s="1">
        <f>24</f>
        <v>24</v>
      </c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 t="s">
        <v>1</v>
      </c>
      <c r="B3" s="1" t="s">
        <v>2</v>
      </c>
      <c r="C3" s="1" t="s">
        <v>3</v>
      </c>
      <c r="D3" s="1" t="s">
        <v>7</v>
      </c>
      <c r="E3" s="1" t="s">
        <v>0</v>
      </c>
      <c r="F3" s="1" t="s">
        <v>6</v>
      </c>
      <c r="G3" s="1" t="s">
        <v>5</v>
      </c>
    </row>
    <row r="4" spans="1:7" x14ac:dyDescent="0.25">
      <c r="A4" s="1">
        <v>0.25</v>
      </c>
      <c r="B4" s="1">
        <v>0.125</v>
      </c>
      <c r="C4" s="1">
        <f>A4-2*B4</f>
        <v>0</v>
      </c>
      <c r="D4" s="1">
        <f>(A4^4-C4^4)*3.1416/64</f>
        <v>1.91748046875E-4</v>
      </c>
      <c r="E4" s="2">
        <f>(3.1416*A4^2/4-3.1416*C4^2/4)* 0.28901826*$B$1</f>
        <v>0.34049241210600001</v>
      </c>
      <c r="F4" s="1">
        <v>110000</v>
      </c>
      <c r="G4" s="3">
        <f>F4*D4/($B$1*(A4/2))</f>
        <v>7.03076171875</v>
      </c>
    </row>
    <row r="5" spans="1:7" x14ac:dyDescent="0.25">
      <c r="A5" s="1">
        <f>5/16</f>
        <v>0.3125</v>
      </c>
      <c r="B5" s="1">
        <f>A5/2</f>
        <v>0.15625</v>
      </c>
      <c r="C5" s="1">
        <f t="shared" ref="C5:C12" si="0">A5-2*B5</f>
        <v>0</v>
      </c>
      <c r="D5" s="1">
        <f t="shared" ref="D5:D12" si="1">(A5^4-C5^4)*3.1416/64</f>
        <v>4.6813488006591797E-4</v>
      </c>
      <c r="E5" s="2">
        <f t="shared" ref="E5:E12" si="2">(3.1416*A5^2/4-3.1416*C5^2/4)* 0.28901826*$B$1</f>
        <v>0.53201939391562503</v>
      </c>
      <c r="F5" s="1">
        <v>110000</v>
      </c>
      <c r="G5" s="3">
        <f t="shared" ref="G5:G12" si="3">F5*D5/($B$1*(A5/2))</f>
        <v>13.731956481933594</v>
      </c>
    </row>
    <row r="6" spans="1:7" x14ac:dyDescent="0.25">
      <c r="A6" s="1">
        <f>3/8</f>
        <v>0.375</v>
      </c>
      <c r="B6" s="1">
        <f>A6/2</f>
        <v>0.1875</v>
      </c>
      <c r="C6" s="1">
        <f t="shared" si="0"/>
        <v>0</v>
      </c>
      <c r="D6" s="1">
        <f t="shared" si="1"/>
        <v>9.7072448730468745E-4</v>
      </c>
      <c r="E6" s="2">
        <f t="shared" si="2"/>
        <v>0.76610792723850007</v>
      </c>
      <c r="F6" s="1">
        <v>110000</v>
      </c>
      <c r="G6" s="3">
        <f t="shared" si="3"/>
        <v>23.72882080078125</v>
      </c>
    </row>
    <row r="7" spans="1:7" x14ac:dyDescent="0.25">
      <c r="A7" s="1">
        <f>7/16</f>
        <v>0.4375</v>
      </c>
      <c r="B7" s="1">
        <f>A7/2</f>
        <v>0.21875</v>
      </c>
      <c r="C7" s="1">
        <f t="shared" si="0"/>
        <v>0</v>
      </c>
      <c r="D7" s="1">
        <f t="shared" si="1"/>
        <v>1.7983869552612305E-3</v>
      </c>
      <c r="E7" s="2">
        <f t="shared" si="2"/>
        <v>1.0427580120746252</v>
      </c>
      <c r="F7" s="1">
        <v>110000</v>
      </c>
      <c r="G7" s="3">
        <f t="shared" si="3"/>
        <v>37.680488586425781</v>
      </c>
    </row>
    <row r="8" spans="1:7" x14ac:dyDescent="0.25">
      <c r="A8" s="1">
        <f>1/2</f>
        <v>0.5</v>
      </c>
      <c r="B8" s="1">
        <v>0.25</v>
      </c>
      <c r="C8" s="1">
        <f t="shared" si="0"/>
        <v>0</v>
      </c>
      <c r="D8" s="1">
        <f t="shared" si="1"/>
        <v>3.0679687499999999E-3</v>
      </c>
      <c r="E8" s="2">
        <f t="shared" si="2"/>
        <v>1.361969648424</v>
      </c>
      <c r="F8" s="1">
        <v>110000</v>
      </c>
      <c r="G8" s="3">
        <f t="shared" si="3"/>
        <v>56.24609375</v>
      </c>
    </row>
    <row r="9" spans="1:7" x14ac:dyDescent="0.25">
      <c r="A9" s="1">
        <v>0.5</v>
      </c>
      <c r="B9" s="1">
        <v>6.25E-2</v>
      </c>
      <c r="C9" s="1">
        <f t="shared" si="0"/>
        <v>0.375</v>
      </c>
      <c r="D9" s="1">
        <f t="shared" si="1"/>
        <v>2.0972442626953124E-3</v>
      </c>
      <c r="E9" s="2">
        <f t="shared" si="2"/>
        <v>0.59586172118549996</v>
      </c>
      <c r="F9" s="1">
        <v>30000</v>
      </c>
      <c r="G9" s="3">
        <f t="shared" si="3"/>
        <v>10.486221313476562</v>
      </c>
    </row>
    <row r="10" spans="1:7" x14ac:dyDescent="0.25">
      <c r="A10" s="1">
        <v>0.5</v>
      </c>
      <c r="B10" s="1">
        <v>0.12</v>
      </c>
      <c r="C10" s="1">
        <f t="shared" si="0"/>
        <v>0.26</v>
      </c>
      <c r="D10" s="1">
        <f t="shared" si="1"/>
        <v>2.8436506560000001E-3</v>
      </c>
      <c r="E10" s="2">
        <f t="shared" si="2"/>
        <v>0.99369305549015041</v>
      </c>
      <c r="F10" s="1">
        <v>30000</v>
      </c>
      <c r="G10" s="3">
        <f t="shared" si="3"/>
        <v>14.218253280000001</v>
      </c>
    </row>
    <row r="11" spans="1:7" x14ac:dyDescent="0.25">
      <c r="A11" s="1">
        <v>0.625</v>
      </c>
      <c r="B11" s="1">
        <v>8.3000000000000004E-2</v>
      </c>
      <c r="C11" s="1">
        <f t="shared" si="0"/>
        <v>0.45899999999999996</v>
      </c>
      <c r="D11" s="1">
        <f t="shared" si="1"/>
        <v>5.3113365594366002E-3</v>
      </c>
      <c r="E11" s="2">
        <f t="shared" si="2"/>
        <v>0.98031306566403309</v>
      </c>
      <c r="F11" s="1">
        <v>30000</v>
      </c>
      <c r="G11" s="3">
        <f t="shared" si="3"/>
        <v>21.2453462377464</v>
      </c>
    </row>
    <row r="12" spans="1:7" x14ac:dyDescent="0.25">
      <c r="A12" s="1">
        <v>0.625</v>
      </c>
      <c r="B12" s="1">
        <v>0.12</v>
      </c>
      <c r="C12" s="1">
        <f t="shared" si="0"/>
        <v>0.38500000000000001</v>
      </c>
      <c r="D12" s="1">
        <f t="shared" si="1"/>
        <v>6.4116737684999994E-3</v>
      </c>
      <c r="E12" s="2">
        <f t="shared" si="2"/>
        <v>1.3205657711119103</v>
      </c>
      <c r="F12" s="1">
        <v>30000</v>
      </c>
      <c r="G12" s="3">
        <f t="shared" si="3"/>
        <v>25.646695073999997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F27" sqref="F27"/>
    </sheetView>
  </sheetViews>
  <sheetFormatPr defaultRowHeight="15" x14ac:dyDescent="0.25"/>
  <cols>
    <col min="1" max="1" width="16.140625" customWidth="1"/>
    <col min="2" max="2" width="8.140625" bestFit="1" customWidth="1"/>
    <col min="3" max="3" width="6" bestFit="1" customWidth="1"/>
    <col min="4" max="4" width="24.85546875" bestFit="1" customWidth="1"/>
    <col min="5" max="5" width="5.42578125" bestFit="1" customWidth="1"/>
    <col min="6" max="6" width="16.5703125" bestFit="1" customWidth="1"/>
    <col min="7" max="7" width="35.28515625" bestFit="1" customWidth="1"/>
  </cols>
  <sheetData>
    <row r="1" spans="1:7" x14ac:dyDescent="0.25">
      <c r="A1" s="1" t="s">
        <v>4</v>
      </c>
      <c r="B1" s="1">
        <v>18</v>
      </c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 t="s">
        <v>1</v>
      </c>
      <c r="B3" s="1" t="s">
        <v>2</v>
      </c>
      <c r="C3" s="1" t="s">
        <v>3</v>
      </c>
      <c r="D3" s="1" t="s">
        <v>7</v>
      </c>
      <c r="E3" s="1" t="s">
        <v>0</v>
      </c>
      <c r="F3" s="1" t="s">
        <v>6</v>
      </c>
      <c r="G3" s="1" t="s">
        <v>5</v>
      </c>
    </row>
    <row r="4" spans="1:7" x14ac:dyDescent="0.25">
      <c r="A4" s="1">
        <v>0.25</v>
      </c>
      <c r="B4" s="1">
        <v>0.125</v>
      </c>
      <c r="C4" s="1">
        <f>A4-2*B4</f>
        <v>0</v>
      </c>
      <c r="D4" s="1">
        <f>(A4^4-C4^4)*3.1416/64</f>
        <v>1.91748046875E-4</v>
      </c>
      <c r="E4" s="2">
        <f>(3.1416*A4^2/4-3.1416*C4^2/4)* 0.28901826*$B$1</f>
        <v>0.25536930907950001</v>
      </c>
      <c r="F4" s="1">
        <v>110000</v>
      </c>
      <c r="G4" s="3">
        <f>F4*D4/($B$1*(A4/2))</f>
        <v>9.3743489583333339</v>
      </c>
    </row>
    <row r="5" spans="1:7" x14ac:dyDescent="0.25">
      <c r="A5" s="1">
        <f>5/16</f>
        <v>0.3125</v>
      </c>
      <c r="B5" s="1">
        <f>A5/2</f>
        <v>0.15625</v>
      </c>
      <c r="C5" s="1">
        <f t="shared" ref="C5:C12" si="0">A5-2*B5</f>
        <v>0</v>
      </c>
      <c r="D5" s="1">
        <f t="shared" ref="D5:D12" si="1">(A5^4-C5^4)*3.1416/64</f>
        <v>4.6813488006591797E-4</v>
      </c>
      <c r="E5" s="2">
        <f t="shared" ref="E5:E12" si="2">(3.1416*A5^2/4-3.1416*C5^2/4)* 0.28901826*$B$1</f>
        <v>0.39901454543671871</v>
      </c>
      <c r="F5" s="1">
        <v>110000</v>
      </c>
      <c r="G5" s="3">
        <f t="shared" ref="G5:G12" si="3">F5*D5/($B$1*(A5/2))</f>
        <v>18.309275309244793</v>
      </c>
    </row>
    <row r="6" spans="1:7" x14ac:dyDescent="0.25">
      <c r="A6" s="1">
        <f>3/8</f>
        <v>0.375</v>
      </c>
      <c r="B6" s="1">
        <f>A6/2</f>
        <v>0.1875</v>
      </c>
      <c r="C6" s="1">
        <f t="shared" si="0"/>
        <v>0</v>
      </c>
      <c r="D6" s="1">
        <f t="shared" si="1"/>
        <v>9.7072448730468745E-4</v>
      </c>
      <c r="E6" s="2">
        <f t="shared" si="2"/>
        <v>0.57458094542887506</v>
      </c>
      <c r="F6" s="1">
        <v>110000</v>
      </c>
      <c r="G6" s="3">
        <f t="shared" si="3"/>
        <v>31.638427734375</v>
      </c>
    </row>
    <row r="7" spans="1:7" x14ac:dyDescent="0.25">
      <c r="A7" s="1">
        <f>7/16</f>
        <v>0.4375</v>
      </c>
      <c r="B7" s="1">
        <f>A7/2</f>
        <v>0.21875</v>
      </c>
      <c r="C7" s="1">
        <f t="shared" si="0"/>
        <v>0</v>
      </c>
      <c r="D7" s="1">
        <f t="shared" si="1"/>
        <v>1.7983869552612305E-3</v>
      </c>
      <c r="E7" s="2">
        <f t="shared" si="2"/>
        <v>0.78206850905596892</v>
      </c>
      <c r="F7" s="1">
        <v>110000</v>
      </c>
      <c r="G7" s="3">
        <f t="shared" si="3"/>
        <v>50.240651448567711</v>
      </c>
    </row>
    <row r="8" spans="1:7" x14ac:dyDescent="0.25">
      <c r="A8" s="1">
        <f>1/2</f>
        <v>0.5</v>
      </c>
      <c r="B8" s="1">
        <v>0.25</v>
      </c>
      <c r="C8" s="1">
        <f t="shared" si="0"/>
        <v>0</v>
      </c>
      <c r="D8" s="1">
        <f t="shared" si="1"/>
        <v>3.0679687499999999E-3</v>
      </c>
      <c r="E8" s="2">
        <f t="shared" si="2"/>
        <v>1.021477236318</v>
      </c>
      <c r="F8" s="1">
        <v>110000</v>
      </c>
      <c r="G8" s="3">
        <f t="shared" si="3"/>
        <v>74.994791666666671</v>
      </c>
    </row>
    <row r="9" spans="1:7" x14ac:dyDescent="0.25">
      <c r="A9" s="1">
        <v>0.5</v>
      </c>
      <c r="B9" s="1">
        <v>6.25E-2</v>
      </c>
      <c r="C9" s="1">
        <f t="shared" si="0"/>
        <v>0.375</v>
      </c>
      <c r="D9" s="1">
        <f t="shared" si="1"/>
        <v>2.0972442626953124E-3</v>
      </c>
      <c r="E9" s="2">
        <f t="shared" si="2"/>
        <v>0.44689629088912503</v>
      </c>
      <c r="F9" s="1">
        <v>30000</v>
      </c>
      <c r="G9" s="3">
        <f t="shared" si="3"/>
        <v>13.98162841796875</v>
      </c>
    </row>
    <row r="10" spans="1:7" x14ac:dyDescent="0.25">
      <c r="A10" s="1">
        <v>0.5</v>
      </c>
      <c r="B10" s="1">
        <v>0.12</v>
      </c>
      <c r="C10" s="1">
        <f t="shared" si="0"/>
        <v>0.26</v>
      </c>
      <c r="D10" s="1">
        <f t="shared" si="1"/>
        <v>2.8436506560000001E-3</v>
      </c>
      <c r="E10" s="2">
        <f t="shared" si="2"/>
        <v>0.74526979161761286</v>
      </c>
      <c r="F10" s="1">
        <v>30000</v>
      </c>
      <c r="G10" s="3">
        <f t="shared" si="3"/>
        <v>18.957671040000001</v>
      </c>
    </row>
    <row r="11" spans="1:7" x14ac:dyDescent="0.25">
      <c r="A11" s="1">
        <v>0.625</v>
      </c>
      <c r="B11" s="1">
        <v>8.3000000000000004E-2</v>
      </c>
      <c r="C11" s="1">
        <f t="shared" si="0"/>
        <v>0.45899999999999996</v>
      </c>
      <c r="D11" s="1">
        <f t="shared" si="1"/>
        <v>5.3113365594366002E-3</v>
      </c>
      <c r="E11" s="2">
        <f t="shared" si="2"/>
        <v>0.73523479924802482</v>
      </c>
      <c r="F11" s="1">
        <v>30000</v>
      </c>
      <c r="G11" s="3">
        <f t="shared" si="3"/>
        <v>28.3271283169952</v>
      </c>
    </row>
    <row r="12" spans="1:7" x14ac:dyDescent="0.25">
      <c r="A12" s="1">
        <v>0.625</v>
      </c>
      <c r="B12" s="1">
        <v>0.12</v>
      </c>
      <c r="C12" s="1">
        <f t="shared" si="0"/>
        <v>0.38500000000000001</v>
      </c>
      <c r="D12" s="1">
        <f t="shared" si="1"/>
        <v>6.4116737684999994E-3</v>
      </c>
      <c r="E12" s="2">
        <f t="shared" si="2"/>
        <v>0.99042432833393279</v>
      </c>
      <c r="F12" s="1">
        <v>30000</v>
      </c>
      <c r="G12" s="3">
        <f t="shared" si="3"/>
        <v>34.195593431999995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Length 24"</vt:lpstr>
      <vt:lpstr>Length 18"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2014-02-14T22:37:35Z</dcterms:created>
  <dcterms:modified xsi:type="dcterms:W3CDTF">2014-03-11T22:14:46Z</dcterms:modified>
</cp:coreProperties>
</file>