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2035" windowHeight="978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9" i="1"/>
  <c r="I8" i="1"/>
  <c r="I7" i="1"/>
  <c r="T23" i="1"/>
  <c r="V23" i="1" s="1"/>
  <c r="S23" i="1"/>
  <c r="P23" i="1"/>
  <c r="T22" i="1"/>
  <c r="V22" i="1" s="1"/>
  <c r="S22" i="1"/>
  <c r="P22" i="1"/>
  <c r="U21" i="1"/>
  <c r="T21" i="1"/>
  <c r="V21" i="1" s="1"/>
  <c r="S21" i="1"/>
  <c r="P21" i="1"/>
  <c r="V20" i="1"/>
  <c r="T20" i="1"/>
  <c r="S20" i="1"/>
  <c r="U20" i="1" s="1"/>
  <c r="P20" i="1"/>
  <c r="T19" i="1"/>
  <c r="V19" i="1" s="1"/>
  <c r="S19" i="1"/>
  <c r="P19" i="1"/>
  <c r="T18" i="1"/>
  <c r="V18" i="1" s="1"/>
  <c r="S18" i="1"/>
  <c r="P18" i="1"/>
  <c r="U17" i="1"/>
  <c r="T17" i="1"/>
  <c r="V17" i="1" s="1"/>
  <c r="S17" i="1"/>
  <c r="P17" i="1"/>
  <c r="V16" i="1"/>
  <c r="T16" i="1"/>
  <c r="S16" i="1"/>
  <c r="U16" i="1" s="1"/>
  <c r="P16" i="1"/>
  <c r="V15" i="1"/>
  <c r="T15" i="1"/>
  <c r="U15" i="1" s="1"/>
  <c r="S15" i="1"/>
  <c r="P15" i="1"/>
  <c r="V14" i="1"/>
  <c r="V13" i="1"/>
  <c r="V12" i="1"/>
  <c r="V11" i="1"/>
  <c r="V10" i="1"/>
  <c r="V9" i="1"/>
  <c r="V8" i="1"/>
  <c r="V7" i="1"/>
  <c r="S14" i="1"/>
  <c r="S13" i="1"/>
  <c r="S12" i="1"/>
  <c r="S11" i="1"/>
  <c r="S10" i="1"/>
  <c r="S9" i="1"/>
  <c r="S8" i="1"/>
  <c r="S7" i="1"/>
  <c r="U7" i="1" s="1"/>
  <c r="T14" i="1"/>
  <c r="P14" i="1"/>
  <c r="T13" i="1"/>
  <c r="U13" i="1" s="1"/>
  <c r="P13" i="1"/>
  <c r="T12" i="1"/>
  <c r="U12" i="1" s="1"/>
  <c r="P12" i="1"/>
  <c r="T11" i="1"/>
  <c r="P11" i="1"/>
  <c r="T10" i="1"/>
  <c r="P10" i="1"/>
  <c r="T9" i="1"/>
  <c r="U9" i="1" s="1"/>
  <c r="P9" i="1"/>
  <c r="U8" i="1"/>
  <c r="T8" i="1"/>
  <c r="P8" i="1"/>
  <c r="T7" i="1"/>
  <c r="P7" i="1"/>
  <c r="U18" i="1" l="1"/>
  <c r="U22" i="1"/>
  <c r="U19" i="1"/>
  <c r="U23" i="1"/>
  <c r="U11" i="1"/>
  <c r="U10" i="1"/>
  <c r="U14" i="1"/>
  <c r="J14" i="1"/>
  <c r="K14" i="1" s="1"/>
  <c r="J13" i="1"/>
  <c r="K13" i="1" s="1"/>
  <c r="J12" i="1"/>
  <c r="L12" i="1" s="1"/>
  <c r="J11" i="1"/>
  <c r="K11" i="1" s="1"/>
  <c r="J10" i="1"/>
  <c r="K10" i="1" s="1"/>
  <c r="J9" i="1"/>
  <c r="K9" i="1" s="1"/>
  <c r="J8" i="1"/>
  <c r="L8" i="1" s="1"/>
  <c r="J7" i="1"/>
  <c r="L7" i="1" s="1"/>
  <c r="K12" i="1"/>
  <c r="K8" i="1"/>
  <c r="H14" i="1"/>
  <c r="H13" i="1"/>
  <c r="H12" i="1"/>
  <c r="H11" i="1"/>
  <c r="H10" i="1"/>
  <c r="H9" i="1"/>
  <c r="H8" i="1"/>
  <c r="H7" i="1"/>
  <c r="E14" i="1"/>
  <c r="E13" i="1"/>
  <c r="E12" i="1"/>
  <c r="E11" i="1"/>
  <c r="E10" i="1"/>
  <c r="E9" i="1"/>
  <c r="E8" i="1"/>
  <c r="E7" i="1"/>
  <c r="L10" i="1" l="1"/>
  <c r="L11" i="1"/>
  <c r="L14" i="1"/>
  <c r="L9" i="1"/>
  <c r="L13" i="1"/>
  <c r="K7" i="1"/>
</calcChain>
</file>

<file path=xl/sharedStrings.xml><?xml version="1.0" encoding="utf-8"?>
<sst xmlns="http://schemas.openxmlformats.org/spreadsheetml/2006/main" count="21" uniqueCount="11">
  <si>
    <t>Vload</t>
  </si>
  <si>
    <t>Rload</t>
  </si>
  <si>
    <t>Inom</t>
  </si>
  <si>
    <t>Imeas</t>
  </si>
  <si>
    <t>J2-1</t>
  </si>
  <si>
    <t>inf</t>
  </si>
  <si>
    <t>J2-1 adj</t>
  </si>
  <si>
    <t>Scal F</t>
  </si>
  <si>
    <t>Icurr (adj)</t>
  </si>
  <si>
    <t>Y = (J2-1 - 0.024) * 1.82</t>
  </si>
  <si>
    <t>Icurr (calc)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</si>
</sst>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49" fontId="0" fillId="0" borderId="1" xfId="0" applyNumberFormat="1" applyBorder="1" applyAlignment="1"/>
    <xf numFmtId="49" fontId="0" fillId="0" borderId="2" xfId="0" applyNumberFormat="1" applyBorder="1" applyAlignment="1"/>
    <xf numFmtId="49" fontId="0" fillId="0" borderId="3" xfId="0" applyNumberFormat="1" applyBorder="1" applyAlignment="1"/>
    <xf numFmtId="0" fontId="2" fillId="0" borderId="0" xfId="0" applyFont="1"/>
    <xf numFmtId="164" fontId="2" fillId="0" borderId="0" xfId="0" applyNumberFormat="1" applyFont="1"/>
    <xf numFmtId="164" fontId="3" fillId="0" borderId="0" xfId="0" applyNumberFormat="1" applyFont="1"/>
    <xf numFmtId="49" fontId="0" fillId="0" borderId="0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High Voltage Current Sensing Circuit</a:t>
            </a:r>
          </a:p>
        </c:rich>
      </c:tx>
      <c:layout>
        <c:manualLayout>
          <c:xMode val="edge"/>
          <c:yMode val="edge"/>
          <c:x val="0.27149657409332567"/>
          <c:y val="7.47003124886236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8722222222222224E-2"/>
          <c:y val="5.1400554097404488E-2"/>
          <c:w val="0.8642053805774278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v>Meas Curr</c:v>
          </c:tx>
          <c:xVal>
            <c:numRef>
              <c:f>Sheet1!$D$7:$D$14</c:f>
              <c:numCache>
                <c:formatCode>General</c:formatCode>
                <c:ptCount val="8"/>
                <c:pt idx="0">
                  <c:v>4000</c:v>
                </c:pt>
                <c:pt idx="1">
                  <c:v>3500</c:v>
                </c:pt>
                <c:pt idx="2">
                  <c:v>3000</c:v>
                </c:pt>
                <c:pt idx="3">
                  <c:v>2500</c:v>
                </c:pt>
                <c:pt idx="4">
                  <c:v>2000</c:v>
                </c:pt>
                <c:pt idx="5">
                  <c:v>1500</c:v>
                </c:pt>
                <c:pt idx="6">
                  <c:v>1000</c:v>
                </c:pt>
                <c:pt idx="7">
                  <c:v>500</c:v>
                </c:pt>
              </c:numCache>
            </c:numRef>
          </c:xVal>
          <c:yVal>
            <c:numRef>
              <c:f>Sheet1!$F$7:$F$14</c:f>
              <c:numCache>
                <c:formatCode>General</c:formatCode>
                <c:ptCount val="8"/>
                <c:pt idx="0">
                  <c:v>9.7000000000000003E-2</c:v>
                </c:pt>
                <c:pt idx="1">
                  <c:v>0.11</c:v>
                </c:pt>
                <c:pt idx="2">
                  <c:v>0.128</c:v>
                </c:pt>
                <c:pt idx="3">
                  <c:v>0.155</c:v>
                </c:pt>
                <c:pt idx="4">
                  <c:v>0.19400000000000001</c:v>
                </c:pt>
                <c:pt idx="5">
                  <c:v>0.25800000000000001</c:v>
                </c:pt>
                <c:pt idx="6">
                  <c:v>0.38800000000000001</c:v>
                </c:pt>
                <c:pt idx="7">
                  <c:v>0.77600000000000002</c:v>
                </c:pt>
              </c:numCache>
            </c:numRef>
          </c:yVal>
          <c:smooth val="0"/>
        </c:ser>
        <c:ser>
          <c:idx val="1"/>
          <c:order val="1"/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Sheet1!$D$7:$D$14</c:f>
              <c:numCache>
                <c:formatCode>General</c:formatCode>
                <c:ptCount val="8"/>
                <c:pt idx="0">
                  <c:v>4000</c:v>
                </c:pt>
                <c:pt idx="1">
                  <c:v>3500</c:v>
                </c:pt>
                <c:pt idx="2">
                  <c:v>3000</c:v>
                </c:pt>
                <c:pt idx="3">
                  <c:v>2500</c:v>
                </c:pt>
                <c:pt idx="4">
                  <c:v>2000</c:v>
                </c:pt>
                <c:pt idx="5">
                  <c:v>1500</c:v>
                </c:pt>
                <c:pt idx="6">
                  <c:v>1000</c:v>
                </c:pt>
                <c:pt idx="7">
                  <c:v>500</c:v>
                </c:pt>
              </c:numCache>
            </c:numRef>
          </c:xVal>
          <c:yVal>
            <c:numRef>
              <c:f>Sheet1!$L$7:$L$14</c:f>
              <c:numCache>
                <c:formatCode>0.000</c:formatCode>
                <c:ptCount val="8"/>
                <c:pt idx="0">
                  <c:v>9.6460000000000004E-2</c:v>
                </c:pt>
                <c:pt idx="1">
                  <c:v>0.10920000000000001</c:v>
                </c:pt>
                <c:pt idx="2">
                  <c:v>0.12740000000000001</c:v>
                </c:pt>
                <c:pt idx="3">
                  <c:v>0.1547</c:v>
                </c:pt>
                <c:pt idx="4">
                  <c:v>0.19474000000000002</c:v>
                </c:pt>
                <c:pt idx="5">
                  <c:v>0.25844000000000006</c:v>
                </c:pt>
                <c:pt idx="6">
                  <c:v>0.38766</c:v>
                </c:pt>
                <c:pt idx="7">
                  <c:v>0.77532000000000001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66112"/>
        <c:axId val="37468032"/>
      </c:scatterChart>
      <c:valAx>
        <c:axId val="37466112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Resistance (ohms)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468032"/>
        <c:crosses val="autoZero"/>
        <c:crossBetween val="midCat"/>
      </c:valAx>
      <c:valAx>
        <c:axId val="37468032"/>
        <c:scaling>
          <c:orientation val="minMax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4661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5.8798837923599696E-2"/>
          <c:y val="0.25123500330420512"/>
          <c:w val="0.13713670841963396"/>
          <c:h val="0.16743438320209975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V23"/>
  <sheetViews>
    <sheetView tabSelected="1" workbookViewId="0">
      <selection activeCell="J23" sqref="J23"/>
    </sheetView>
  </sheetViews>
  <sheetFormatPr defaultRowHeight="15" x14ac:dyDescent="0.25"/>
  <cols>
    <col min="12" max="12" width="11.42578125" customWidth="1"/>
    <col min="22" max="22" width="11.85546875" customWidth="1"/>
  </cols>
  <sheetData>
    <row r="5" spans="3:22" x14ac:dyDescent="0.25">
      <c r="C5" t="s">
        <v>0</v>
      </c>
      <c r="D5" t="s">
        <v>1</v>
      </c>
      <c r="E5" t="s">
        <v>2</v>
      </c>
      <c r="F5" t="s">
        <v>3</v>
      </c>
      <c r="G5" t="s">
        <v>4</v>
      </c>
      <c r="H5" t="s">
        <v>6</v>
      </c>
      <c r="J5" t="s">
        <v>7</v>
      </c>
      <c r="K5" t="s">
        <v>8</v>
      </c>
      <c r="L5" s="2" t="s">
        <v>10</v>
      </c>
      <c r="N5" t="s">
        <v>0</v>
      </c>
      <c r="O5" t="s">
        <v>1</v>
      </c>
      <c r="P5" t="s">
        <v>2</v>
      </c>
      <c r="Q5" t="s">
        <v>3</v>
      </c>
      <c r="R5" t="s">
        <v>4</v>
      </c>
      <c r="S5" t="s">
        <v>6</v>
      </c>
      <c r="T5" t="s">
        <v>7</v>
      </c>
      <c r="U5" t="s">
        <v>8</v>
      </c>
      <c r="V5" s="2" t="s">
        <v>10</v>
      </c>
    </row>
    <row r="6" spans="3:22" x14ac:dyDescent="0.25">
      <c r="C6">
        <v>0</v>
      </c>
      <c r="D6" t="s">
        <v>5</v>
      </c>
      <c r="E6">
        <v>0</v>
      </c>
      <c r="F6">
        <v>0</v>
      </c>
      <c r="G6">
        <v>2.4E-2</v>
      </c>
      <c r="J6">
        <v>1.82</v>
      </c>
      <c r="L6" s="2"/>
      <c r="N6">
        <v>0</v>
      </c>
      <c r="O6" t="s">
        <v>5</v>
      </c>
      <c r="P6">
        <v>0</v>
      </c>
      <c r="Q6">
        <v>0</v>
      </c>
      <c r="R6">
        <v>2.4E-2</v>
      </c>
      <c r="T6">
        <v>1.82</v>
      </c>
      <c r="V6" s="2"/>
    </row>
    <row r="7" spans="3:22" x14ac:dyDescent="0.25">
      <c r="C7">
        <v>389</v>
      </c>
      <c r="D7">
        <v>4000</v>
      </c>
      <c r="E7" s="1">
        <f>C7/D7</f>
        <v>9.7250000000000003E-2</v>
      </c>
      <c r="F7">
        <v>9.7000000000000003E-2</v>
      </c>
      <c r="G7">
        <v>7.6999999999999999E-2</v>
      </c>
      <c r="H7">
        <f>G7-$G$6</f>
        <v>5.2999999999999999E-2</v>
      </c>
      <c r="I7" s="1">
        <f>F7/H7</f>
        <v>1.8301886792452831</v>
      </c>
      <c r="J7">
        <f>$J$6</f>
        <v>1.82</v>
      </c>
      <c r="K7" s="1">
        <f>J7*H7</f>
        <v>9.6460000000000004E-2</v>
      </c>
      <c r="L7" s="3">
        <f>(G7-$G$6)*J7</f>
        <v>9.6460000000000004E-2</v>
      </c>
      <c r="N7">
        <v>389</v>
      </c>
      <c r="O7">
        <v>4000</v>
      </c>
      <c r="P7" s="1">
        <f>N7/O7</f>
        <v>9.7250000000000003E-2</v>
      </c>
      <c r="Q7">
        <v>9.7000000000000003E-2</v>
      </c>
      <c r="R7">
        <v>7.6999999999999999E-2</v>
      </c>
      <c r="S7">
        <f>R7-$R$6</f>
        <v>5.2999999999999999E-2</v>
      </c>
      <c r="T7">
        <f>$J$6</f>
        <v>1.82</v>
      </c>
      <c r="U7" s="1">
        <f>T7*S7</f>
        <v>9.6460000000000004E-2</v>
      </c>
      <c r="V7" s="3">
        <f>(R7-$R$6)*T7</f>
        <v>9.6460000000000004E-2</v>
      </c>
    </row>
    <row r="8" spans="3:22" x14ac:dyDescent="0.25">
      <c r="C8">
        <v>389</v>
      </c>
      <c r="D8">
        <v>3500</v>
      </c>
      <c r="E8" s="1">
        <f t="shared" ref="E8:E14" si="0">C8/D8</f>
        <v>0.11114285714285714</v>
      </c>
      <c r="F8">
        <v>0.11</v>
      </c>
      <c r="G8">
        <v>8.4000000000000005E-2</v>
      </c>
      <c r="H8">
        <f t="shared" ref="H8:H14" si="1">G8-$G$6</f>
        <v>6.0000000000000005E-2</v>
      </c>
      <c r="I8" s="1">
        <f t="shared" ref="I8:I14" si="2">F8/H8</f>
        <v>1.8333333333333333</v>
      </c>
      <c r="J8">
        <f t="shared" ref="J8:J14" si="3">$J$6</f>
        <v>1.82</v>
      </c>
      <c r="K8" s="1">
        <f t="shared" ref="K8:K14" si="4">J8*H8</f>
        <v>0.10920000000000001</v>
      </c>
      <c r="L8" s="3">
        <f t="shared" ref="L8:L14" si="5">(G8-$G$6)*J8</f>
        <v>0.10920000000000001</v>
      </c>
      <c r="N8">
        <v>389</v>
      </c>
      <c r="O8">
        <v>3500</v>
      </c>
      <c r="P8" s="1">
        <f t="shared" ref="P8:P14" si="6">N8/O8</f>
        <v>0.11114285714285714</v>
      </c>
      <c r="Q8">
        <v>0.11</v>
      </c>
      <c r="R8">
        <v>8.4000000000000005E-2</v>
      </c>
      <c r="S8">
        <f t="shared" ref="S8:S23" si="7">R8-$R$6</f>
        <v>6.0000000000000005E-2</v>
      </c>
      <c r="T8">
        <f t="shared" ref="T8:T23" si="8">$J$6</f>
        <v>1.82</v>
      </c>
      <c r="U8" s="1">
        <f t="shared" ref="U8:U14" si="9">T8*S8</f>
        <v>0.10920000000000001</v>
      </c>
      <c r="V8" s="3">
        <f t="shared" ref="V8:V14" si="10">(R8-$R$6)*T8</f>
        <v>0.10920000000000001</v>
      </c>
    </row>
    <row r="9" spans="3:22" x14ac:dyDescent="0.25">
      <c r="C9">
        <v>389</v>
      </c>
      <c r="D9">
        <v>3000</v>
      </c>
      <c r="E9" s="1">
        <f t="shared" si="0"/>
        <v>0.12966666666666668</v>
      </c>
      <c r="F9">
        <v>0.128</v>
      </c>
      <c r="G9">
        <v>9.4E-2</v>
      </c>
      <c r="H9">
        <f t="shared" si="1"/>
        <v>7.0000000000000007E-2</v>
      </c>
      <c r="I9" s="1">
        <f t="shared" si="2"/>
        <v>1.8285714285714285</v>
      </c>
      <c r="J9">
        <f t="shared" si="3"/>
        <v>1.82</v>
      </c>
      <c r="K9" s="1">
        <f t="shared" si="4"/>
        <v>0.12740000000000001</v>
      </c>
      <c r="L9" s="3">
        <f t="shared" si="5"/>
        <v>0.12740000000000001</v>
      </c>
      <c r="N9">
        <v>389</v>
      </c>
      <c r="O9">
        <v>3000</v>
      </c>
      <c r="P9" s="1">
        <f t="shared" si="6"/>
        <v>0.12966666666666668</v>
      </c>
      <c r="Q9">
        <v>0.128</v>
      </c>
      <c r="R9">
        <v>9.4E-2</v>
      </c>
      <c r="S9">
        <f t="shared" si="7"/>
        <v>7.0000000000000007E-2</v>
      </c>
      <c r="T9">
        <f t="shared" si="8"/>
        <v>1.82</v>
      </c>
      <c r="U9" s="1">
        <f t="shared" si="9"/>
        <v>0.12740000000000001</v>
      </c>
      <c r="V9" s="3">
        <f t="shared" si="10"/>
        <v>0.12740000000000001</v>
      </c>
    </row>
    <row r="10" spans="3:22" x14ac:dyDescent="0.25">
      <c r="C10">
        <v>389</v>
      </c>
      <c r="D10">
        <v>2500</v>
      </c>
      <c r="E10" s="1">
        <f t="shared" si="0"/>
        <v>0.15559999999999999</v>
      </c>
      <c r="F10">
        <v>0.155</v>
      </c>
      <c r="G10">
        <v>0.109</v>
      </c>
      <c r="H10">
        <f t="shared" si="1"/>
        <v>8.4999999999999992E-2</v>
      </c>
      <c r="I10" s="1">
        <f t="shared" si="2"/>
        <v>1.8235294117647061</v>
      </c>
      <c r="J10">
        <f t="shared" si="3"/>
        <v>1.82</v>
      </c>
      <c r="K10" s="1">
        <f t="shared" si="4"/>
        <v>0.1547</v>
      </c>
      <c r="L10" s="3">
        <f t="shared" si="5"/>
        <v>0.1547</v>
      </c>
      <c r="N10">
        <v>389</v>
      </c>
      <c r="O10">
        <v>2500</v>
      </c>
      <c r="P10" s="1">
        <f t="shared" si="6"/>
        <v>0.15559999999999999</v>
      </c>
      <c r="Q10">
        <v>0.155</v>
      </c>
      <c r="R10">
        <v>0.109</v>
      </c>
      <c r="S10">
        <f t="shared" si="7"/>
        <v>8.4999999999999992E-2</v>
      </c>
      <c r="T10">
        <f t="shared" si="8"/>
        <v>1.82</v>
      </c>
      <c r="U10" s="1">
        <f t="shared" si="9"/>
        <v>0.1547</v>
      </c>
      <c r="V10" s="3">
        <f t="shared" si="10"/>
        <v>0.1547</v>
      </c>
    </row>
    <row r="11" spans="3:22" x14ac:dyDescent="0.25">
      <c r="C11">
        <v>389</v>
      </c>
      <c r="D11">
        <v>2000</v>
      </c>
      <c r="E11" s="1">
        <f t="shared" si="0"/>
        <v>0.19450000000000001</v>
      </c>
      <c r="F11">
        <v>0.19400000000000001</v>
      </c>
      <c r="G11">
        <v>0.13100000000000001</v>
      </c>
      <c r="H11">
        <f t="shared" si="1"/>
        <v>0.10700000000000001</v>
      </c>
      <c r="I11" s="1">
        <f t="shared" si="2"/>
        <v>1.8130841121495325</v>
      </c>
      <c r="J11">
        <f t="shared" si="3"/>
        <v>1.82</v>
      </c>
      <c r="K11" s="1">
        <f t="shared" si="4"/>
        <v>0.19474000000000002</v>
      </c>
      <c r="L11" s="3">
        <f t="shared" si="5"/>
        <v>0.19474000000000002</v>
      </c>
      <c r="N11">
        <v>389</v>
      </c>
      <c r="O11">
        <v>2000</v>
      </c>
      <c r="P11" s="1">
        <f t="shared" si="6"/>
        <v>0.19450000000000001</v>
      </c>
      <c r="Q11">
        <v>0.19400000000000001</v>
      </c>
      <c r="R11">
        <v>0.13100000000000001</v>
      </c>
      <c r="S11">
        <f t="shared" si="7"/>
        <v>0.10700000000000001</v>
      </c>
      <c r="T11">
        <f t="shared" si="8"/>
        <v>1.82</v>
      </c>
      <c r="U11" s="1">
        <f t="shared" si="9"/>
        <v>0.19474000000000002</v>
      </c>
      <c r="V11" s="3">
        <f t="shared" si="10"/>
        <v>0.19474000000000002</v>
      </c>
    </row>
    <row r="12" spans="3:22" x14ac:dyDescent="0.25">
      <c r="C12">
        <v>389</v>
      </c>
      <c r="D12">
        <v>1500</v>
      </c>
      <c r="E12" s="1">
        <f t="shared" si="0"/>
        <v>0.25933333333333336</v>
      </c>
      <c r="F12">
        <v>0.25800000000000001</v>
      </c>
      <c r="G12">
        <v>0.16600000000000001</v>
      </c>
      <c r="H12">
        <f t="shared" si="1"/>
        <v>0.14200000000000002</v>
      </c>
      <c r="I12" s="1">
        <f t="shared" si="2"/>
        <v>1.816901408450704</v>
      </c>
      <c r="J12">
        <f t="shared" si="3"/>
        <v>1.82</v>
      </c>
      <c r="K12" s="1">
        <f t="shared" si="4"/>
        <v>0.25844000000000006</v>
      </c>
      <c r="L12" s="3">
        <f t="shared" si="5"/>
        <v>0.25844000000000006</v>
      </c>
      <c r="N12">
        <v>389</v>
      </c>
      <c r="O12">
        <v>1500</v>
      </c>
      <c r="P12" s="1">
        <f t="shared" si="6"/>
        <v>0.25933333333333336</v>
      </c>
      <c r="Q12">
        <v>0.25800000000000001</v>
      </c>
      <c r="R12">
        <v>0.16600000000000001</v>
      </c>
      <c r="S12">
        <f t="shared" si="7"/>
        <v>0.14200000000000002</v>
      </c>
      <c r="T12">
        <f t="shared" si="8"/>
        <v>1.82</v>
      </c>
      <c r="U12" s="1">
        <f t="shared" si="9"/>
        <v>0.25844000000000006</v>
      </c>
      <c r="V12" s="3">
        <f t="shared" si="10"/>
        <v>0.25844000000000006</v>
      </c>
    </row>
    <row r="13" spans="3:22" x14ac:dyDescent="0.25">
      <c r="C13">
        <v>389</v>
      </c>
      <c r="D13">
        <v>1000</v>
      </c>
      <c r="E13" s="1">
        <f t="shared" si="0"/>
        <v>0.38900000000000001</v>
      </c>
      <c r="F13">
        <v>0.38800000000000001</v>
      </c>
      <c r="G13">
        <v>0.23699999999999999</v>
      </c>
      <c r="H13">
        <f t="shared" si="1"/>
        <v>0.21299999999999999</v>
      </c>
      <c r="I13" s="1">
        <f t="shared" si="2"/>
        <v>1.8215962441314555</v>
      </c>
      <c r="J13">
        <f t="shared" si="3"/>
        <v>1.82</v>
      </c>
      <c r="K13" s="1">
        <f t="shared" si="4"/>
        <v>0.38766</v>
      </c>
      <c r="L13" s="3">
        <f t="shared" si="5"/>
        <v>0.38766</v>
      </c>
      <c r="N13">
        <v>389</v>
      </c>
      <c r="O13">
        <v>1000</v>
      </c>
      <c r="P13" s="1">
        <f t="shared" si="6"/>
        <v>0.38900000000000001</v>
      </c>
      <c r="Q13">
        <v>0.38800000000000001</v>
      </c>
      <c r="R13">
        <v>0.23699999999999999</v>
      </c>
      <c r="S13">
        <f t="shared" si="7"/>
        <v>0.21299999999999999</v>
      </c>
      <c r="T13">
        <f t="shared" si="8"/>
        <v>1.82</v>
      </c>
      <c r="U13" s="1">
        <f t="shared" si="9"/>
        <v>0.38766</v>
      </c>
      <c r="V13" s="3">
        <f t="shared" si="10"/>
        <v>0.38766</v>
      </c>
    </row>
    <row r="14" spans="3:22" x14ac:dyDescent="0.25">
      <c r="C14">
        <v>389</v>
      </c>
      <c r="D14">
        <v>500</v>
      </c>
      <c r="E14" s="1">
        <f t="shared" si="0"/>
        <v>0.77800000000000002</v>
      </c>
      <c r="F14">
        <v>0.77600000000000002</v>
      </c>
      <c r="G14">
        <v>0.45</v>
      </c>
      <c r="H14">
        <f t="shared" si="1"/>
        <v>0.42599999999999999</v>
      </c>
      <c r="I14" s="1">
        <f t="shared" si="2"/>
        <v>1.8215962441314555</v>
      </c>
      <c r="J14">
        <f t="shared" si="3"/>
        <v>1.82</v>
      </c>
      <c r="K14" s="1">
        <f t="shared" si="4"/>
        <v>0.77532000000000001</v>
      </c>
      <c r="L14" s="3">
        <f t="shared" si="5"/>
        <v>0.77532000000000001</v>
      </c>
      <c r="N14">
        <v>389</v>
      </c>
      <c r="O14">
        <v>500</v>
      </c>
      <c r="P14" s="1">
        <f t="shared" si="6"/>
        <v>0.77800000000000002</v>
      </c>
      <c r="Q14">
        <v>0.77600000000000002</v>
      </c>
      <c r="R14">
        <v>0.45</v>
      </c>
      <c r="S14">
        <f t="shared" si="7"/>
        <v>0.42599999999999999</v>
      </c>
      <c r="T14">
        <f t="shared" si="8"/>
        <v>1.82</v>
      </c>
      <c r="U14" s="1">
        <f t="shared" si="9"/>
        <v>0.77532000000000001</v>
      </c>
      <c r="V14" s="3">
        <f t="shared" si="10"/>
        <v>0.77532000000000001</v>
      </c>
    </row>
    <row r="15" spans="3:22" x14ac:dyDescent="0.25">
      <c r="N15" s="7">
        <v>389</v>
      </c>
      <c r="O15" s="7">
        <v>400</v>
      </c>
      <c r="P15" s="8">
        <f t="shared" ref="P15:P23" si="11">N15/O15</f>
        <v>0.97250000000000003</v>
      </c>
      <c r="Q15" s="7">
        <v>0.77600000000000002</v>
      </c>
      <c r="R15" s="7">
        <v>0.45</v>
      </c>
      <c r="S15" s="7">
        <f t="shared" si="7"/>
        <v>0.42599999999999999</v>
      </c>
      <c r="T15" s="7">
        <f t="shared" si="8"/>
        <v>1.82</v>
      </c>
      <c r="U15" s="8">
        <f t="shared" ref="U15:U23" si="12">T15*S15</f>
        <v>0.77532000000000001</v>
      </c>
      <c r="V15" s="9">
        <f t="shared" ref="V15:V23" si="13">(R15-$R$6)*T15</f>
        <v>0.77532000000000001</v>
      </c>
    </row>
    <row r="16" spans="3:22" x14ac:dyDescent="0.25">
      <c r="N16" s="7">
        <v>389</v>
      </c>
      <c r="O16" s="7">
        <v>300</v>
      </c>
      <c r="P16" s="8">
        <f t="shared" si="11"/>
        <v>1.2966666666666666</v>
      </c>
      <c r="Q16" s="7">
        <v>0.77600000000000002</v>
      </c>
      <c r="R16" s="7">
        <v>0.45</v>
      </c>
      <c r="S16" s="7">
        <f t="shared" si="7"/>
        <v>0.42599999999999999</v>
      </c>
      <c r="T16" s="7">
        <f t="shared" si="8"/>
        <v>1.82</v>
      </c>
      <c r="U16" s="8">
        <f t="shared" si="12"/>
        <v>0.77532000000000001</v>
      </c>
      <c r="V16" s="9">
        <f t="shared" si="13"/>
        <v>0.77532000000000001</v>
      </c>
    </row>
    <row r="17" spans="6:22" x14ac:dyDescent="0.25">
      <c r="N17" s="7">
        <v>389</v>
      </c>
      <c r="O17" s="7">
        <v>500</v>
      </c>
      <c r="P17" s="8">
        <f t="shared" si="11"/>
        <v>0.77800000000000002</v>
      </c>
      <c r="Q17" s="7">
        <v>0.77600000000000002</v>
      </c>
      <c r="R17" s="7">
        <v>0.45</v>
      </c>
      <c r="S17" s="7">
        <f t="shared" si="7"/>
        <v>0.42599999999999999</v>
      </c>
      <c r="T17" s="7">
        <f t="shared" si="8"/>
        <v>1.82</v>
      </c>
      <c r="U17" s="8">
        <f t="shared" si="12"/>
        <v>0.77532000000000001</v>
      </c>
      <c r="V17" s="9">
        <f t="shared" si="13"/>
        <v>0.77532000000000001</v>
      </c>
    </row>
    <row r="18" spans="6:22" x14ac:dyDescent="0.25">
      <c r="F18" s="4" t="s">
        <v>9</v>
      </c>
      <c r="G18" s="5"/>
      <c r="H18" s="6"/>
      <c r="I18" s="10"/>
      <c r="N18" s="7">
        <v>389</v>
      </c>
      <c r="O18" s="7">
        <v>500</v>
      </c>
      <c r="P18" s="8">
        <f t="shared" si="11"/>
        <v>0.77800000000000002</v>
      </c>
      <c r="Q18" s="7">
        <v>0.77600000000000002</v>
      </c>
      <c r="R18" s="7">
        <v>0.45</v>
      </c>
      <c r="S18" s="7">
        <f t="shared" si="7"/>
        <v>0.42599999999999999</v>
      </c>
      <c r="T18" s="7">
        <f t="shared" si="8"/>
        <v>1.82</v>
      </c>
      <c r="U18" s="8">
        <f t="shared" si="12"/>
        <v>0.77532000000000001</v>
      </c>
      <c r="V18" s="9">
        <f t="shared" si="13"/>
        <v>0.77532000000000001</v>
      </c>
    </row>
    <row r="19" spans="6:22" x14ac:dyDescent="0.25">
      <c r="N19" s="7">
        <v>389</v>
      </c>
      <c r="O19" s="7">
        <v>500</v>
      </c>
      <c r="P19" s="8">
        <f t="shared" si="11"/>
        <v>0.77800000000000002</v>
      </c>
      <c r="Q19" s="7">
        <v>0.77600000000000002</v>
      </c>
      <c r="R19" s="7">
        <v>0.45</v>
      </c>
      <c r="S19" s="7">
        <f t="shared" si="7"/>
        <v>0.42599999999999999</v>
      </c>
      <c r="T19" s="7">
        <f t="shared" si="8"/>
        <v>1.82</v>
      </c>
      <c r="U19" s="8">
        <f t="shared" si="12"/>
        <v>0.77532000000000001</v>
      </c>
      <c r="V19" s="9">
        <f t="shared" si="13"/>
        <v>0.77532000000000001</v>
      </c>
    </row>
    <row r="20" spans="6:22" x14ac:dyDescent="0.25">
      <c r="N20" s="7">
        <v>389</v>
      </c>
      <c r="O20" s="7">
        <v>500</v>
      </c>
      <c r="P20" s="8">
        <f t="shared" si="11"/>
        <v>0.77800000000000002</v>
      </c>
      <c r="Q20" s="7">
        <v>0.77600000000000002</v>
      </c>
      <c r="R20" s="7">
        <v>0.45</v>
      </c>
      <c r="S20" s="7">
        <f t="shared" si="7"/>
        <v>0.42599999999999999</v>
      </c>
      <c r="T20" s="7">
        <f t="shared" si="8"/>
        <v>1.82</v>
      </c>
      <c r="U20" s="8">
        <f t="shared" si="12"/>
        <v>0.77532000000000001</v>
      </c>
      <c r="V20" s="9">
        <f t="shared" si="13"/>
        <v>0.77532000000000001</v>
      </c>
    </row>
    <row r="21" spans="6:22" x14ac:dyDescent="0.25">
      <c r="N21" s="7">
        <v>389</v>
      </c>
      <c r="O21" s="7">
        <v>500</v>
      </c>
      <c r="P21" s="8">
        <f t="shared" si="11"/>
        <v>0.77800000000000002</v>
      </c>
      <c r="Q21" s="7">
        <v>0.77600000000000002</v>
      </c>
      <c r="R21" s="7">
        <v>0.45</v>
      </c>
      <c r="S21" s="7">
        <f t="shared" si="7"/>
        <v>0.42599999999999999</v>
      </c>
      <c r="T21" s="7">
        <f t="shared" si="8"/>
        <v>1.82</v>
      </c>
      <c r="U21" s="8">
        <f t="shared" si="12"/>
        <v>0.77532000000000001</v>
      </c>
      <c r="V21" s="9">
        <f t="shared" si="13"/>
        <v>0.77532000000000001</v>
      </c>
    </row>
    <row r="22" spans="6:22" x14ac:dyDescent="0.25">
      <c r="N22" s="7">
        <v>389</v>
      </c>
      <c r="O22" s="7">
        <v>500</v>
      </c>
      <c r="P22" s="8">
        <f t="shared" si="11"/>
        <v>0.77800000000000002</v>
      </c>
      <c r="Q22" s="7">
        <v>0.77600000000000002</v>
      </c>
      <c r="R22" s="7">
        <v>0.45</v>
      </c>
      <c r="S22" s="7">
        <f t="shared" si="7"/>
        <v>0.42599999999999999</v>
      </c>
      <c r="T22" s="7">
        <f t="shared" si="8"/>
        <v>1.82</v>
      </c>
      <c r="U22" s="8">
        <f t="shared" si="12"/>
        <v>0.77532000000000001</v>
      </c>
      <c r="V22" s="9">
        <f t="shared" si="13"/>
        <v>0.77532000000000001</v>
      </c>
    </row>
    <row r="23" spans="6:22" x14ac:dyDescent="0.25">
      <c r="N23" s="7">
        <v>389</v>
      </c>
      <c r="O23" s="7">
        <v>500</v>
      </c>
      <c r="P23" s="8">
        <f t="shared" si="11"/>
        <v>0.77800000000000002</v>
      </c>
      <c r="Q23" s="7">
        <v>0.77600000000000002</v>
      </c>
      <c r="R23" s="7">
        <v>0.45</v>
      </c>
      <c r="S23" s="7">
        <f t="shared" si="7"/>
        <v>0.42599999999999999</v>
      </c>
      <c r="T23" s="7">
        <f t="shared" si="8"/>
        <v>1.82</v>
      </c>
      <c r="U23" s="8">
        <f t="shared" si="12"/>
        <v>0.77532000000000001</v>
      </c>
      <c r="V23" s="9">
        <f t="shared" si="13"/>
        <v>0.77532000000000001</v>
      </c>
    </row>
  </sheetData>
  <mergeCells count="1">
    <mergeCell ref="F18:H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2013-11-18T22:37:53Z</dcterms:created>
  <dcterms:modified xsi:type="dcterms:W3CDTF">2013-11-19T16:34:13Z</dcterms:modified>
</cp:coreProperties>
</file>