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2995" windowHeight="978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X65" i="1" l="1"/>
  <c r="U116" i="1"/>
  <c r="Q116" i="1"/>
  <c r="X115" i="1"/>
  <c r="X116" i="1" s="1"/>
  <c r="W115" i="1"/>
  <c r="W116" i="1" s="1"/>
  <c r="V115" i="1"/>
  <c r="V116" i="1" s="1"/>
  <c r="U115" i="1"/>
  <c r="T115" i="1"/>
  <c r="T116" i="1" s="1"/>
  <c r="S115" i="1"/>
  <c r="S116" i="1" s="1"/>
  <c r="R115" i="1"/>
  <c r="R116" i="1" s="1"/>
  <c r="Q115" i="1"/>
  <c r="P115" i="1"/>
  <c r="P116" i="1" s="1"/>
  <c r="W92" i="1"/>
  <c r="V91" i="1"/>
  <c r="V90" i="1"/>
  <c r="U94" i="1"/>
  <c r="U96" i="1"/>
  <c r="U98" i="1"/>
  <c r="U100" i="1"/>
  <c r="T113" i="1"/>
  <c r="T112" i="1"/>
  <c r="T111" i="1"/>
  <c r="T110" i="1"/>
  <c r="T104" i="1"/>
  <c r="T102" i="1"/>
  <c r="T101" i="1"/>
  <c r="T99" i="1"/>
  <c r="T97" i="1"/>
  <c r="T95" i="1"/>
  <c r="T93" i="1"/>
  <c r="T89" i="1"/>
  <c r="T88" i="1"/>
  <c r="S109" i="1"/>
  <c r="S108" i="1"/>
  <c r="S107" i="1"/>
  <c r="S52" i="1"/>
  <c r="S44" i="1"/>
  <c r="S43" i="1"/>
  <c r="S40" i="1"/>
  <c r="S39" i="1"/>
  <c r="S38" i="1"/>
  <c r="S37" i="1"/>
  <c r="S36" i="1"/>
  <c r="P114" i="1"/>
  <c r="P87" i="1"/>
  <c r="P85" i="1"/>
  <c r="P83" i="1"/>
  <c r="P81" i="1"/>
  <c r="P79" i="1"/>
  <c r="P77" i="1"/>
  <c r="P75" i="1"/>
  <c r="P73" i="1"/>
  <c r="P69" i="1"/>
  <c r="P68" i="1"/>
  <c r="P67" i="1"/>
  <c r="P63" i="1"/>
  <c r="P62" i="1"/>
  <c r="P61" i="1"/>
  <c r="P60" i="1"/>
  <c r="P59" i="1"/>
  <c r="P58" i="1"/>
  <c r="P57" i="1"/>
  <c r="P56" i="1"/>
  <c r="P55" i="1"/>
  <c r="P54" i="1"/>
  <c r="P53" i="1"/>
  <c r="P51" i="1"/>
  <c r="P49" i="1"/>
  <c r="P48" i="1"/>
  <c r="P35" i="1"/>
  <c r="R32" i="1"/>
  <c r="R31" i="1"/>
  <c r="R30" i="1"/>
  <c r="R29" i="1"/>
  <c r="R28" i="1"/>
  <c r="R27" i="1"/>
  <c r="R26" i="1"/>
  <c r="R25" i="1"/>
  <c r="R24" i="1"/>
  <c r="Q23" i="1"/>
  <c r="Q22" i="1"/>
  <c r="Q21" i="1"/>
  <c r="Q20" i="1"/>
  <c r="Q19" i="1"/>
  <c r="Q18" i="1"/>
  <c r="Q17" i="1"/>
  <c r="Q16" i="1"/>
  <c r="Q15" i="1"/>
  <c r="P14" i="1"/>
  <c r="P13" i="1"/>
  <c r="P12" i="1"/>
  <c r="P11" i="1"/>
  <c r="P10" i="1"/>
  <c r="P9" i="1"/>
  <c r="P8" i="1"/>
  <c r="P7" i="1"/>
  <c r="P6" i="1"/>
  <c r="P5" i="1"/>
  <c r="I40" i="1" l="1"/>
  <c r="N116" i="1"/>
  <c r="M116" i="1"/>
  <c r="L116" i="1"/>
  <c r="K116" i="1"/>
  <c r="J116" i="1"/>
  <c r="N115" i="1"/>
  <c r="M115" i="1"/>
  <c r="L115" i="1"/>
  <c r="K115" i="1"/>
  <c r="J115" i="1"/>
  <c r="N65" i="1"/>
  <c r="M92" i="1"/>
  <c r="L91" i="1"/>
  <c r="L90" i="1"/>
  <c r="K100" i="1"/>
  <c r="K98" i="1"/>
  <c r="K96" i="1"/>
  <c r="K94" i="1"/>
  <c r="J112" i="1"/>
  <c r="I109" i="1"/>
  <c r="I108" i="1"/>
  <c r="I107" i="1"/>
  <c r="J111" i="1"/>
  <c r="J110" i="1"/>
  <c r="J102" i="1"/>
  <c r="J104" i="1"/>
  <c r="J101" i="1"/>
  <c r="J99" i="1"/>
  <c r="J97" i="1"/>
  <c r="J95" i="1"/>
  <c r="J93" i="1"/>
  <c r="J89" i="1"/>
  <c r="J88" i="1"/>
  <c r="I52" i="1"/>
  <c r="I50" i="1"/>
  <c r="I45" i="1"/>
  <c r="I44" i="1"/>
  <c r="I43" i="1"/>
  <c r="I42" i="1"/>
  <c r="I41" i="1"/>
  <c r="I39" i="1"/>
  <c r="I38" i="1"/>
  <c r="I37" i="1"/>
  <c r="I36" i="1"/>
  <c r="H32" i="1"/>
  <c r="H31" i="1"/>
  <c r="H30" i="1"/>
  <c r="H29" i="1"/>
  <c r="H28" i="1"/>
  <c r="H27" i="1"/>
  <c r="H26" i="1"/>
  <c r="H25" i="1"/>
  <c r="H24" i="1"/>
  <c r="G23" i="1"/>
  <c r="G22" i="1"/>
  <c r="G21" i="1"/>
  <c r="G20" i="1"/>
  <c r="G19" i="1"/>
  <c r="G18" i="1"/>
  <c r="G17" i="1"/>
  <c r="G16" i="1"/>
  <c r="G15" i="1"/>
  <c r="F114" i="1"/>
  <c r="F69" i="1"/>
  <c r="F68" i="1"/>
  <c r="F67" i="1"/>
  <c r="F63" i="1"/>
  <c r="F62" i="1"/>
  <c r="F61" i="1"/>
  <c r="F60" i="1"/>
  <c r="F59" i="1"/>
  <c r="F58" i="1"/>
  <c r="F57" i="1"/>
  <c r="F56" i="1"/>
  <c r="F55" i="1"/>
  <c r="F54" i="1"/>
  <c r="F53" i="1"/>
  <c r="F51" i="1"/>
  <c r="F49" i="1"/>
  <c r="F48" i="1"/>
  <c r="F35" i="1"/>
  <c r="F14" i="1"/>
  <c r="F13" i="1"/>
  <c r="F12" i="1"/>
  <c r="F11" i="1"/>
  <c r="F10" i="1"/>
  <c r="F9" i="1"/>
  <c r="F8" i="1"/>
  <c r="F7" i="1"/>
  <c r="F6" i="1"/>
  <c r="F5" i="1"/>
  <c r="I115" i="1" l="1"/>
  <c r="I116" i="1" s="1"/>
  <c r="F115" i="1"/>
  <c r="F116" i="1" s="1"/>
  <c r="G115" i="1"/>
  <c r="G116" i="1" s="1"/>
  <c r="H115" i="1"/>
  <c r="H116" i="1" s="1"/>
</calcChain>
</file>

<file path=xl/sharedStrings.xml><?xml version="1.0" encoding="utf-8"?>
<sst xmlns="http://schemas.openxmlformats.org/spreadsheetml/2006/main" count="272" uniqueCount="140">
  <si>
    <t>Ref</t>
  </si>
  <si>
    <t>Part</t>
  </si>
  <si>
    <t>Vcc</t>
  </si>
  <si>
    <t>U1</t>
  </si>
  <si>
    <t>U2</t>
  </si>
  <si>
    <t>U3</t>
  </si>
  <si>
    <t>U4</t>
  </si>
  <si>
    <t>U5</t>
  </si>
  <si>
    <t>U6</t>
  </si>
  <si>
    <t>U7</t>
  </si>
  <si>
    <t>U8</t>
  </si>
  <si>
    <t>U9</t>
  </si>
  <si>
    <t>U10</t>
  </si>
  <si>
    <t>AD8494</t>
  </si>
  <si>
    <t>AD8603</t>
  </si>
  <si>
    <t>AD1583</t>
  </si>
  <si>
    <t>ADS8341</t>
  </si>
  <si>
    <t>U11</t>
  </si>
  <si>
    <t>U12</t>
  </si>
  <si>
    <t>U14</t>
  </si>
  <si>
    <t>U15</t>
  </si>
  <si>
    <t>U17</t>
  </si>
  <si>
    <t>U18</t>
  </si>
  <si>
    <t>U19</t>
  </si>
  <si>
    <t>U21</t>
  </si>
  <si>
    <t>U22</t>
  </si>
  <si>
    <t>U24</t>
  </si>
  <si>
    <t>U25</t>
  </si>
  <si>
    <t>MAX4080</t>
  </si>
  <si>
    <t>AD8607</t>
  </si>
  <si>
    <t>U13B</t>
  </si>
  <si>
    <t>U13A</t>
  </si>
  <si>
    <t>U16B</t>
  </si>
  <si>
    <t>U16A</t>
  </si>
  <si>
    <t>U20A</t>
  </si>
  <si>
    <t>U20B</t>
  </si>
  <si>
    <t>U23A</t>
  </si>
  <si>
    <t>U23B</t>
  </si>
  <si>
    <t>ADUM5401</t>
  </si>
  <si>
    <t>74HC1G125</t>
  </si>
  <si>
    <t>MCT62</t>
  </si>
  <si>
    <t>U26A</t>
  </si>
  <si>
    <t>U26B</t>
  </si>
  <si>
    <t>U27</t>
  </si>
  <si>
    <t>U28</t>
  </si>
  <si>
    <t>U29</t>
  </si>
  <si>
    <t>U30</t>
  </si>
  <si>
    <t>U31</t>
  </si>
  <si>
    <t>U32</t>
  </si>
  <si>
    <t>U33</t>
  </si>
  <si>
    <t>LT1018</t>
  </si>
  <si>
    <t>IRF7309</t>
  </si>
  <si>
    <t>ADCMP354</t>
  </si>
  <si>
    <t>U34</t>
  </si>
  <si>
    <t>U35A</t>
  </si>
  <si>
    <t>U35B</t>
  </si>
  <si>
    <t>U36</t>
  </si>
  <si>
    <t>U37A</t>
  </si>
  <si>
    <t>U37B</t>
  </si>
  <si>
    <t>U38</t>
  </si>
  <si>
    <t>U39</t>
  </si>
  <si>
    <t>MAX4372</t>
  </si>
  <si>
    <t>U40A</t>
  </si>
  <si>
    <t>U40B</t>
  </si>
  <si>
    <t>U41A</t>
  </si>
  <si>
    <t>U41B</t>
  </si>
  <si>
    <t>ADS8344</t>
  </si>
  <si>
    <t>U42</t>
  </si>
  <si>
    <t>U43</t>
  </si>
  <si>
    <t>U44</t>
  </si>
  <si>
    <t>MOD2</t>
  </si>
  <si>
    <t>Y1</t>
  </si>
  <si>
    <t>Y2</t>
  </si>
  <si>
    <t>PIC24FJ256GA106</t>
  </si>
  <si>
    <t>MAX3226</t>
  </si>
  <si>
    <t>MATCHPORT</t>
  </si>
  <si>
    <t>32.768kHz</t>
  </si>
  <si>
    <t>3.6864MHz</t>
  </si>
  <si>
    <t>K1</t>
  </si>
  <si>
    <t>K2</t>
  </si>
  <si>
    <t>K3</t>
  </si>
  <si>
    <t>K4</t>
  </si>
  <si>
    <t>K5</t>
  </si>
  <si>
    <t>K6</t>
  </si>
  <si>
    <t>K7</t>
  </si>
  <si>
    <t>K8</t>
  </si>
  <si>
    <t>U45</t>
  </si>
  <si>
    <t>U46</t>
  </si>
  <si>
    <t>U47</t>
  </si>
  <si>
    <t>U48</t>
  </si>
  <si>
    <t>U49</t>
  </si>
  <si>
    <t>U50</t>
  </si>
  <si>
    <t>U51</t>
  </si>
  <si>
    <t>U52</t>
  </si>
  <si>
    <t>U53</t>
  </si>
  <si>
    <t>U54</t>
  </si>
  <si>
    <t>Q1</t>
  </si>
  <si>
    <t>Q2</t>
  </si>
  <si>
    <t>TLP3542</t>
  </si>
  <si>
    <t>MOD3</t>
  </si>
  <si>
    <t>MOD4</t>
  </si>
  <si>
    <t>MOD5</t>
  </si>
  <si>
    <t>MOD6</t>
  </si>
  <si>
    <t>HTM2530LF</t>
  </si>
  <si>
    <t>U55A</t>
  </si>
  <si>
    <t>U55B</t>
  </si>
  <si>
    <t>U56</t>
  </si>
  <si>
    <t>K</t>
  </si>
  <si>
    <t>PRD-7DG0-24</t>
  </si>
  <si>
    <t>FAN1</t>
  </si>
  <si>
    <t>FAN2</t>
  </si>
  <si>
    <t>NETGEAR</t>
  </si>
  <si>
    <t>NODE_1</t>
  </si>
  <si>
    <t>Vcc Source</t>
  </si>
  <si>
    <t>NODE_2</t>
  </si>
  <si>
    <t>GND</t>
  </si>
  <si>
    <t>GND_GF</t>
  </si>
  <si>
    <t>ADR391</t>
  </si>
  <si>
    <t>ISO124U</t>
  </si>
  <si>
    <t>ISO</t>
  </si>
  <si>
    <t>AD8641</t>
  </si>
  <si>
    <t>ADR130</t>
  </si>
  <si>
    <t>LND150N</t>
  </si>
  <si>
    <t>MEA1D2405SC</t>
  </si>
  <si>
    <t>MER1S2415SC</t>
  </si>
  <si>
    <t>3.3V SOURCE TBD</t>
  </si>
  <si>
    <t>12V SOURCE TBD</t>
  </si>
  <si>
    <t>MOD1</t>
  </si>
  <si>
    <t>Iq (ma)</t>
  </si>
  <si>
    <t>Iact (ma)</t>
  </si>
  <si>
    <t>NTMD4N03R2</t>
  </si>
  <si>
    <t>3.3 ND1</t>
  </si>
  <si>
    <t>3.3 ND2</t>
  </si>
  <si>
    <t>5 iso</t>
  </si>
  <si>
    <t>-5 iso</t>
  </si>
  <si>
    <t>Quiescent Power (mW)</t>
  </si>
  <si>
    <t>Active Power (mW)</t>
  </si>
  <si>
    <t>Power</t>
  </si>
  <si>
    <t>Current</t>
  </si>
  <si>
    <t>G9EA-1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</si>
</sst>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0" fillId="0" borderId="17" xfId="0" applyBorder="1"/>
    <xf numFmtId="164" fontId="0" fillId="0" borderId="18" xfId="0" applyNumberFormat="1" applyBorder="1" applyAlignment="1">
      <alignment horizontal="center"/>
    </xf>
    <xf numFmtId="164" fontId="0" fillId="0" borderId="19" xfId="0" applyNumberFormat="1" applyBorder="1" applyAlignment="1">
      <alignment horizontal="center"/>
    </xf>
    <xf numFmtId="49" fontId="1" fillId="0" borderId="15" xfId="0" applyNumberFormat="1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64" fontId="0" fillId="0" borderId="21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2" xfId="0" applyBorder="1"/>
    <xf numFmtId="0" fontId="0" fillId="0" borderId="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6" xfId="0" applyFill="1" applyBorder="1"/>
    <xf numFmtId="0" fontId="0" fillId="0" borderId="9" xfId="0" applyBorder="1" applyAlignment="1">
      <alignment horizontal="center"/>
    </xf>
    <xf numFmtId="0" fontId="0" fillId="0" borderId="20" xfId="0" applyBorder="1"/>
    <xf numFmtId="0" fontId="1" fillId="0" borderId="14" xfId="0" applyFont="1" applyBorder="1"/>
    <xf numFmtId="0" fontId="1" fillId="0" borderId="15" xfId="0" applyFont="1" applyBorder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/>
    <xf numFmtId="164" fontId="0" fillId="0" borderId="3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0" fontId="0" fillId="0" borderId="23" xfId="0" applyBorder="1"/>
    <xf numFmtId="0" fontId="0" fillId="0" borderId="4" xfId="0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164" fontId="1" fillId="0" borderId="9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17"/>
  <sheetViews>
    <sheetView tabSelected="1" topLeftCell="F103" workbookViewId="0">
      <selection activeCell="K123" sqref="K123"/>
    </sheetView>
  </sheetViews>
  <sheetFormatPr defaultRowHeight="15" x14ac:dyDescent="0.25"/>
  <cols>
    <col min="1" max="1" width="9.140625" style="1"/>
    <col min="2" max="2" width="17.28515625" style="1" customWidth="1"/>
    <col min="3" max="3" width="15" style="13" customWidth="1"/>
    <col min="4" max="4" width="15" style="1" customWidth="1"/>
    <col min="5" max="5" width="9.28515625" style="13" customWidth="1"/>
    <col min="6" max="14" width="9.140625" style="13" customWidth="1"/>
    <col min="15" max="15" width="10" style="13" customWidth="1"/>
    <col min="16" max="18" width="9.140625" style="1"/>
    <col min="19" max="19" width="10.7109375" style="1" customWidth="1"/>
    <col min="20" max="23" width="9.140625" style="1"/>
    <col min="24" max="24" width="10.7109375" style="1" customWidth="1"/>
    <col min="25" max="16384" width="9.140625" style="1"/>
  </cols>
  <sheetData>
    <row r="2" spans="1:25" ht="15.75" thickBot="1" x14ac:dyDescent="0.3">
      <c r="F2" s="33"/>
      <c r="G2" s="33"/>
      <c r="H2" s="33"/>
      <c r="I2" s="33"/>
      <c r="J2" s="33"/>
      <c r="K2" s="33"/>
      <c r="L2" s="33"/>
      <c r="M2" s="33"/>
      <c r="N2" s="33"/>
      <c r="P2" s="2"/>
      <c r="Q2" s="2"/>
      <c r="R2" s="2"/>
      <c r="S2" s="2"/>
      <c r="T2" s="2"/>
      <c r="U2" s="2"/>
      <c r="V2" s="2"/>
      <c r="W2" s="2"/>
      <c r="X2" s="2"/>
    </row>
    <row r="3" spans="1:25" ht="15.75" thickBot="1" x14ac:dyDescent="0.3">
      <c r="A3" s="2"/>
      <c r="B3" s="2"/>
      <c r="C3" s="33"/>
      <c r="D3" s="2"/>
      <c r="E3" s="40"/>
      <c r="F3" s="29" t="s">
        <v>135</v>
      </c>
      <c r="G3" s="30"/>
      <c r="H3" s="30"/>
      <c r="I3" s="30"/>
      <c r="J3" s="30"/>
      <c r="K3" s="30"/>
      <c r="L3" s="30"/>
      <c r="M3" s="30"/>
      <c r="N3" s="31"/>
      <c r="O3" s="41"/>
      <c r="P3" s="29" t="s">
        <v>136</v>
      </c>
      <c r="Q3" s="30"/>
      <c r="R3" s="30"/>
      <c r="S3" s="30"/>
      <c r="T3" s="30"/>
      <c r="U3" s="30"/>
      <c r="V3" s="30"/>
      <c r="W3" s="30"/>
      <c r="X3" s="31"/>
      <c r="Y3" s="32"/>
    </row>
    <row r="4" spans="1:25" ht="15.75" thickBot="1" x14ac:dyDescent="0.3">
      <c r="A4" s="38" t="s">
        <v>0</v>
      </c>
      <c r="B4" s="39" t="s">
        <v>1</v>
      </c>
      <c r="C4" s="25" t="s">
        <v>2</v>
      </c>
      <c r="D4" s="39" t="s">
        <v>113</v>
      </c>
      <c r="E4" s="25" t="s">
        <v>128</v>
      </c>
      <c r="F4" s="25">
        <v>3.3</v>
      </c>
      <c r="G4" s="25" t="s">
        <v>131</v>
      </c>
      <c r="H4" s="25" t="s">
        <v>132</v>
      </c>
      <c r="I4" s="25">
        <v>24</v>
      </c>
      <c r="J4" s="25">
        <v>5</v>
      </c>
      <c r="K4" s="25">
        <v>-5</v>
      </c>
      <c r="L4" s="25" t="s">
        <v>133</v>
      </c>
      <c r="M4" s="24" t="s">
        <v>134</v>
      </c>
      <c r="N4" s="25">
        <v>12</v>
      </c>
      <c r="O4" s="25" t="s">
        <v>129</v>
      </c>
      <c r="P4" s="25">
        <v>3.3</v>
      </c>
      <c r="Q4" s="25" t="s">
        <v>131</v>
      </c>
      <c r="R4" s="25" t="s">
        <v>132</v>
      </c>
      <c r="S4" s="25">
        <v>24</v>
      </c>
      <c r="T4" s="25">
        <v>5</v>
      </c>
      <c r="U4" s="25">
        <v>-5</v>
      </c>
      <c r="V4" s="25" t="s">
        <v>133</v>
      </c>
      <c r="W4" s="24" t="s">
        <v>134</v>
      </c>
      <c r="X4" s="26">
        <v>12</v>
      </c>
      <c r="Y4" s="32"/>
    </row>
    <row r="5" spans="1:25" x14ac:dyDescent="0.25">
      <c r="A5" s="37" t="s">
        <v>3</v>
      </c>
      <c r="B5" s="12" t="s">
        <v>13</v>
      </c>
      <c r="C5" s="34">
        <v>3.3</v>
      </c>
      <c r="D5" s="42"/>
      <c r="E5" s="22">
        <v>0.25</v>
      </c>
      <c r="F5" s="43">
        <f>C5*E5</f>
        <v>0.82499999999999996</v>
      </c>
      <c r="G5" s="44"/>
      <c r="H5" s="44"/>
      <c r="I5" s="44"/>
      <c r="J5" s="44"/>
      <c r="K5" s="44"/>
      <c r="L5" s="44"/>
      <c r="M5" s="44"/>
      <c r="N5" s="45"/>
      <c r="O5" s="22">
        <v>0.25</v>
      </c>
      <c r="P5" s="3">
        <f>C5*O5</f>
        <v>0.82499999999999996</v>
      </c>
      <c r="Q5" s="4"/>
      <c r="R5" s="4"/>
      <c r="S5" s="4"/>
      <c r="T5" s="4"/>
      <c r="U5" s="4"/>
      <c r="V5" s="4"/>
      <c r="W5" s="4"/>
      <c r="X5" s="5"/>
      <c r="Y5" s="32"/>
    </row>
    <row r="6" spans="1:25" x14ac:dyDescent="0.25">
      <c r="A6" s="6" t="s">
        <v>4</v>
      </c>
      <c r="B6" s="1" t="s">
        <v>14</v>
      </c>
      <c r="C6" s="13">
        <v>3.3</v>
      </c>
      <c r="D6" s="21"/>
      <c r="E6" s="23">
        <v>0.06</v>
      </c>
      <c r="F6" s="20">
        <f t="shared" ref="F6:F14" si="0">C6*E6</f>
        <v>0.19799999999999998</v>
      </c>
      <c r="G6" s="14"/>
      <c r="H6" s="14"/>
      <c r="I6" s="14"/>
      <c r="J6" s="14"/>
      <c r="K6" s="14"/>
      <c r="L6" s="14"/>
      <c r="M6" s="14"/>
      <c r="N6" s="15"/>
      <c r="O6" s="23">
        <v>10</v>
      </c>
      <c r="P6" s="6">
        <f t="shared" ref="P6:P14" si="1">C6*O6</f>
        <v>33</v>
      </c>
      <c r="X6" s="7"/>
      <c r="Y6" s="32"/>
    </row>
    <row r="7" spans="1:25" x14ac:dyDescent="0.25">
      <c r="A7" s="6" t="s">
        <v>5</v>
      </c>
      <c r="B7" s="1" t="s">
        <v>15</v>
      </c>
      <c r="C7" s="13">
        <v>3.3</v>
      </c>
      <c r="D7" s="21"/>
      <c r="E7" s="23">
        <v>7.0000000000000007E-2</v>
      </c>
      <c r="F7" s="20">
        <f t="shared" si="0"/>
        <v>0.23100000000000001</v>
      </c>
      <c r="G7" s="14"/>
      <c r="H7" s="14"/>
      <c r="I7" s="14"/>
      <c r="J7" s="14"/>
      <c r="K7" s="14"/>
      <c r="L7" s="14"/>
      <c r="M7" s="14"/>
      <c r="N7" s="15"/>
      <c r="O7" s="23">
        <v>5</v>
      </c>
      <c r="P7" s="6">
        <f t="shared" si="1"/>
        <v>16.5</v>
      </c>
      <c r="X7" s="7"/>
      <c r="Y7" s="32"/>
    </row>
    <row r="8" spans="1:25" x14ac:dyDescent="0.25">
      <c r="A8" s="6" t="s">
        <v>6</v>
      </c>
      <c r="B8" s="1" t="s">
        <v>13</v>
      </c>
      <c r="C8" s="13">
        <v>3.3</v>
      </c>
      <c r="D8" s="21"/>
      <c r="E8" s="23">
        <v>0.25</v>
      </c>
      <c r="F8" s="20">
        <f t="shared" si="0"/>
        <v>0.82499999999999996</v>
      </c>
      <c r="G8" s="14"/>
      <c r="H8" s="14"/>
      <c r="I8" s="14"/>
      <c r="J8" s="14"/>
      <c r="K8" s="14"/>
      <c r="L8" s="14"/>
      <c r="M8" s="14"/>
      <c r="N8" s="15"/>
      <c r="O8" s="23">
        <v>0.25</v>
      </c>
      <c r="P8" s="6">
        <f t="shared" si="1"/>
        <v>0.82499999999999996</v>
      </c>
      <c r="X8" s="7"/>
      <c r="Y8" s="32"/>
    </row>
    <row r="9" spans="1:25" x14ac:dyDescent="0.25">
      <c r="A9" s="6" t="s">
        <v>7</v>
      </c>
      <c r="B9" s="1" t="s">
        <v>14</v>
      </c>
      <c r="C9" s="13">
        <v>3.3</v>
      </c>
      <c r="D9" s="21"/>
      <c r="E9" s="23">
        <v>0.06</v>
      </c>
      <c r="F9" s="20">
        <f t="shared" si="0"/>
        <v>0.19799999999999998</v>
      </c>
      <c r="G9" s="14"/>
      <c r="H9" s="14"/>
      <c r="I9" s="14"/>
      <c r="J9" s="14"/>
      <c r="K9" s="14"/>
      <c r="L9" s="14"/>
      <c r="M9" s="14"/>
      <c r="N9" s="15"/>
      <c r="O9" s="23">
        <v>10</v>
      </c>
      <c r="P9" s="6">
        <f t="shared" si="1"/>
        <v>33</v>
      </c>
      <c r="X9" s="7"/>
      <c r="Y9" s="32"/>
    </row>
    <row r="10" spans="1:25" x14ac:dyDescent="0.25">
      <c r="A10" s="6" t="s">
        <v>8</v>
      </c>
      <c r="B10" s="1" t="s">
        <v>16</v>
      </c>
      <c r="C10" s="13">
        <v>3.3</v>
      </c>
      <c r="D10" s="21"/>
      <c r="E10" s="23">
        <v>1.5</v>
      </c>
      <c r="F10" s="20">
        <f t="shared" si="0"/>
        <v>4.9499999999999993</v>
      </c>
      <c r="G10" s="14"/>
      <c r="H10" s="14"/>
      <c r="I10" s="14"/>
      <c r="J10" s="14"/>
      <c r="K10" s="14"/>
      <c r="L10" s="14"/>
      <c r="M10" s="14"/>
      <c r="N10" s="15"/>
      <c r="O10" s="23">
        <v>1.8</v>
      </c>
      <c r="P10" s="6">
        <f t="shared" si="1"/>
        <v>5.9399999999999995</v>
      </c>
      <c r="X10" s="7"/>
      <c r="Y10" s="32"/>
    </row>
    <row r="11" spans="1:25" x14ac:dyDescent="0.25">
      <c r="A11" s="6" t="s">
        <v>9</v>
      </c>
      <c r="B11" s="1" t="s">
        <v>13</v>
      </c>
      <c r="C11" s="13">
        <v>3.3</v>
      </c>
      <c r="D11" s="21"/>
      <c r="E11" s="23">
        <v>0.25</v>
      </c>
      <c r="F11" s="20">
        <f t="shared" si="0"/>
        <v>0.82499999999999996</v>
      </c>
      <c r="G11" s="14"/>
      <c r="H11" s="14"/>
      <c r="I11" s="14"/>
      <c r="J11" s="14"/>
      <c r="K11" s="14"/>
      <c r="L11" s="14"/>
      <c r="M11" s="14"/>
      <c r="N11" s="15"/>
      <c r="O11" s="23">
        <v>0.25</v>
      </c>
      <c r="P11" s="6">
        <f t="shared" si="1"/>
        <v>0.82499999999999996</v>
      </c>
      <c r="X11" s="7"/>
      <c r="Y11" s="32"/>
    </row>
    <row r="12" spans="1:25" x14ac:dyDescent="0.25">
      <c r="A12" s="6" t="s">
        <v>10</v>
      </c>
      <c r="B12" s="1" t="s">
        <v>14</v>
      </c>
      <c r="C12" s="13">
        <v>3.3</v>
      </c>
      <c r="D12" s="21"/>
      <c r="E12" s="23">
        <v>0.06</v>
      </c>
      <c r="F12" s="20">
        <f t="shared" si="0"/>
        <v>0.19799999999999998</v>
      </c>
      <c r="G12" s="14"/>
      <c r="H12" s="14"/>
      <c r="I12" s="14"/>
      <c r="J12" s="14"/>
      <c r="K12" s="14"/>
      <c r="L12" s="14"/>
      <c r="M12" s="14"/>
      <c r="N12" s="15"/>
      <c r="O12" s="23">
        <v>10</v>
      </c>
      <c r="P12" s="6">
        <f t="shared" si="1"/>
        <v>33</v>
      </c>
      <c r="X12" s="7"/>
      <c r="Y12" s="32"/>
    </row>
    <row r="13" spans="1:25" x14ac:dyDescent="0.25">
      <c r="A13" s="6" t="s">
        <v>11</v>
      </c>
      <c r="B13" s="1" t="s">
        <v>13</v>
      </c>
      <c r="C13" s="13">
        <v>3.3</v>
      </c>
      <c r="D13" s="21"/>
      <c r="E13" s="23">
        <v>0.25</v>
      </c>
      <c r="F13" s="20">
        <f t="shared" si="0"/>
        <v>0.82499999999999996</v>
      </c>
      <c r="G13" s="14"/>
      <c r="H13" s="14"/>
      <c r="I13" s="14"/>
      <c r="J13" s="14"/>
      <c r="K13" s="14"/>
      <c r="L13" s="14"/>
      <c r="M13" s="14"/>
      <c r="N13" s="15"/>
      <c r="O13" s="23">
        <v>0.25</v>
      </c>
      <c r="P13" s="6">
        <f t="shared" si="1"/>
        <v>0.82499999999999996</v>
      </c>
      <c r="X13" s="7"/>
      <c r="Y13" s="32"/>
    </row>
    <row r="14" spans="1:25" x14ac:dyDescent="0.25">
      <c r="A14" s="6" t="s">
        <v>12</v>
      </c>
      <c r="B14" s="1" t="s">
        <v>14</v>
      </c>
      <c r="C14" s="13">
        <v>3.3</v>
      </c>
      <c r="D14" s="21"/>
      <c r="E14" s="23">
        <v>0.06</v>
      </c>
      <c r="F14" s="20">
        <f t="shared" si="0"/>
        <v>0.19799999999999998</v>
      </c>
      <c r="G14" s="14"/>
      <c r="H14" s="14"/>
      <c r="I14" s="14"/>
      <c r="J14" s="14"/>
      <c r="K14" s="14"/>
      <c r="L14" s="14"/>
      <c r="M14" s="14"/>
      <c r="N14" s="15"/>
      <c r="O14" s="23">
        <v>10</v>
      </c>
      <c r="P14" s="6">
        <f t="shared" si="1"/>
        <v>33</v>
      </c>
      <c r="X14" s="7"/>
      <c r="Y14" s="32"/>
    </row>
    <row r="15" spans="1:25" x14ac:dyDescent="0.25">
      <c r="A15" s="35" t="s">
        <v>17</v>
      </c>
      <c r="B15" s="1" t="s">
        <v>15</v>
      </c>
      <c r="C15" s="13">
        <v>3.3</v>
      </c>
      <c r="D15" s="21" t="s">
        <v>112</v>
      </c>
      <c r="E15" s="23">
        <v>7.0000000000000007E-2</v>
      </c>
      <c r="F15" s="20"/>
      <c r="G15" s="14">
        <f>C15*E15</f>
        <v>0.23100000000000001</v>
      </c>
      <c r="H15" s="14"/>
      <c r="I15" s="14"/>
      <c r="J15" s="14"/>
      <c r="K15" s="14"/>
      <c r="L15" s="14"/>
      <c r="M15" s="14"/>
      <c r="N15" s="15"/>
      <c r="O15" s="23">
        <v>5</v>
      </c>
      <c r="P15" s="6"/>
      <c r="Q15" s="1">
        <f>C15*O15</f>
        <v>16.5</v>
      </c>
      <c r="X15" s="7"/>
      <c r="Y15" s="32"/>
    </row>
    <row r="16" spans="1:25" x14ac:dyDescent="0.25">
      <c r="A16" s="35" t="s">
        <v>18</v>
      </c>
      <c r="B16" s="1" t="s">
        <v>28</v>
      </c>
      <c r="C16" s="13">
        <v>3.3</v>
      </c>
      <c r="D16" s="21" t="s">
        <v>112</v>
      </c>
      <c r="E16" s="23">
        <v>0.2</v>
      </c>
      <c r="F16" s="20"/>
      <c r="G16" s="14">
        <f t="shared" ref="G16:G23" si="2">C16*E16</f>
        <v>0.66</v>
      </c>
      <c r="H16" s="14"/>
      <c r="I16" s="14"/>
      <c r="J16" s="14"/>
      <c r="K16" s="14"/>
      <c r="L16" s="14"/>
      <c r="M16" s="14"/>
      <c r="N16" s="15"/>
      <c r="O16" s="23">
        <v>0.2</v>
      </c>
      <c r="P16" s="6"/>
      <c r="Q16" s="1">
        <f t="shared" ref="Q16:Q23" si="3">C16*O16</f>
        <v>0.66</v>
      </c>
      <c r="X16" s="7"/>
      <c r="Y16" s="32"/>
    </row>
    <row r="17" spans="1:25" x14ac:dyDescent="0.25">
      <c r="A17" s="35" t="s">
        <v>31</v>
      </c>
      <c r="B17" s="1" t="s">
        <v>29</v>
      </c>
      <c r="C17" s="13">
        <v>3.3</v>
      </c>
      <c r="D17" s="21" t="s">
        <v>112</v>
      </c>
      <c r="E17" s="23">
        <v>0.06</v>
      </c>
      <c r="F17" s="20"/>
      <c r="G17" s="14">
        <f t="shared" si="2"/>
        <v>0.19799999999999998</v>
      </c>
      <c r="H17" s="14"/>
      <c r="I17" s="14"/>
      <c r="J17" s="14"/>
      <c r="K17" s="14"/>
      <c r="L17" s="14"/>
      <c r="M17" s="14"/>
      <c r="N17" s="15"/>
      <c r="O17" s="23">
        <v>10</v>
      </c>
      <c r="P17" s="6"/>
      <c r="Q17" s="1">
        <f t="shared" si="3"/>
        <v>33</v>
      </c>
      <c r="X17" s="7"/>
      <c r="Y17" s="32"/>
    </row>
    <row r="18" spans="1:25" x14ac:dyDescent="0.25">
      <c r="A18" s="35" t="s">
        <v>30</v>
      </c>
      <c r="B18" s="1" t="s">
        <v>29</v>
      </c>
      <c r="C18" s="13">
        <v>3.3</v>
      </c>
      <c r="D18" s="21" t="s">
        <v>112</v>
      </c>
      <c r="E18" s="23">
        <v>0.06</v>
      </c>
      <c r="F18" s="20"/>
      <c r="G18" s="14">
        <f t="shared" si="2"/>
        <v>0.19799999999999998</v>
      </c>
      <c r="H18" s="14"/>
      <c r="I18" s="14"/>
      <c r="J18" s="14"/>
      <c r="K18" s="14"/>
      <c r="L18" s="14"/>
      <c r="M18" s="14"/>
      <c r="N18" s="15"/>
      <c r="O18" s="23">
        <v>10</v>
      </c>
      <c r="P18" s="6"/>
      <c r="Q18" s="1">
        <f t="shared" si="3"/>
        <v>33</v>
      </c>
      <c r="X18" s="7"/>
      <c r="Y18" s="32"/>
    </row>
    <row r="19" spans="1:25" x14ac:dyDescent="0.25">
      <c r="A19" s="35" t="s">
        <v>19</v>
      </c>
      <c r="B19" s="1" t="s">
        <v>16</v>
      </c>
      <c r="C19" s="13">
        <v>3.3</v>
      </c>
      <c r="D19" s="21" t="s">
        <v>112</v>
      </c>
      <c r="E19" s="23">
        <v>1.5</v>
      </c>
      <c r="F19" s="20"/>
      <c r="G19" s="14">
        <f t="shared" si="2"/>
        <v>4.9499999999999993</v>
      </c>
      <c r="H19" s="14"/>
      <c r="I19" s="14"/>
      <c r="J19" s="14"/>
      <c r="K19" s="14"/>
      <c r="L19" s="14"/>
      <c r="M19" s="14"/>
      <c r="N19" s="15"/>
      <c r="O19" s="23">
        <v>1.8</v>
      </c>
      <c r="P19" s="6"/>
      <c r="Q19" s="1">
        <f t="shared" si="3"/>
        <v>5.9399999999999995</v>
      </c>
      <c r="X19" s="7"/>
      <c r="Y19" s="32"/>
    </row>
    <row r="20" spans="1:25" x14ac:dyDescent="0.25">
      <c r="A20" s="35" t="s">
        <v>20</v>
      </c>
      <c r="B20" s="1" t="s">
        <v>38</v>
      </c>
      <c r="C20" s="13">
        <v>3.3</v>
      </c>
      <c r="D20" s="21" t="s">
        <v>112</v>
      </c>
      <c r="E20" s="23"/>
      <c r="F20" s="20"/>
      <c r="G20" s="14">
        <f t="shared" si="2"/>
        <v>0</v>
      </c>
      <c r="H20" s="14"/>
      <c r="I20" s="14"/>
      <c r="J20" s="14"/>
      <c r="K20" s="14"/>
      <c r="L20" s="14"/>
      <c r="M20" s="14"/>
      <c r="N20" s="15"/>
      <c r="O20" s="23"/>
      <c r="P20" s="6"/>
      <c r="Q20" s="1">
        <f t="shared" si="3"/>
        <v>0</v>
      </c>
      <c r="X20" s="7"/>
      <c r="Y20" s="32"/>
    </row>
    <row r="21" spans="1:25" x14ac:dyDescent="0.25">
      <c r="A21" s="35" t="s">
        <v>33</v>
      </c>
      <c r="B21" s="1" t="s">
        <v>29</v>
      </c>
      <c r="C21" s="13">
        <v>3.3</v>
      </c>
      <c r="D21" s="21" t="s">
        <v>112</v>
      </c>
      <c r="E21" s="23">
        <v>0.06</v>
      </c>
      <c r="F21" s="20"/>
      <c r="G21" s="14">
        <f t="shared" si="2"/>
        <v>0.19799999999999998</v>
      </c>
      <c r="H21" s="14"/>
      <c r="I21" s="14"/>
      <c r="J21" s="14"/>
      <c r="K21" s="14"/>
      <c r="L21" s="14"/>
      <c r="M21" s="14"/>
      <c r="N21" s="15"/>
      <c r="O21" s="23">
        <v>10</v>
      </c>
      <c r="P21" s="6"/>
      <c r="Q21" s="1">
        <f t="shared" si="3"/>
        <v>33</v>
      </c>
      <c r="X21" s="7"/>
      <c r="Y21" s="32"/>
    </row>
    <row r="22" spans="1:25" x14ac:dyDescent="0.25">
      <c r="A22" s="35" t="s">
        <v>32</v>
      </c>
      <c r="B22" s="1" t="s">
        <v>29</v>
      </c>
      <c r="C22" s="13">
        <v>3.3</v>
      </c>
      <c r="D22" s="21" t="s">
        <v>112</v>
      </c>
      <c r="E22" s="23">
        <v>0.06</v>
      </c>
      <c r="F22" s="20"/>
      <c r="G22" s="14">
        <f t="shared" si="2"/>
        <v>0.19799999999999998</v>
      </c>
      <c r="H22" s="14"/>
      <c r="I22" s="14"/>
      <c r="J22" s="14"/>
      <c r="K22" s="14"/>
      <c r="L22" s="14"/>
      <c r="M22" s="14"/>
      <c r="N22" s="15"/>
      <c r="O22" s="23">
        <v>10</v>
      </c>
      <c r="P22" s="6"/>
      <c r="Q22" s="1">
        <f t="shared" si="3"/>
        <v>33</v>
      </c>
      <c r="X22" s="7"/>
      <c r="Y22" s="32"/>
    </row>
    <row r="23" spans="1:25" x14ac:dyDescent="0.25">
      <c r="A23" s="35" t="s">
        <v>21</v>
      </c>
      <c r="B23" s="1" t="s">
        <v>39</v>
      </c>
      <c r="C23" s="13">
        <v>3.3</v>
      </c>
      <c r="D23" s="21" t="s">
        <v>112</v>
      </c>
      <c r="E23" s="23">
        <v>0.01</v>
      </c>
      <c r="F23" s="20"/>
      <c r="G23" s="14">
        <f t="shared" si="2"/>
        <v>3.3000000000000002E-2</v>
      </c>
      <c r="H23" s="14"/>
      <c r="I23" s="14"/>
      <c r="J23" s="14"/>
      <c r="K23" s="14"/>
      <c r="L23" s="14"/>
      <c r="M23" s="14"/>
      <c r="N23" s="15"/>
      <c r="O23" s="23">
        <v>0.1</v>
      </c>
      <c r="P23" s="6"/>
      <c r="Q23" s="1">
        <f t="shared" si="3"/>
        <v>0.33</v>
      </c>
      <c r="X23" s="7"/>
      <c r="Y23" s="32"/>
    </row>
    <row r="24" spans="1:25" x14ac:dyDescent="0.25">
      <c r="A24" s="35" t="s">
        <v>22</v>
      </c>
      <c r="B24" s="1" t="s">
        <v>15</v>
      </c>
      <c r="C24" s="13">
        <v>3.3</v>
      </c>
      <c r="D24" s="21" t="s">
        <v>114</v>
      </c>
      <c r="E24" s="23">
        <v>7.0000000000000007E-2</v>
      </c>
      <c r="F24" s="20"/>
      <c r="G24" s="14"/>
      <c r="H24" s="14">
        <f>C24*E24</f>
        <v>0.23100000000000001</v>
      </c>
      <c r="I24" s="14"/>
      <c r="J24" s="14"/>
      <c r="K24" s="14"/>
      <c r="L24" s="14"/>
      <c r="M24" s="14"/>
      <c r="N24" s="15"/>
      <c r="O24" s="23">
        <v>5</v>
      </c>
      <c r="P24" s="6"/>
      <c r="R24" s="1">
        <f>C24*O24</f>
        <v>16.5</v>
      </c>
      <c r="X24" s="7"/>
      <c r="Y24" s="32"/>
    </row>
    <row r="25" spans="1:25" x14ac:dyDescent="0.25">
      <c r="A25" s="35" t="s">
        <v>23</v>
      </c>
      <c r="B25" s="1" t="s">
        <v>28</v>
      </c>
      <c r="C25" s="13">
        <v>3.3</v>
      </c>
      <c r="D25" s="21" t="s">
        <v>114</v>
      </c>
      <c r="E25" s="23">
        <v>0.2</v>
      </c>
      <c r="F25" s="20"/>
      <c r="G25" s="14"/>
      <c r="H25" s="14">
        <f t="shared" ref="H25:H32" si="4">C25*E25</f>
        <v>0.66</v>
      </c>
      <c r="I25" s="14"/>
      <c r="J25" s="14"/>
      <c r="K25" s="14"/>
      <c r="L25" s="14"/>
      <c r="M25" s="14"/>
      <c r="N25" s="15"/>
      <c r="O25" s="23">
        <v>0.2</v>
      </c>
      <c r="P25" s="6"/>
      <c r="R25" s="1">
        <f t="shared" ref="R25:R32" si="5">C25*O25</f>
        <v>0.66</v>
      </c>
      <c r="X25" s="7"/>
      <c r="Y25" s="32"/>
    </row>
    <row r="26" spans="1:25" x14ac:dyDescent="0.25">
      <c r="A26" s="35" t="s">
        <v>34</v>
      </c>
      <c r="B26" s="1" t="s">
        <v>29</v>
      </c>
      <c r="C26" s="13">
        <v>3.3</v>
      </c>
      <c r="D26" s="21" t="s">
        <v>114</v>
      </c>
      <c r="E26" s="23">
        <v>0.06</v>
      </c>
      <c r="F26" s="20"/>
      <c r="G26" s="14"/>
      <c r="H26" s="14">
        <f t="shared" si="4"/>
        <v>0.19799999999999998</v>
      </c>
      <c r="I26" s="14"/>
      <c r="J26" s="14"/>
      <c r="K26" s="14"/>
      <c r="L26" s="14"/>
      <c r="M26" s="14"/>
      <c r="N26" s="15"/>
      <c r="O26" s="23">
        <v>10</v>
      </c>
      <c r="P26" s="6"/>
      <c r="R26" s="1">
        <f t="shared" si="5"/>
        <v>33</v>
      </c>
      <c r="X26" s="7"/>
      <c r="Y26" s="32"/>
    </row>
    <row r="27" spans="1:25" x14ac:dyDescent="0.25">
      <c r="A27" s="35" t="s">
        <v>35</v>
      </c>
      <c r="B27" s="1" t="s">
        <v>29</v>
      </c>
      <c r="C27" s="13">
        <v>3.3</v>
      </c>
      <c r="D27" s="21" t="s">
        <v>114</v>
      </c>
      <c r="E27" s="23">
        <v>0.06</v>
      </c>
      <c r="F27" s="20"/>
      <c r="G27" s="14"/>
      <c r="H27" s="14">
        <f t="shared" si="4"/>
        <v>0.19799999999999998</v>
      </c>
      <c r="I27" s="14"/>
      <c r="J27" s="14"/>
      <c r="K27" s="14"/>
      <c r="L27" s="14"/>
      <c r="M27" s="14"/>
      <c r="N27" s="15"/>
      <c r="O27" s="23">
        <v>10</v>
      </c>
      <c r="P27" s="6"/>
      <c r="R27" s="1">
        <f t="shared" si="5"/>
        <v>33</v>
      </c>
      <c r="X27" s="7"/>
      <c r="Y27" s="32"/>
    </row>
    <row r="28" spans="1:25" x14ac:dyDescent="0.25">
      <c r="A28" s="35" t="s">
        <v>24</v>
      </c>
      <c r="B28" s="1" t="s">
        <v>16</v>
      </c>
      <c r="C28" s="13">
        <v>3.3</v>
      </c>
      <c r="D28" s="21" t="s">
        <v>114</v>
      </c>
      <c r="E28" s="23">
        <v>1.5</v>
      </c>
      <c r="F28" s="20"/>
      <c r="G28" s="14"/>
      <c r="H28" s="14">
        <f t="shared" si="4"/>
        <v>4.9499999999999993</v>
      </c>
      <c r="I28" s="14"/>
      <c r="J28" s="14"/>
      <c r="K28" s="14"/>
      <c r="L28" s="14"/>
      <c r="M28" s="14"/>
      <c r="N28" s="15"/>
      <c r="O28" s="23">
        <v>1.8</v>
      </c>
      <c r="P28" s="6"/>
      <c r="R28" s="1">
        <f t="shared" si="5"/>
        <v>5.9399999999999995</v>
      </c>
      <c r="X28" s="7"/>
      <c r="Y28" s="32"/>
    </row>
    <row r="29" spans="1:25" x14ac:dyDescent="0.25">
      <c r="A29" s="35" t="s">
        <v>25</v>
      </c>
      <c r="B29" s="1" t="s">
        <v>38</v>
      </c>
      <c r="C29" s="13">
        <v>3.3</v>
      </c>
      <c r="D29" s="21" t="s">
        <v>114</v>
      </c>
      <c r="E29" s="23"/>
      <c r="F29" s="20"/>
      <c r="G29" s="14"/>
      <c r="H29" s="14">
        <f t="shared" si="4"/>
        <v>0</v>
      </c>
      <c r="I29" s="14"/>
      <c r="J29" s="14"/>
      <c r="K29" s="14"/>
      <c r="L29" s="14"/>
      <c r="M29" s="14"/>
      <c r="N29" s="15"/>
      <c r="O29" s="23"/>
      <c r="P29" s="6"/>
      <c r="R29" s="1">
        <f t="shared" si="5"/>
        <v>0</v>
      </c>
      <c r="X29" s="7"/>
      <c r="Y29" s="32"/>
    </row>
    <row r="30" spans="1:25" x14ac:dyDescent="0.25">
      <c r="A30" s="35" t="s">
        <v>36</v>
      </c>
      <c r="B30" s="1" t="s">
        <v>29</v>
      </c>
      <c r="C30" s="13">
        <v>3.3</v>
      </c>
      <c r="D30" s="21" t="s">
        <v>114</v>
      </c>
      <c r="E30" s="23">
        <v>0.06</v>
      </c>
      <c r="F30" s="20"/>
      <c r="G30" s="14"/>
      <c r="H30" s="14">
        <f t="shared" si="4"/>
        <v>0.19799999999999998</v>
      </c>
      <c r="I30" s="14"/>
      <c r="J30" s="14"/>
      <c r="K30" s="14"/>
      <c r="L30" s="14"/>
      <c r="M30" s="14"/>
      <c r="N30" s="15"/>
      <c r="O30" s="23">
        <v>10</v>
      </c>
      <c r="P30" s="6"/>
      <c r="R30" s="1">
        <f t="shared" si="5"/>
        <v>33</v>
      </c>
      <c r="X30" s="7"/>
      <c r="Y30" s="32"/>
    </row>
    <row r="31" spans="1:25" x14ac:dyDescent="0.25">
      <c r="A31" s="35" t="s">
        <v>37</v>
      </c>
      <c r="B31" s="1" t="s">
        <v>29</v>
      </c>
      <c r="C31" s="13">
        <v>3.3</v>
      </c>
      <c r="D31" s="21" t="s">
        <v>114</v>
      </c>
      <c r="E31" s="23">
        <v>0.06</v>
      </c>
      <c r="F31" s="20"/>
      <c r="G31" s="14"/>
      <c r="H31" s="14">
        <f t="shared" si="4"/>
        <v>0.19799999999999998</v>
      </c>
      <c r="I31" s="14"/>
      <c r="J31" s="14"/>
      <c r="K31" s="14"/>
      <c r="L31" s="14"/>
      <c r="M31" s="14"/>
      <c r="N31" s="15"/>
      <c r="O31" s="23">
        <v>10</v>
      </c>
      <c r="P31" s="6"/>
      <c r="R31" s="1">
        <f t="shared" si="5"/>
        <v>33</v>
      </c>
      <c r="X31" s="7"/>
      <c r="Y31" s="32"/>
    </row>
    <row r="32" spans="1:25" x14ac:dyDescent="0.25">
      <c r="A32" s="35" t="s">
        <v>26</v>
      </c>
      <c r="B32" s="1" t="s">
        <v>39</v>
      </c>
      <c r="C32" s="13">
        <v>3.3</v>
      </c>
      <c r="D32" s="21" t="s">
        <v>114</v>
      </c>
      <c r="E32" s="23">
        <v>0.01</v>
      </c>
      <c r="F32" s="20"/>
      <c r="G32" s="14"/>
      <c r="H32" s="14">
        <f t="shared" si="4"/>
        <v>3.3000000000000002E-2</v>
      </c>
      <c r="I32" s="14"/>
      <c r="J32" s="14"/>
      <c r="K32" s="14"/>
      <c r="L32" s="14"/>
      <c r="M32" s="14"/>
      <c r="N32" s="15"/>
      <c r="O32" s="23">
        <v>0.1</v>
      </c>
      <c r="P32" s="6"/>
      <c r="R32" s="1">
        <f t="shared" si="5"/>
        <v>0.33</v>
      </c>
      <c r="X32" s="7"/>
      <c r="Y32" s="32"/>
    </row>
    <row r="33" spans="1:25" x14ac:dyDescent="0.25">
      <c r="A33" s="35" t="s">
        <v>27</v>
      </c>
      <c r="B33" s="1" t="s">
        <v>40</v>
      </c>
      <c r="C33" s="13">
        <v>48</v>
      </c>
      <c r="D33" s="21" t="s">
        <v>112</v>
      </c>
      <c r="E33" s="23"/>
      <c r="F33" s="20"/>
      <c r="G33" s="14"/>
      <c r="H33" s="14"/>
      <c r="I33" s="14"/>
      <c r="J33" s="14"/>
      <c r="K33" s="14"/>
      <c r="L33" s="14"/>
      <c r="M33" s="14"/>
      <c r="N33" s="15"/>
      <c r="O33" s="23">
        <v>4.8</v>
      </c>
      <c r="P33" s="6"/>
      <c r="X33" s="7"/>
      <c r="Y33" s="32"/>
    </row>
    <row r="34" spans="1:25" x14ac:dyDescent="0.25">
      <c r="A34" s="35" t="s">
        <v>27</v>
      </c>
      <c r="B34" s="1" t="s">
        <v>40</v>
      </c>
      <c r="C34" s="13">
        <v>48</v>
      </c>
      <c r="D34" s="21" t="s">
        <v>114</v>
      </c>
      <c r="E34" s="23"/>
      <c r="F34" s="20"/>
      <c r="G34" s="14"/>
      <c r="H34" s="14"/>
      <c r="I34" s="14"/>
      <c r="J34" s="14"/>
      <c r="K34" s="14"/>
      <c r="L34" s="14"/>
      <c r="M34" s="14"/>
      <c r="N34" s="15"/>
      <c r="O34" s="23">
        <v>4.8</v>
      </c>
      <c r="P34" s="6"/>
      <c r="X34" s="7"/>
      <c r="Y34" s="32"/>
    </row>
    <row r="35" spans="1:25" x14ac:dyDescent="0.25">
      <c r="A35" s="35" t="s">
        <v>27</v>
      </c>
      <c r="B35" s="1" t="s">
        <v>40</v>
      </c>
      <c r="C35" s="13">
        <v>3.3</v>
      </c>
      <c r="D35" s="21"/>
      <c r="E35" s="23">
        <v>0.01</v>
      </c>
      <c r="F35" s="20">
        <f>C35*E35</f>
        <v>3.3000000000000002E-2</v>
      </c>
      <c r="G35" s="14"/>
      <c r="H35" s="14"/>
      <c r="I35" s="14"/>
      <c r="J35" s="14"/>
      <c r="K35" s="14"/>
      <c r="L35" s="14"/>
      <c r="M35" s="14"/>
      <c r="N35" s="15"/>
      <c r="O35" s="23">
        <v>0.66</v>
      </c>
      <c r="P35" s="6">
        <f t="shared" ref="P35" si="6">C35*O35</f>
        <v>2.1779999999999999</v>
      </c>
      <c r="X35" s="7"/>
      <c r="Y35" s="32"/>
    </row>
    <row r="36" spans="1:25" x14ac:dyDescent="0.25">
      <c r="A36" s="35" t="s">
        <v>41</v>
      </c>
      <c r="B36" s="1" t="s">
        <v>50</v>
      </c>
      <c r="C36" s="13">
        <v>24</v>
      </c>
      <c r="D36" s="21"/>
      <c r="E36" s="23">
        <v>0.3</v>
      </c>
      <c r="F36" s="20"/>
      <c r="G36" s="14"/>
      <c r="H36" s="14"/>
      <c r="I36" s="14">
        <f>C36*E36</f>
        <v>7.1999999999999993</v>
      </c>
      <c r="J36" s="14"/>
      <c r="K36" s="14"/>
      <c r="L36" s="14"/>
      <c r="M36" s="14"/>
      <c r="N36" s="15"/>
      <c r="O36" s="23">
        <v>1</v>
      </c>
      <c r="P36" s="6"/>
      <c r="S36" s="1">
        <f>C36*O36</f>
        <v>24</v>
      </c>
      <c r="X36" s="7"/>
      <c r="Y36" s="32"/>
    </row>
    <row r="37" spans="1:25" x14ac:dyDescent="0.25">
      <c r="A37" s="35" t="s">
        <v>42</v>
      </c>
      <c r="B37" s="1" t="s">
        <v>50</v>
      </c>
      <c r="C37" s="13">
        <v>24</v>
      </c>
      <c r="D37" s="21"/>
      <c r="E37" s="23">
        <v>0.3</v>
      </c>
      <c r="F37" s="20"/>
      <c r="G37" s="14"/>
      <c r="H37" s="14"/>
      <c r="I37" s="14">
        <f t="shared" ref="I37:I45" si="7">C37*E37</f>
        <v>7.1999999999999993</v>
      </c>
      <c r="J37" s="14"/>
      <c r="K37" s="14"/>
      <c r="L37" s="14"/>
      <c r="M37" s="14"/>
      <c r="N37" s="15"/>
      <c r="O37" s="23">
        <v>0.3</v>
      </c>
      <c r="P37" s="6"/>
      <c r="S37" s="1">
        <f t="shared" ref="S37:S40" si="8">C37*O37</f>
        <v>7.1999999999999993</v>
      </c>
      <c r="X37" s="7"/>
      <c r="Y37" s="32"/>
    </row>
    <row r="38" spans="1:25" x14ac:dyDescent="0.25">
      <c r="A38" s="35" t="s">
        <v>107</v>
      </c>
      <c r="B38" s="1" t="s">
        <v>108</v>
      </c>
      <c r="C38" s="13">
        <v>24</v>
      </c>
      <c r="D38" s="21"/>
      <c r="E38" s="23">
        <v>0</v>
      </c>
      <c r="F38" s="20"/>
      <c r="G38" s="14"/>
      <c r="H38" s="14"/>
      <c r="I38" s="14">
        <f t="shared" si="7"/>
        <v>0</v>
      </c>
      <c r="J38" s="14"/>
      <c r="K38" s="14"/>
      <c r="L38" s="14"/>
      <c r="M38" s="14"/>
      <c r="N38" s="15"/>
      <c r="O38" s="23">
        <v>83</v>
      </c>
      <c r="P38" s="6"/>
      <c r="S38" s="1">
        <f t="shared" si="8"/>
        <v>1992</v>
      </c>
      <c r="X38" s="7"/>
      <c r="Y38" s="32"/>
    </row>
    <row r="39" spans="1:25" x14ac:dyDescent="0.25">
      <c r="A39" s="35" t="s">
        <v>107</v>
      </c>
      <c r="B39" s="1" t="s">
        <v>108</v>
      </c>
      <c r="C39" s="13">
        <v>24</v>
      </c>
      <c r="D39" s="21"/>
      <c r="E39" s="23">
        <v>0</v>
      </c>
      <c r="F39" s="20"/>
      <c r="G39" s="14"/>
      <c r="H39" s="14"/>
      <c r="I39" s="14">
        <f t="shared" si="7"/>
        <v>0</v>
      </c>
      <c r="J39" s="14"/>
      <c r="K39" s="14"/>
      <c r="L39" s="14"/>
      <c r="M39" s="14"/>
      <c r="N39" s="15"/>
      <c r="O39" s="23">
        <v>83</v>
      </c>
      <c r="P39" s="6"/>
      <c r="S39" s="1">
        <f t="shared" si="8"/>
        <v>1992</v>
      </c>
      <c r="X39" s="7"/>
      <c r="Y39" s="32"/>
    </row>
    <row r="40" spans="1:25" x14ac:dyDescent="0.25">
      <c r="A40" s="35" t="s">
        <v>107</v>
      </c>
      <c r="B40" s="1" t="s">
        <v>139</v>
      </c>
      <c r="C40" s="13">
        <v>24</v>
      </c>
      <c r="D40" s="21"/>
      <c r="E40" s="23">
        <v>0</v>
      </c>
      <c r="F40" s="20"/>
      <c r="G40" s="14"/>
      <c r="H40" s="14"/>
      <c r="I40" s="14">
        <f t="shared" si="7"/>
        <v>0</v>
      </c>
      <c r="J40" s="14"/>
      <c r="K40" s="14"/>
      <c r="L40" s="14"/>
      <c r="M40" s="14"/>
      <c r="N40" s="15"/>
      <c r="O40" s="23">
        <v>208</v>
      </c>
      <c r="P40" s="6"/>
      <c r="S40" s="1">
        <f t="shared" si="8"/>
        <v>4992</v>
      </c>
      <c r="X40" s="7"/>
      <c r="Y40" s="32"/>
    </row>
    <row r="41" spans="1:25" x14ac:dyDescent="0.25">
      <c r="A41" s="35" t="s">
        <v>43</v>
      </c>
      <c r="B41" s="1" t="s">
        <v>130</v>
      </c>
      <c r="C41" s="13">
        <v>1.3520000000000001E-2</v>
      </c>
      <c r="D41" s="21"/>
      <c r="E41" s="23">
        <v>0</v>
      </c>
      <c r="F41" s="20"/>
      <c r="G41" s="14"/>
      <c r="H41" s="14"/>
      <c r="I41" s="14">
        <f t="shared" si="7"/>
        <v>0</v>
      </c>
      <c r="J41" s="14"/>
      <c r="K41" s="14"/>
      <c r="L41" s="14"/>
      <c r="M41" s="14"/>
      <c r="N41" s="15"/>
      <c r="O41" s="23">
        <v>208</v>
      </c>
      <c r="P41" s="6"/>
      <c r="X41" s="7"/>
      <c r="Y41" s="32"/>
    </row>
    <row r="42" spans="1:25" x14ac:dyDescent="0.25">
      <c r="A42" s="6" t="s">
        <v>44</v>
      </c>
      <c r="B42" s="1" t="s">
        <v>130</v>
      </c>
      <c r="C42" s="13">
        <v>5.4000000000000003E-3</v>
      </c>
      <c r="D42" s="21"/>
      <c r="E42" s="23">
        <v>0</v>
      </c>
      <c r="F42" s="20"/>
      <c r="G42" s="14"/>
      <c r="H42" s="14"/>
      <c r="I42" s="14">
        <f t="shared" si="7"/>
        <v>0</v>
      </c>
      <c r="J42" s="14"/>
      <c r="K42" s="14"/>
      <c r="L42" s="14"/>
      <c r="M42" s="14"/>
      <c r="N42" s="15"/>
      <c r="O42" s="23">
        <v>83</v>
      </c>
      <c r="P42" s="6"/>
      <c r="X42" s="7"/>
      <c r="Y42" s="32"/>
    </row>
    <row r="43" spans="1:25" x14ac:dyDescent="0.25">
      <c r="A43" s="6" t="s">
        <v>109</v>
      </c>
      <c r="C43" s="13">
        <v>24</v>
      </c>
      <c r="D43" s="21"/>
      <c r="E43" s="23">
        <v>0</v>
      </c>
      <c r="F43" s="20"/>
      <c r="G43" s="14"/>
      <c r="H43" s="14"/>
      <c r="I43" s="14">
        <f t="shared" si="7"/>
        <v>0</v>
      </c>
      <c r="J43" s="14"/>
      <c r="K43" s="14"/>
      <c r="L43" s="14"/>
      <c r="M43" s="14"/>
      <c r="N43" s="15"/>
      <c r="O43" s="23">
        <v>125</v>
      </c>
      <c r="P43" s="6"/>
      <c r="S43" s="1">
        <f t="shared" ref="S43:S44" si="9">C43*O43</f>
        <v>3000</v>
      </c>
      <c r="X43" s="7"/>
      <c r="Y43" s="32"/>
    </row>
    <row r="44" spans="1:25" x14ac:dyDescent="0.25">
      <c r="A44" s="6" t="s">
        <v>110</v>
      </c>
      <c r="C44" s="13">
        <v>24</v>
      </c>
      <c r="D44" s="21"/>
      <c r="E44" s="23">
        <v>0</v>
      </c>
      <c r="F44" s="20"/>
      <c r="G44" s="14"/>
      <c r="H44" s="14"/>
      <c r="I44" s="14">
        <f t="shared" si="7"/>
        <v>0</v>
      </c>
      <c r="J44" s="14"/>
      <c r="K44" s="14"/>
      <c r="L44" s="14"/>
      <c r="M44" s="14"/>
      <c r="N44" s="15"/>
      <c r="O44" s="23">
        <v>125</v>
      </c>
      <c r="P44" s="6"/>
      <c r="S44" s="1">
        <f t="shared" si="9"/>
        <v>3000</v>
      </c>
      <c r="X44" s="7"/>
      <c r="Y44" s="32"/>
    </row>
    <row r="45" spans="1:25" x14ac:dyDescent="0.25">
      <c r="A45" s="6" t="s">
        <v>45</v>
      </c>
      <c r="B45" s="1" t="s">
        <v>51</v>
      </c>
      <c r="C45" s="13">
        <v>8.1250000000000003E-3</v>
      </c>
      <c r="D45" s="21"/>
      <c r="E45" s="23">
        <v>2.5000000000000001E-2</v>
      </c>
      <c r="F45" s="20"/>
      <c r="G45" s="14"/>
      <c r="H45" s="14"/>
      <c r="I45" s="14">
        <f t="shared" si="7"/>
        <v>2.0312500000000002E-4</v>
      </c>
      <c r="J45" s="14"/>
      <c r="K45" s="14"/>
      <c r="L45" s="14"/>
      <c r="M45" s="14"/>
      <c r="N45" s="15"/>
      <c r="O45" s="23">
        <v>125</v>
      </c>
      <c r="P45" s="6"/>
      <c r="X45" s="7"/>
      <c r="Y45" s="32"/>
    </row>
    <row r="46" spans="1:25" x14ac:dyDescent="0.25">
      <c r="A46" s="6" t="s">
        <v>46</v>
      </c>
      <c r="B46" s="1" t="s">
        <v>40</v>
      </c>
      <c r="C46" s="13">
        <v>48</v>
      </c>
      <c r="D46" s="21" t="s">
        <v>112</v>
      </c>
      <c r="E46" s="23"/>
      <c r="F46" s="20"/>
      <c r="G46" s="14"/>
      <c r="H46" s="14"/>
      <c r="I46" s="14"/>
      <c r="J46" s="14"/>
      <c r="K46" s="14"/>
      <c r="L46" s="14"/>
      <c r="M46" s="14"/>
      <c r="N46" s="15"/>
      <c r="O46" s="23">
        <v>4.8</v>
      </c>
      <c r="P46" s="6"/>
      <c r="X46" s="7"/>
      <c r="Y46" s="32"/>
    </row>
    <row r="47" spans="1:25" x14ac:dyDescent="0.25">
      <c r="A47" s="6" t="s">
        <v>46</v>
      </c>
      <c r="B47" s="1" t="s">
        <v>40</v>
      </c>
      <c r="C47" s="13">
        <v>48</v>
      </c>
      <c r="D47" s="21" t="s">
        <v>114</v>
      </c>
      <c r="E47" s="23"/>
      <c r="F47" s="20"/>
      <c r="G47" s="14"/>
      <c r="H47" s="14"/>
      <c r="I47" s="14"/>
      <c r="J47" s="14"/>
      <c r="K47" s="14"/>
      <c r="L47" s="14"/>
      <c r="M47" s="14"/>
      <c r="N47" s="15"/>
      <c r="O47" s="23">
        <v>4.8</v>
      </c>
      <c r="P47" s="6"/>
      <c r="X47" s="7"/>
      <c r="Y47" s="32"/>
    </row>
    <row r="48" spans="1:25" x14ac:dyDescent="0.25">
      <c r="A48" s="6" t="s">
        <v>46</v>
      </c>
      <c r="B48" s="1" t="s">
        <v>40</v>
      </c>
      <c r="C48" s="13">
        <v>3.3</v>
      </c>
      <c r="D48" s="21"/>
      <c r="E48" s="23">
        <v>0.01</v>
      </c>
      <c r="F48" s="20">
        <f t="shared" ref="F48:F49" si="10">C48*E48</f>
        <v>3.3000000000000002E-2</v>
      </c>
      <c r="G48" s="14"/>
      <c r="H48" s="14"/>
      <c r="I48" s="14"/>
      <c r="J48" s="14"/>
      <c r="K48" s="14"/>
      <c r="L48" s="14"/>
      <c r="M48" s="14"/>
      <c r="N48" s="15"/>
      <c r="O48" s="23">
        <v>0.66</v>
      </c>
      <c r="P48" s="6">
        <f t="shared" ref="P48:P49" si="11">C48*O48</f>
        <v>2.1779999999999999</v>
      </c>
      <c r="X48" s="7"/>
      <c r="Y48" s="32"/>
    </row>
    <row r="49" spans="1:25" x14ac:dyDescent="0.25">
      <c r="A49" s="6" t="s">
        <v>47</v>
      </c>
      <c r="B49" s="1" t="s">
        <v>52</v>
      </c>
      <c r="C49" s="13">
        <v>3.3</v>
      </c>
      <c r="D49" s="21"/>
      <c r="E49" s="23">
        <v>1.4999999999999999E-2</v>
      </c>
      <c r="F49" s="20">
        <f t="shared" si="10"/>
        <v>4.9499999999999995E-2</v>
      </c>
      <c r="G49" s="14"/>
      <c r="H49" s="14"/>
      <c r="I49" s="14"/>
      <c r="J49" s="14"/>
      <c r="K49" s="14"/>
      <c r="L49" s="14"/>
      <c r="M49" s="14"/>
      <c r="N49" s="15"/>
      <c r="O49" s="23">
        <v>0.33</v>
      </c>
      <c r="P49" s="6">
        <f t="shared" si="11"/>
        <v>1.089</v>
      </c>
      <c r="X49" s="7"/>
      <c r="Y49" s="32"/>
    </row>
    <row r="50" spans="1:25" x14ac:dyDescent="0.25">
      <c r="A50" s="6" t="s">
        <v>48</v>
      </c>
      <c r="B50" s="1" t="s">
        <v>51</v>
      </c>
      <c r="C50" s="13">
        <v>8.1250000000000003E-3</v>
      </c>
      <c r="D50" s="21"/>
      <c r="E50" s="23">
        <v>2.5000000000000001E-2</v>
      </c>
      <c r="F50" s="20"/>
      <c r="G50" s="14"/>
      <c r="H50" s="14"/>
      <c r="I50" s="14">
        <f>C50*E50</f>
        <v>2.0312500000000002E-4</v>
      </c>
      <c r="J50" s="14"/>
      <c r="K50" s="14"/>
      <c r="L50" s="14"/>
      <c r="M50" s="14"/>
      <c r="N50" s="15"/>
      <c r="O50" s="23">
        <v>125</v>
      </c>
      <c r="P50" s="6"/>
      <c r="X50" s="7"/>
      <c r="Y50" s="32"/>
    </row>
    <row r="51" spans="1:25" x14ac:dyDescent="0.25">
      <c r="A51" s="6" t="s">
        <v>49</v>
      </c>
      <c r="B51" s="1" t="s">
        <v>52</v>
      </c>
      <c r="C51" s="13">
        <v>3.3</v>
      </c>
      <c r="D51" s="21"/>
      <c r="E51" s="23">
        <v>1.4999999999999999E-2</v>
      </c>
      <c r="F51" s="20">
        <f>C51*E51</f>
        <v>4.9499999999999995E-2</v>
      </c>
      <c r="G51" s="14"/>
      <c r="H51" s="14"/>
      <c r="I51" s="14"/>
      <c r="J51" s="14"/>
      <c r="K51" s="14"/>
      <c r="L51" s="14"/>
      <c r="M51" s="14"/>
      <c r="N51" s="15"/>
      <c r="O51" s="23">
        <v>0.33</v>
      </c>
      <c r="P51" s="6">
        <f t="shared" ref="P51" si="12">C51*O51</f>
        <v>1.089</v>
      </c>
      <c r="X51" s="7"/>
      <c r="Y51" s="32"/>
    </row>
    <row r="52" spans="1:25" x14ac:dyDescent="0.25">
      <c r="A52" s="6" t="s">
        <v>53</v>
      </c>
      <c r="B52" s="1" t="s">
        <v>28</v>
      </c>
      <c r="C52" s="13">
        <v>24</v>
      </c>
      <c r="D52" s="21"/>
      <c r="E52" s="23">
        <v>0.2</v>
      </c>
      <c r="F52" s="20"/>
      <c r="G52" s="14"/>
      <c r="H52" s="14"/>
      <c r="I52" s="14">
        <f>C52*E52</f>
        <v>4.8000000000000007</v>
      </c>
      <c r="J52" s="14"/>
      <c r="K52" s="14"/>
      <c r="L52" s="14"/>
      <c r="M52" s="14"/>
      <c r="N52" s="15"/>
      <c r="O52" s="23">
        <v>0.2</v>
      </c>
      <c r="P52" s="6"/>
      <c r="S52" s="1">
        <f>C52*O52</f>
        <v>4.8000000000000007</v>
      </c>
      <c r="X52" s="7"/>
      <c r="Y52" s="32"/>
    </row>
    <row r="53" spans="1:25" x14ac:dyDescent="0.25">
      <c r="A53" s="6" t="s">
        <v>54</v>
      </c>
      <c r="B53" s="1" t="s">
        <v>29</v>
      </c>
      <c r="C53" s="13">
        <v>3.3</v>
      </c>
      <c r="D53" s="21"/>
      <c r="E53" s="23">
        <v>0.06</v>
      </c>
      <c r="F53" s="20">
        <f t="shared" ref="F53:F63" si="13">C53*E53</f>
        <v>0.19799999999999998</v>
      </c>
      <c r="G53" s="14"/>
      <c r="H53" s="14"/>
      <c r="I53" s="14"/>
      <c r="J53" s="14"/>
      <c r="K53" s="14"/>
      <c r="L53" s="14"/>
      <c r="M53" s="14"/>
      <c r="N53" s="15"/>
      <c r="O53" s="23">
        <v>10</v>
      </c>
      <c r="P53" s="6">
        <f t="shared" ref="P53:P63" si="14">C53*O53</f>
        <v>33</v>
      </c>
      <c r="X53" s="7"/>
      <c r="Y53" s="32"/>
    </row>
    <row r="54" spans="1:25" x14ac:dyDescent="0.25">
      <c r="A54" s="6" t="s">
        <v>55</v>
      </c>
      <c r="B54" s="1" t="s">
        <v>29</v>
      </c>
      <c r="C54" s="13">
        <v>3.3</v>
      </c>
      <c r="D54" s="21"/>
      <c r="E54" s="23">
        <v>0.06</v>
      </c>
      <c r="F54" s="20">
        <f t="shared" si="13"/>
        <v>0.19799999999999998</v>
      </c>
      <c r="G54" s="14"/>
      <c r="H54" s="14"/>
      <c r="I54" s="14"/>
      <c r="J54" s="14"/>
      <c r="K54" s="14"/>
      <c r="L54" s="14"/>
      <c r="M54" s="14"/>
      <c r="N54" s="15"/>
      <c r="O54" s="23">
        <v>10</v>
      </c>
      <c r="P54" s="6">
        <f t="shared" si="14"/>
        <v>33</v>
      </c>
      <c r="X54" s="7"/>
      <c r="Y54" s="32"/>
    </row>
    <row r="55" spans="1:25" x14ac:dyDescent="0.25">
      <c r="A55" s="6" t="s">
        <v>56</v>
      </c>
      <c r="B55" s="1" t="s">
        <v>66</v>
      </c>
      <c r="C55" s="13">
        <v>3.3</v>
      </c>
      <c r="D55" s="21"/>
      <c r="E55" s="23">
        <v>1.5</v>
      </c>
      <c r="F55" s="20">
        <f t="shared" si="13"/>
        <v>4.9499999999999993</v>
      </c>
      <c r="G55" s="14"/>
      <c r="H55" s="14"/>
      <c r="I55" s="14"/>
      <c r="J55" s="14"/>
      <c r="K55" s="14"/>
      <c r="L55" s="14"/>
      <c r="M55" s="14"/>
      <c r="N55" s="15"/>
      <c r="O55" s="23">
        <v>1.8</v>
      </c>
      <c r="P55" s="6">
        <f t="shared" si="14"/>
        <v>5.9399999999999995</v>
      </c>
      <c r="X55" s="7"/>
      <c r="Y55" s="32"/>
    </row>
    <row r="56" spans="1:25" x14ac:dyDescent="0.25">
      <c r="A56" s="6" t="s">
        <v>57</v>
      </c>
      <c r="B56" s="1" t="s">
        <v>29</v>
      </c>
      <c r="C56" s="13">
        <v>3.3</v>
      </c>
      <c r="D56" s="21"/>
      <c r="E56" s="23">
        <v>0.06</v>
      </c>
      <c r="F56" s="20">
        <f t="shared" si="13"/>
        <v>0.19799999999999998</v>
      </c>
      <c r="G56" s="14"/>
      <c r="H56" s="14"/>
      <c r="I56" s="14"/>
      <c r="J56" s="14"/>
      <c r="K56" s="14"/>
      <c r="L56" s="14"/>
      <c r="M56" s="14"/>
      <c r="N56" s="15"/>
      <c r="O56" s="23">
        <v>10</v>
      </c>
      <c r="P56" s="6">
        <f t="shared" si="14"/>
        <v>33</v>
      </c>
      <c r="X56" s="7"/>
      <c r="Y56" s="32"/>
    </row>
    <row r="57" spans="1:25" x14ac:dyDescent="0.25">
      <c r="A57" s="6" t="s">
        <v>58</v>
      </c>
      <c r="B57" s="1" t="s">
        <v>29</v>
      </c>
      <c r="C57" s="13">
        <v>3.3</v>
      </c>
      <c r="D57" s="21"/>
      <c r="E57" s="23">
        <v>0.06</v>
      </c>
      <c r="F57" s="20">
        <f t="shared" si="13"/>
        <v>0.19799999999999998</v>
      </c>
      <c r="G57" s="14"/>
      <c r="H57" s="14"/>
      <c r="I57" s="14"/>
      <c r="J57" s="14"/>
      <c r="K57" s="14"/>
      <c r="L57" s="14"/>
      <c r="M57" s="14"/>
      <c r="N57" s="15"/>
      <c r="O57" s="23">
        <v>10</v>
      </c>
      <c r="P57" s="6">
        <f t="shared" si="14"/>
        <v>33</v>
      </c>
      <c r="X57" s="7"/>
      <c r="Y57" s="32"/>
    </row>
    <row r="58" spans="1:25" x14ac:dyDescent="0.25">
      <c r="A58" s="6" t="s">
        <v>59</v>
      </c>
      <c r="B58" s="1" t="s">
        <v>15</v>
      </c>
      <c r="C58" s="13">
        <v>3.3</v>
      </c>
      <c r="D58" s="21"/>
      <c r="E58" s="23">
        <v>7.0000000000000007E-2</v>
      </c>
      <c r="F58" s="20">
        <f t="shared" si="13"/>
        <v>0.23100000000000001</v>
      </c>
      <c r="G58" s="14"/>
      <c r="H58" s="14"/>
      <c r="I58" s="14"/>
      <c r="J58" s="14"/>
      <c r="K58" s="14"/>
      <c r="L58" s="14"/>
      <c r="M58" s="14"/>
      <c r="N58" s="15"/>
      <c r="O58" s="23">
        <v>5</v>
      </c>
      <c r="P58" s="6">
        <f t="shared" si="14"/>
        <v>16.5</v>
      </c>
      <c r="X58" s="7"/>
      <c r="Y58" s="32"/>
    </row>
    <row r="59" spans="1:25" x14ac:dyDescent="0.25">
      <c r="A59" s="6" t="s">
        <v>60</v>
      </c>
      <c r="B59" s="1" t="s">
        <v>61</v>
      </c>
      <c r="C59" s="13">
        <v>3.3</v>
      </c>
      <c r="D59" s="21"/>
      <c r="E59" s="23">
        <v>0.06</v>
      </c>
      <c r="F59" s="20">
        <f t="shared" si="13"/>
        <v>0.19799999999999998</v>
      </c>
      <c r="G59" s="14"/>
      <c r="H59" s="14"/>
      <c r="I59" s="14"/>
      <c r="J59" s="14"/>
      <c r="K59" s="14"/>
      <c r="L59" s="14"/>
      <c r="M59" s="14"/>
      <c r="N59" s="15"/>
      <c r="O59" s="23">
        <v>0.06</v>
      </c>
      <c r="P59" s="6">
        <f t="shared" si="14"/>
        <v>0.19799999999999998</v>
      </c>
      <c r="X59" s="7"/>
      <c r="Y59" s="32"/>
    </row>
    <row r="60" spans="1:25" x14ac:dyDescent="0.25">
      <c r="A60" s="6" t="s">
        <v>62</v>
      </c>
      <c r="B60" s="1" t="s">
        <v>29</v>
      </c>
      <c r="C60" s="13">
        <v>3.3</v>
      </c>
      <c r="D60" s="21"/>
      <c r="E60" s="23">
        <v>0.06</v>
      </c>
      <c r="F60" s="20">
        <f t="shared" si="13"/>
        <v>0.19799999999999998</v>
      </c>
      <c r="G60" s="14"/>
      <c r="H60" s="14"/>
      <c r="I60" s="14"/>
      <c r="J60" s="14"/>
      <c r="K60" s="14"/>
      <c r="L60" s="14"/>
      <c r="M60" s="14"/>
      <c r="N60" s="15"/>
      <c r="O60" s="23">
        <v>10</v>
      </c>
      <c r="P60" s="6">
        <f t="shared" si="14"/>
        <v>33</v>
      </c>
      <c r="X60" s="7"/>
      <c r="Y60" s="32"/>
    </row>
    <row r="61" spans="1:25" x14ac:dyDescent="0.25">
      <c r="A61" s="6" t="s">
        <v>63</v>
      </c>
      <c r="B61" s="1" t="s">
        <v>29</v>
      </c>
      <c r="C61" s="13">
        <v>3.3</v>
      </c>
      <c r="D61" s="21"/>
      <c r="E61" s="23">
        <v>0.06</v>
      </c>
      <c r="F61" s="20">
        <f t="shared" si="13"/>
        <v>0.19799999999999998</v>
      </c>
      <c r="G61" s="14"/>
      <c r="H61" s="14"/>
      <c r="I61" s="14"/>
      <c r="J61" s="14"/>
      <c r="K61" s="14"/>
      <c r="L61" s="14"/>
      <c r="M61" s="14"/>
      <c r="N61" s="15"/>
      <c r="O61" s="23">
        <v>10</v>
      </c>
      <c r="P61" s="6">
        <f t="shared" si="14"/>
        <v>33</v>
      </c>
      <c r="X61" s="7"/>
      <c r="Y61" s="32"/>
    </row>
    <row r="62" spans="1:25" x14ac:dyDescent="0.25">
      <c r="A62" s="35" t="s">
        <v>64</v>
      </c>
      <c r="B62" s="1" t="s">
        <v>29</v>
      </c>
      <c r="C62" s="13">
        <v>3.3</v>
      </c>
      <c r="D62" s="21"/>
      <c r="E62" s="23">
        <v>0.06</v>
      </c>
      <c r="F62" s="20">
        <f t="shared" si="13"/>
        <v>0.19799999999999998</v>
      </c>
      <c r="G62" s="14"/>
      <c r="H62" s="14"/>
      <c r="I62" s="14"/>
      <c r="J62" s="14"/>
      <c r="K62" s="14"/>
      <c r="L62" s="14"/>
      <c r="M62" s="14"/>
      <c r="N62" s="15"/>
      <c r="O62" s="23">
        <v>10</v>
      </c>
      <c r="P62" s="6">
        <f t="shared" si="14"/>
        <v>33</v>
      </c>
      <c r="X62" s="7"/>
      <c r="Y62" s="32"/>
    </row>
    <row r="63" spans="1:25" x14ac:dyDescent="0.25">
      <c r="A63" s="35" t="s">
        <v>65</v>
      </c>
      <c r="B63" s="1" t="s">
        <v>29</v>
      </c>
      <c r="C63" s="13">
        <v>3.3</v>
      </c>
      <c r="D63" s="21"/>
      <c r="E63" s="23">
        <v>0.06</v>
      </c>
      <c r="F63" s="20">
        <f t="shared" si="13"/>
        <v>0.19799999999999998</v>
      </c>
      <c r="G63" s="14"/>
      <c r="H63" s="14"/>
      <c r="I63" s="14"/>
      <c r="J63" s="14"/>
      <c r="K63" s="14"/>
      <c r="L63" s="14"/>
      <c r="M63" s="14"/>
      <c r="N63" s="15"/>
      <c r="O63" s="23">
        <v>10</v>
      </c>
      <c r="P63" s="6">
        <f t="shared" si="14"/>
        <v>33</v>
      </c>
      <c r="X63" s="7"/>
      <c r="Y63" s="32"/>
    </row>
    <row r="64" spans="1:25" x14ac:dyDescent="0.25">
      <c r="A64" s="35" t="s">
        <v>127</v>
      </c>
      <c r="B64" s="1" t="s">
        <v>125</v>
      </c>
      <c r="D64" s="21"/>
      <c r="E64" s="23"/>
      <c r="F64" s="20"/>
      <c r="G64" s="14"/>
      <c r="H64" s="14"/>
      <c r="I64" s="14"/>
      <c r="J64" s="14"/>
      <c r="K64" s="14"/>
      <c r="L64" s="14"/>
      <c r="M64" s="14"/>
      <c r="N64" s="15"/>
      <c r="O64" s="23"/>
      <c r="P64" s="6"/>
      <c r="X64" s="7"/>
      <c r="Y64" s="32"/>
    </row>
    <row r="65" spans="1:25" x14ac:dyDescent="0.25">
      <c r="A65" s="35"/>
      <c r="B65" s="1" t="s">
        <v>111</v>
      </c>
      <c r="C65" s="13">
        <v>12</v>
      </c>
      <c r="D65" s="21"/>
      <c r="E65" s="23">
        <v>0</v>
      </c>
      <c r="F65" s="20"/>
      <c r="G65" s="14"/>
      <c r="H65" s="14"/>
      <c r="I65" s="14"/>
      <c r="J65" s="14"/>
      <c r="K65" s="14"/>
      <c r="L65" s="14"/>
      <c r="M65" s="14"/>
      <c r="N65" s="15">
        <f>C65*E65</f>
        <v>0</v>
      </c>
      <c r="O65" s="23">
        <v>1000</v>
      </c>
      <c r="P65" s="6"/>
      <c r="X65" s="7">
        <f>C65*O65</f>
        <v>12000</v>
      </c>
      <c r="Y65" s="32"/>
    </row>
    <row r="66" spans="1:25" x14ac:dyDescent="0.25">
      <c r="A66" s="6" t="s">
        <v>67</v>
      </c>
      <c r="B66" s="1" t="s">
        <v>126</v>
      </c>
      <c r="D66" s="21"/>
      <c r="E66" s="23"/>
      <c r="F66" s="20"/>
      <c r="G66" s="14"/>
      <c r="H66" s="14"/>
      <c r="I66" s="14"/>
      <c r="J66" s="14"/>
      <c r="K66" s="14"/>
      <c r="L66" s="14"/>
      <c r="M66" s="14"/>
      <c r="N66" s="15"/>
      <c r="O66" s="23"/>
      <c r="P66" s="6"/>
      <c r="X66" s="7"/>
      <c r="Y66" s="32"/>
    </row>
    <row r="67" spans="1:25" x14ac:dyDescent="0.25">
      <c r="A67" s="6" t="s">
        <v>68</v>
      </c>
      <c r="B67" s="1" t="s">
        <v>73</v>
      </c>
      <c r="C67" s="13">
        <v>3.3</v>
      </c>
      <c r="D67" s="21"/>
      <c r="E67" s="23">
        <v>50</v>
      </c>
      <c r="F67" s="20">
        <f t="shared" ref="F67:F69" si="15">C67*E67</f>
        <v>165</v>
      </c>
      <c r="G67" s="14"/>
      <c r="H67" s="14"/>
      <c r="I67" s="14"/>
      <c r="J67" s="14"/>
      <c r="K67" s="14"/>
      <c r="L67" s="14"/>
      <c r="M67" s="14"/>
      <c r="N67" s="15"/>
      <c r="O67" s="23">
        <v>300</v>
      </c>
      <c r="P67" s="6">
        <f t="shared" ref="P67:P69" si="16">C67*O67</f>
        <v>990</v>
      </c>
      <c r="X67" s="7"/>
      <c r="Y67" s="32"/>
    </row>
    <row r="68" spans="1:25" x14ac:dyDescent="0.25">
      <c r="A68" s="6" t="s">
        <v>69</v>
      </c>
      <c r="B68" s="1" t="s">
        <v>74</v>
      </c>
      <c r="C68" s="13">
        <v>3.3</v>
      </c>
      <c r="D68" s="21"/>
      <c r="E68" s="23">
        <v>0.3</v>
      </c>
      <c r="F68" s="20">
        <f t="shared" si="15"/>
        <v>0.98999999999999988</v>
      </c>
      <c r="G68" s="14"/>
      <c r="H68" s="14"/>
      <c r="I68" s="14"/>
      <c r="J68" s="14"/>
      <c r="K68" s="14"/>
      <c r="L68" s="14"/>
      <c r="M68" s="14"/>
      <c r="N68" s="15"/>
      <c r="O68" s="23">
        <v>30</v>
      </c>
      <c r="P68" s="6">
        <f t="shared" si="16"/>
        <v>99</v>
      </c>
      <c r="X68" s="7"/>
      <c r="Y68" s="32"/>
    </row>
    <row r="69" spans="1:25" x14ac:dyDescent="0.25">
      <c r="A69" s="6" t="s">
        <v>70</v>
      </c>
      <c r="B69" s="1" t="s">
        <v>75</v>
      </c>
      <c r="C69" s="13">
        <v>3.3</v>
      </c>
      <c r="D69" s="21"/>
      <c r="E69" s="23">
        <v>200</v>
      </c>
      <c r="F69" s="20">
        <f t="shared" si="15"/>
        <v>660</v>
      </c>
      <c r="G69" s="14"/>
      <c r="H69" s="14"/>
      <c r="I69" s="14"/>
      <c r="J69" s="14"/>
      <c r="K69" s="14"/>
      <c r="L69" s="14"/>
      <c r="M69" s="14"/>
      <c r="N69" s="15"/>
      <c r="O69" s="23">
        <v>200</v>
      </c>
      <c r="P69" s="6">
        <f t="shared" si="16"/>
        <v>660</v>
      </c>
      <c r="X69" s="7"/>
      <c r="Y69" s="32"/>
    </row>
    <row r="70" spans="1:25" x14ac:dyDescent="0.25">
      <c r="A70" s="6" t="s">
        <v>71</v>
      </c>
      <c r="B70" s="1" t="s">
        <v>77</v>
      </c>
      <c r="D70" s="21"/>
      <c r="E70" s="23">
        <v>1.4999999999999999E-2</v>
      </c>
      <c r="F70" s="20"/>
      <c r="G70" s="14"/>
      <c r="H70" s="14"/>
      <c r="I70" s="14"/>
      <c r="J70" s="14"/>
      <c r="K70" s="14"/>
      <c r="L70" s="14"/>
      <c r="M70" s="14"/>
      <c r="N70" s="15"/>
      <c r="O70" s="23">
        <v>1.4999999999999999E-2</v>
      </c>
      <c r="P70" s="6"/>
      <c r="X70" s="7"/>
      <c r="Y70" s="32"/>
    </row>
    <row r="71" spans="1:25" x14ac:dyDescent="0.25">
      <c r="A71" s="6" t="s">
        <v>72</v>
      </c>
      <c r="B71" s="1" t="s">
        <v>76</v>
      </c>
      <c r="D71" s="21"/>
      <c r="E71" s="23">
        <v>0.01</v>
      </c>
      <c r="F71" s="20"/>
      <c r="G71" s="14"/>
      <c r="H71" s="14"/>
      <c r="I71" s="14"/>
      <c r="J71" s="14"/>
      <c r="K71" s="14"/>
      <c r="L71" s="14"/>
      <c r="M71" s="14"/>
      <c r="N71" s="15"/>
      <c r="O71" s="23">
        <v>0.01</v>
      </c>
      <c r="P71" s="6"/>
      <c r="X71" s="7"/>
      <c r="Y71" s="32"/>
    </row>
    <row r="72" spans="1:25" x14ac:dyDescent="0.25">
      <c r="A72" s="6" t="s">
        <v>78</v>
      </c>
      <c r="B72" s="1" t="s">
        <v>98</v>
      </c>
      <c r="C72" s="13">
        <v>48</v>
      </c>
      <c r="D72" s="21" t="s">
        <v>112</v>
      </c>
      <c r="E72" s="23">
        <v>0.01</v>
      </c>
      <c r="F72" s="20"/>
      <c r="G72" s="14"/>
      <c r="H72" s="14"/>
      <c r="I72" s="14"/>
      <c r="J72" s="14"/>
      <c r="K72" s="14"/>
      <c r="L72" s="14"/>
      <c r="M72" s="14"/>
      <c r="N72" s="15"/>
      <c r="O72" s="23"/>
      <c r="P72" s="6"/>
      <c r="X72" s="7"/>
      <c r="Y72" s="32"/>
    </row>
    <row r="73" spans="1:25" x14ac:dyDescent="0.25">
      <c r="A73" s="6" t="s">
        <v>78</v>
      </c>
      <c r="B73" s="1" t="s">
        <v>98</v>
      </c>
      <c r="C73" s="13">
        <v>3.3</v>
      </c>
      <c r="D73" s="21"/>
      <c r="E73" s="23">
        <v>0</v>
      </c>
      <c r="F73" s="20"/>
      <c r="G73" s="14"/>
      <c r="H73" s="14"/>
      <c r="I73" s="14"/>
      <c r="J73" s="14"/>
      <c r="K73" s="14"/>
      <c r="L73" s="14"/>
      <c r="M73" s="14"/>
      <c r="N73" s="15"/>
      <c r="O73" s="23">
        <v>10</v>
      </c>
      <c r="P73" s="6">
        <f t="shared" ref="P73" si="17">C73*O73</f>
        <v>33</v>
      </c>
      <c r="X73" s="7"/>
      <c r="Y73" s="32"/>
    </row>
    <row r="74" spans="1:25" x14ac:dyDescent="0.25">
      <c r="A74" s="6" t="s">
        <v>79</v>
      </c>
      <c r="B74" s="1" t="s">
        <v>98</v>
      </c>
      <c r="C74" s="13">
        <v>48</v>
      </c>
      <c r="D74" s="21" t="s">
        <v>114</v>
      </c>
      <c r="E74" s="23">
        <v>0.01</v>
      </c>
      <c r="F74" s="20"/>
      <c r="G74" s="14"/>
      <c r="H74" s="14"/>
      <c r="I74" s="14"/>
      <c r="J74" s="14"/>
      <c r="K74" s="14"/>
      <c r="L74" s="14"/>
      <c r="M74" s="14"/>
      <c r="N74" s="15"/>
      <c r="O74" s="23"/>
      <c r="P74" s="6"/>
      <c r="X74" s="7"/>
      <c r="Y74" s="32"/>
    </row>
    <row r="75" spans="1:25" x14ac:dyDescent="0.25">
      <c r="A75" s="6" t="s">
        <v>79</v>
      </c>
      <c r="B75" s="1" t="s">
        <v>98</v>
      </c>
      <c r="C75" s="13">
        <v>3.3</v>
      </c>
      <c r="D75" s="21"/>
      <c r="E75" s="23">
        <v>0</v>
      </c>
      <c r="F75" s="20"/>
      <c r="G75" s="14"/>
      <c r="H75" s="14"/>
      <c r="I75" s="14"/>
      <c r="J75" s="14"/>
      <c r="K75" s="14"/>
      <c r="L75" s="14"/>
      <c r="M75" s="14"/>
      <c r="N75" s="15"/>
      <c r="O75" s="23">
        <v>10</v>
      </c>
      <c r="P75" s="6">
        <f t="shared" ref="P75" si="18">C75*O75</f>
        <v>33</v>
      </c>
      <c r="X75" s="7"/>
      <c r="Y75" s="32"/>
    </row>
    <row r="76" spans="1:25" x14ac:dyDescent="0.25">
      <c r="A76" s="6" t="s">
        <v>80</v>
      </c>
      <c r="B76" s="1" t="s">
        <v>98</v>
      </c>
      <c r="C76" s="13">
        <v>15</v>
      </c>
      <c r="D76" s="21" t="s">
        <v>116</v>
      </c>
      <c r="E76" s="23">
        <v>0.01</v>
      </c>
      <c r="F76" s="20"/>
      <c r="G76" s="14"/>
      <c r="H76" s="14"/>
      <c r="I76" s="14"/>
      <c r="J76" s="14"/>
      <c r="K76" s="14"/>
      <c r="L76" s="14"/>
      <c r="M76" s="14"/>
      <c r="N76" s="15"/>
      <c r="O76" s="23"/>
      <c r="P76" s="6"/>
      <c r="X76" s="7"/>
      <c r="Y76" s="32"/>
    </row>
    <row r="77" spans="1:25" x14ac:dyDescent="0.25">
      <c r="A77" s="6" t="s">
        <v>80</v>
      </c>
      <c r="B77" s="1" t="s">
        <v>98</v>
      </c>
      <c r="C77" s="13">
        <v>3.3</v>
      </c>
      <c r="D77" s="21"/>
      <c r="E77" s="23">
        <v>0</v>
      </c>
      <c r="F77" s="20"/>
      <c r="G77" s="14"/>
      <c r="H77" s="14"/>
      <c r="I77" s="14"/>
      <c r="J77" s="14"/>
      <c r="K77" s="14"/>
      <c r="L77" s="14"/>
      <c r="M77" s="14"/>
      <c r="N77" s="15"/>
      <c r="O77" s="23">
        <v>10</v>
      </c>
      <c r="P77" s="6">
        <f t="shared" ref="P77" si="19">C77*O77</f>
        <v>33</v>
      </c>
      <c r="X77" s="7"/>
      <c r="Y77" s="32"/>
    </row>
    <row r="78" spans="1:25" x14ac:dyDescent="0.25">
      <c r="A78" s="6" t="s">
        <v>81</v>
      </c>
      <c r="B78" s="1" t="s">
        <v>98</v>
      </c>
      <c r="C78" s="13">
        <v>15</v>
      </c>
      <c r="D78" s="21" t="s">
        <v>116</v>
      </c>
      <c r="E78" s="23">
        <v>0.01</v>
      </c>
      <c r="F78" s="20"/>
      <c r="G78" s="14"/>
      <c r="H78" s="14"/>
      <c r="I78" s="14"/>
      <c r="J78" s="14"/>
      <c r="K78" s="14"/>
      <c r="L78" s="14"/>
      <c r="M78" s="14"/>
      <c r="N78" s="15"/>
      <c r="O78" s="23"/>
      <c r="P78" s="6"/>
      <c r="X78" s="7"/>
      <c r="Y78" s="32"/>
    </row>
    <row r="79" spans="1:25" x14ac:dyDescent="0.25">
      <c r="A79" s="6" t="s">
        <v>81</v>
      </c>
      <c r="B79" s="1" t="s">
        <v>98</v>
      </c>
      <c r="C79" s="13">
        <v>3.3</v>
      </c>
      <c r="D79" s="21"/>
      <c r="E79" s="23">
        <v>0</v>
      </c>
      <c r="F79" s="20"/>
      <c r="G79" s="14"/>
      <c r="H79" s="14"/>
      <c r="I79" s="14"/>
      <c r="J79" s="14"/>
      <c r="K79" s="14"/>
      <c r="L79" s="14"/>
      <c r="M79" s="14"/>
      <c r="N79" s="15"/>
      <c r="O79" s="23">
        <v>10</v>
      </c>
      <c r="P79" s="6">
        <f t="shared" ref="P79" si="20">C79*O79</f>
        <v>33</v>
      </c>
      <c r="X79" s="7"/>
      <c r="Y79" s="32"/>
    </row>
    <row r="80" spans="1:25" x14ac:dyDescent="0.25">
      <c r="A80" s="6" t="s">
        <v>82</v>
      </c>
      <c r="B80" s="1" t="s">
        <v>98</v>
      </c>
      <c r="C80" s="13" t="s">
        <v>115</v>
      </c>
      <c r="D80" s="21" t="s">
        <v>112</v>
      </c>
      <c r="E80" s="23">
        <v>0.01</v>
      </c>
      <c r="F80" s="20"/>
      <c r="G80" s="14"/>
      <c r="H80" s="14"/>
      <c r="I80" s="14"/>
      <c r="J80" s="14"/>
      <c r="K80" s="14"/>
      <c r="L80" s="14"/>
      <c r="M80" s="14"/>
      <c r="N80" s="15"/>
      <c r="O80" s="23"/>
      <c r="P80" s="6"/>
      <c r="X80" s="7"/>
      <c r="Y80" s="32"/>
    </row>
    <row r="81" spans="1:25" x14ac:dyDescent="0.25">
      <c r="A81" s="6" t="s">
        <v>82</v>
      </c>
      <c r="B81" s="1" t="s">
        <v>98</v>
      </c>
      <c r="C81" s="13">
        <v>3.3</v>
      </c>
      <c r="D81" s="21"/>
      <c r="E81" s="23">
        <v>0</v>
      </c>
      <c r="F81" s="20"/>
      <c r="G81" s="14"/>
      <c r="H81" s="14"/>
      <c r="I81" s="14"/>
      <c r="J81" s="14"/>
      <c r="K81" s="14"/>
      <c r="L81" s="14"/>
      <c r="M81" s="14"/>
      <c r="N81" s="15"/>
      <c r="O81" s="23">
        <v>10</v>
      </c>
      <c r="P81" s="6">
        <f t="shared" ref="P81" si="21">C81*O81</f>
        <v>33</v>
      </c>
      <c r="X81" s="7"/>
      <c r="Y81" s="32"/>
    </row>
    <row r="82" spans="1:25" x14ac:dyDescent="0.25">
      <c r="A82" s="6" t="s">
        <v>83</v>
      </c>
      <c r="B82" s="1" t="s">
        <v>98</v>
      </c>
      <c r="C82" s="13" t="s">
        <v>115</v>
      </c>
      <c r="D82" s="21" t="s">
        <v>114</v>
      </c>
      <c r="E82" s="23">
        <v>0.01</v>
      </c>
      <c r="F82" s="20"/>
      <c r="G82" s="14"/>
      <c r="H82" s="14"/>
      <c r="I82" s="14"/>
      <c r="J82" s="14"/>
      <c r="K82" s="14"/>
      <c r="L82" s="14"/>
      <c r="M82" s="14"/>
      <c r="N82" s="15"/>
      <c r="O82" s="23"/>
      <c r="P82" s="6"/>
      <c r="X82" s="7"/>
      <c r="Y82" s="32"/>
    </row>
    <row r="83" spans="1:25" x14ac:dyDescent="0.25">
      <c r="A83" s="6" t="s">
        <v>83</v>
      </c>
      <c r="B83" s="1" t="s">
        <v>98</v>
      </c>
      <c r="C83" s="13">
        <v>3.3</v>
      </c>
      <c r="D83" s="21"/>
      <c r="E83" s="23">
        <v>0</v>
      </c>
      <c r="F83" s="20"/>
      <c r="G83" s="14"/>
      <c r="H83" s="14"/>
      <c r="I83" s="14"/>
      <c r="J83" s="14"/>
      <c r="K83" s="14"/>
      <c r="L83" s="14"/>
      <c r="M83" s="14"/>
      <c r="N83" s="15"/>
      <c r="O83" s="23">
        <v>10</v>
      </c>
      <c r="P83" s="6">
        <f t="shared" ref="P83" si="22">C83*O83</f>
        <v>33</v>
      </c>
      <c r="X83" s="7"/>
      <c r="Y83" s="32"/>
    </row>
    <row r="84" spans="1:25" x14ac:dyDescent="0.25">
      <c r="A84" s="6" t="s">
        <v>84</v>
      </c>
      <c r="B84" s="1" t="s">
        <v>98</v>
      </c>
      <c r="C84" s="13" t="s">
        <v>115</v>
      </c>
      <c r="D84" s="21" t="s">
        <v>116</v>
      </c>
      <c r="E84" s="23">
        <v>0.01</v>
      </c>
      <c r="F84" s="20"/>
      <c r="G84" s="14"/>
      <c r="H84" s="14"/>
      <c r="I84" s="14"/>
      <c r="J84" s="14"/>
      <c r="K84" s="14"/>
      <c r="L84" s="14"/>
      <c r="M84" s="14"/>
      <c r="N84" s="15"/>
      <c r="O84" s="23"/>
      <c r="P84" s="6"/>
      <c r="X84" s="7"/>
      <c r="Y84" s="32"/>
    </row>
    <row r="85" spans="1:25" x14ac:dyDescent="0.25">
      <c r="A85" s="6" t="s">
        <v>84</v>
      </c>
      <c r="B85" s="1" t="s">
        <v>98</v>
      </c>
      <c r="C85" s="13">
        <v>3.3</v>
      </c>
      <c r="D85" s="21"/>
      <c r="E85" s="23">
        <v>0</v>
      </c>
      <c r="F85" s="20"/>
      <c r="G85" s="14"/>
      <c r="H85" s="14"/>
      <c r="I85" s="14"/>
      <c r="J85" s="14"/>
      <c r="K85" s="14"/>
      <c r="L85" s="14"/>
      <c r="M85" s="14"/>
      <c r="N85" s="15"/>
      <c r="O85" s="23">
        <v>10</v>
      </c>
      <c r="P85" s="6">
        <f t="shared" ref="P85" si="23">C85*O85</f>
        <v>33</v>
      </c>
      <c r="X85" s="7"/>
      <c r="Y85" s="32"/>
    </row>
    <row r="86" spans="1:25" x14ac:dyDescent="0.25">
      <c r="A86" s="6" t="s">
        <v>85</v>
      </c>
      <c r="B86" s="1" t="s">
        <v>98</v>
      </c>
      <c r="C86" s="13" t="s">
        <v>115</v>
      </c>
      <c r="D86" s="21" t="s">
        <v>116</v>
      </c>
      <c r="E86" s="23">
        <v>0.01</v>
      </c>
      <c r="F86" s="20"/>
      <c r="G86" s="14"/>
      <c r="H86" s="14"/>
      <c r="I86" s="14"/>
      <c r="J86" s="14"/>
      <c r="K86" s="14"/>
      <c r="L86" s="14"/>
      <c r="M86" s="14"/>
      <c r="N86" s="15"/>
      <c r="O86" s="23"/>
      <c r="P86" s="6"/>
      <c r="X86" s="7"/>
      <c r="Y86" s="32"/>
    </row>
    <row r="87" spans="1:25" x14ac:dyDescent="0.25">
      <c r="A87" s="6" t="s">
        <v>85</v>
      </c>
      <c r="B87" s="1" t="s">
        <v>98</v>
      </c>
      <c r="C87" s="13">
        <v>3.3</v>
      </c>
      <c r="D87" s="21"/>
      <c r="E87" s="23">
        <v>0</v>
      </c>
      <c r="F87" s="20"/>
      <c r="G87" s="14"/>
      <c r="H87" s="14"/>
      <c r="I87" s="14"/>
      <c r="J87" s="14"/>
      <c r="K87" s="14"/>
      <c r="L87" s="14"/>
      <c r="M87" s="14"/>
      <c r="N87" s="15"/>
      <c r="O87" s="23">
        <v>10</v>
      </c>
      <c r="P87" s="6">
        <f t="shared" ref="P87" si="24">C87*O87</f>
        <v>33</v>
      </c>
      <c r="X87" s="7"/>
      <c r="Y87" s="32"/>
    </row>
    <row r="88" spans="1:25" x14ac:dyDescent="0.25">
      <c r="A88" s="6" t="s">
        <v>86</v>
      </c>
      <c r="B88" s="1" t="s">
        <v>117</v>
      </c>
      <c r="C88" s="13">
        <v>5</v>
      </c>
      <c r="D88" s="21"/>
      <c r="E88" s="23">
        <v>0.14000000000000001</v>
      </c>
      <c r="F88" s="20"/>
      <c r="G88" s="14"/>
      <c r="H88" s="14"/>
      <c r="I88" s="14"/>
      <c r="J88" s="14">
        <f>C88*E88</f>
        <v>0.70000000000000007</v>
      </c>
      <c r="K88" s="14"/>
      <c r="L88" s="14"/>
      <c r="M88" s="14"/>
      <c r="N88" s="15"/>
      <c r="O88" s="23">
        <v>0.25</v>
      </c>
      <c r="P88" s="6"/>
      <c r="T88" s="1">
        <f>C88*O88</f>
        <v>1.25</v>
      </c>
      <c r="X88" s="7"/>
      <c r="Y88" s="32"/>
    </row>
    <row r="89" spans="1:25" x14ac:dyDescent="0.25">
      <c r="A89" s="6" t="s">
        <v>87</v>
      </c>
      <c r="B89" s="1" t="s">
        <v>118</v>
      </c>
      <c r="C89" s="13">
        <v>5</v>
      </c>
      <c r="D89" s="21"/>
      <c r="E89" s="23">
        <v>7</v>
      </c>
      <c r="F89" s="20"/>
      <c r="G89" s="14"/>
      <c r="H89" s="14"/>
      <c r="I89" s="14"/>
      <c r="J89" s="14">
        <f>C89*E89</f>
        <v>35</v>
      </c>
      <c r="K89" s="14"/>
      <c r="L89" s="14"/>
      <c r="M89" s="14"/>
      <c r="N89" s="15"/>
      <c r="O89" s="23">
        <v>15</v>
      </c>
      <c r="P89" s="6"/>
      <c r="T89" s="1">
        <f>C89*O89</f>
        <v>75</v>
      </c>
      <c r="X89" s="7"/>
      <c r="Y89" s="32"/>
    </row>
    <row r="90" spans="1:25" x14ac:dyDescent="0.25">
      <c r="A90" s="6" t="s">
        <v>87</v>
      </c>
      <c r="B90" s="1" t="s">
        <v>118</v>
      </c>
      <c r="C90" s="13">
        <v>5</v>
      </c>
      <c r="D90" s="21" t="s">
        <v>119</v>
      </c>
      <c r="E90" s="23">
        <v>7</v>
      </c>
      <c r="F90" s="20"/>
      <c r="G90" s="14"/>
      <c r="H90" s="14"/>
      <c r="I90" s="14"/>
      <c r="J90" s="14"/>
      <c r="K90" s="14"/>
      <c r="L90" s="14">
        <f>C90*E90</f>
        <v>35</v>
      </c>
      <c r="M90" s="14"/>
      <c r="N90" s="15"/>
      <c r="O90" s="23">
        <v>7</v>
      </c>
      <c r="P90" s="6"/>
      <c r="V90" s="1">
        <f>C90*O90</f>
        <v>35</v>
      </c>
      <c r="X90" s="7"/>
      <c r="Y90" s="32"/>
    </row>
    <row r="91" spans="1:25" x14ac:dyDescent="0.25">
      <c r="A91" s="6" t="s">
        <v>88</v>
      </c>
      <c r="B91" s="1" t="s">
        <v>120</v>
      </c>
      <c r="C91" s="13">
        <v>5</v>
      </c>
      <c r="D91" s="21" t="s">
        <v>119</v>
      </c>
      <c r="E91" s="23">
        <v>0.27</v>
      </c>
      <c r="F91" s="20"/>
      <c r="G91" s="14"/>
      <c r="H91" s="14"/>
      <c r="I91" s="14"/>
      <c r="J91" s="14"/>
      <c r="K91" s="14"/>
      <c r="L91" s="14">
        <f>C91*E91</f>
        <v>1.35</v>
      </c>
      <c r="M91" s="14"/>
      <c r="N91" s="15"/>
      <c r="O91" s="23">
        <v>6</v>
      </c>
      <c r="P91" s="6"/>
      <c r="V91" s="1">
        <f>C91*O91</f>
        <v>30</v>
      </c>
      <c r="X91" s="7"/>
      <c r="Y91" s="32"/>
    </row>
    <row r="92" spans="1:25" x14ac:dyDescent="0.25">
      <c r="A92" s="6" t="s">
        <v>88</v>
      </c>
      <c r="B92" s="1" t="s">
        <v>120</v>
      </c>
      <c r="C92" s="13">
        <v>-5</v>
      </c>
      <c r="D92" s="21" t="s">
        <v>119</v>
      </c>
      <c r="E92" s="23">
        <v>0.27</v>
      </c>
      <c r="F92" s="20"/>
      <c r="G92" s="14"/>
      <c r="H92" s="14"/>
      <c r="I92" s="14"/>
      <c r="J92" s="14"/>
      <c r="K92" s="14"/>
      <c r="L92" s="14"/>
      <c r="M92" s="14">
        <f>C92*E92</f>
        <v>-1.35</v>
      </c>
      <c r="N92" s="15"/>
      <c r="O92" s="23">
        <v>6</v>
      </c>
      <c r="P92" s="6"/>
      <c r="W92" s="1">
        <f>C92*O92</f>
        <v>-30</v>
      </c>
      <c r="X92" s="7"/>
      <c r="Y92" s="32"/>
    </row>
    <row r="93" spans="1:25" x14ac:dyDescent="0.25">
      <c r="A93" s="6" t="s">
        <v>89</v>
      </c>
      <c r="B93" s="1" t="s">
        <v>120</v>
      </c>
      <c r="C93" s="13">
        <v>5</v>
      </c>
      <c r="D93" s="21"/>
      <c r="E93" s="23">
        <v>0.27</v>
      </c>
      <c r="F93" s="20"/>
      <c r="G93" s="14"/>
      <c r="H93" s="14"/>
      <c r="I93" s="14"/>
      <c r="J93" s="14">
        <f>C93*E93</f>
        <v>1.35</v>
      </c>
      <c r="K93" s="14"/>
      <c r="L93" s="14"/>
      <c r="M93" s="14"/>
      <c r="N93" s="15"/>
      <c r="O93" s="23">
        <v>6</v>
      </c>
      <c r="P93" s="6"/>
      <c r="T93" s="1">
        <f>C93*O93</f>
        <v>30</v>
      </c>
      <c r="X93" s="7"/>
      <c r="Y93" s="32"/>
    </row>
    <row r="94" spans="1:25" x14ac:dyDescent="0.25">
      <c r="A94" s="6" t="s">
        <v>89</v>
      </c>
      <c r="B94" s="1" t="s">
        <v>120</v>
      </c>
      <c r="C94" s="13">
        <v>-5</v>
      </c>
      <c r="D94" s="21"/>
      <c r="E94" s="23">
        <v>0.27</v>
      </c>
      <c r="F94" s="20"/>
      <c r="G94" s="14"/>
      <c r="H94" s="14"/>
      <c r="I94" s="14"/>
      <c r="J94" s="14"/>
      <c r="K94" s="14">
        <f>C94*E94</f>
        <v>-1.35</v>
      </c>
      <c r="L94" s="14"/>
      <c r="M94" s="14"/>
      <c r="N94" s="15"/>
      <c r="O94" s="23">
        <v>6</v>
      </c>
      <c r="P94" s="6"/>
      <c r="U94" s="1">
        <f>C94*O94</f>
        <v>-30</v>
      </c>
      <c r="X94" s="7"/>
      <c r="Y94" s="32"/>
    </row>
    <row r="95" spans="1:25" x14ac:dyDescent="0.25">
      <c r="A95" s="6" t="s">
        <v>90</v>
      </c>
      <c r="B95" s="1" t="s">
        <v>120</v>
      </c>
      <c r="C95" s="13">
        <v>5</v>
      </c>
      <c r="D95" s="21"/>
      <c r="E95" s="23">
        <v>0.27</v>
      </c>
      <c r="F95" s="20"/>
      <c r="G95" s="14"/>
      <c r="H95" s="14"/>
      <c r="I95" s="14"/>
      <c r="J95" s="14">
        <f>C95*E95</f>
        <v>1.35</v>
      </c>
      <c r="K95" s="14"/>
      <c r="L95" s="14"/>
      <c r="M95" s="14"/>
      <c r="N95" s="15"/>
      <c r="O95" s="23">
        <v>6</v>
      </c>
      <c r="P95" s="6"/>
      <c r="T95" s="1">
        <f>C95*O95</f>
        <v>30</v>
      </c>
      <c r="X95" s="7"/>
      <c r="Y95" s="32"/>
    </row>
    <row r="96" spans="1:25" x14ac:dyDescent="0.25">
      <c r="A96" s="6" t="s">
        <v>90</v>
      </c>
      <c r="B96" s="1" t="s">
        <v>120</v>
      </c>
      <c r="C96" s="13">
        <v>-5</v>
      </c>
      <c r="D96" s="21"/>
      <c r="E96" s="23">
        <v>0.27</v>
      </c>
      <c r="F96" s="20"/>
      <c r="G96" s="14"/>
      <c r="H96" s="14"/>
      <c r="I96" s="14"/>
      <c r="J96" s="14"/>
      <c r="K96" s="14">
        <f>C96*E96</f>
        <v>-1.35</v>
      </c>
      <c r="L96" s="14"/>
      <c r="M96" s="14"/>
      <c r="N96" s="15"/>
      <c r="O96" s="23">
        <v>6</v>
      </c>
      <c r="P96" s="6"/>
      <c r="U96" s="1">
        <f>C96*O96</f>
        <v>-30</v>
      </c>
      <c r="X96" s="7"/>
      <c r="Y96" s="32"/>
    </row>
    <row r="97" spans="1:25" x14ac:dyDescent="0.25">
      <c r="A97" s="6" t="s">
        <v>91</v>
      </c>
      <c r="B97" s="1" t="s">
        <v>120</v>
      </c>
      <c r="C97" s="13">
        <v>5</v>
      </c>
      <c r="D97" s="21"/>
      <c r="E97" s="23">
        <v>0.27</v>
      </c>
      <c r="F97" s="20"/>
      <c r="G97" s="14"/>
      <c r="H97" s="14"/>
      <c r="I97" s="14"/>
      <c r="J97" s="14">
        <f>C97*E97</f>
        <v>1.35</v>
      </c>
      <c r="K97" s="14"/>
      <c r="L97" s="14"/>
      <c r="M97" s="14"/>
      <c r="N97" s="15"/>
      <c r="O97" s="23">
        <v>6</v>
      </c>
      <c r="P97" s="6"/>
      <c r="T97" s="1">
        <f>C97*O97</f>
        <v>30</v>
      </c>
      <c r="X97" s="7"/>
      <c r="Y97" s="32"/>
    </row>
    <row r="98" spans="1:25" x14ac:dyDescent="0.25">
      <c r="A98" s="6" t="s">
        <v>91</v>
      </c>
      <c r="B98" s="1" t="s">
        <v>120</v>
      </c>
      <c r="C98" s="13">
        <v>-5</v>
      </c>
      <c r="D98" s="21"/>
      <c r="E98" s="23">
        <v>0.27</v>
      </c>
      <c r="F98" s="20"/>
      <c r="G98" s="14"/>
      <c r="H98" s="14"/>
      <c r="I98" s="14"/>
      <c r="J98" s="14"/>
      <c r="K98" s="14">
        <f>C98*E98</f>
        <v>-1.35</v>
      </c>
      <c r="L98" s="14"/>
      <c r="M98" s="14"/>
      <c r="N98" s="15"/>
      <c r="O98" s="23">
        <v>6</v>
      </c>
      <c r="P98" s="6"/>
      <c r="U98" s="1">
        <f>C98*O98</f>
        <v>-30</v>
      </c>
      <c r="X98" s="7"/>
      <c r="Y98" s="32"/>
    </row>
    <row r="99" spans="1:25" x14ac:dyDescent="0.25">
      <c r="A99" s="35" t="s">
        <v>92</v>
      </c>
      <c r="B99" s="1" t="s">
        <v>120</v>
      </c>
      <c r="C99" s="13">
        <v>5</v>
      </c>
      <c r="D99" s="21"/>
      <c r="E99" s="23">
        <v>0.27</v>
      </c>
      <c r="F99" s="20"/>
      <c r="G99" s="14"/>
      <c r="H99" s="14"/>
      <c r="I99" s="14"/>
      <c r="J99" s="14">
        <f>C99*E99</f>
        <v>1.35</v>
      </c>
      <c r="K99" s="14"/>
      <c r="L99" s="14"/>
      <c r="M99" s="14"/>
      <c r="N99" s="15"/>
      <c r="O99" s="23">
        <v>6</v>
      </c>
      <c r="P99" s="6"/>
      <c r="T99" s="1">
        <f>C99*O99</f>
        <v>30</v>
      </c>
      <c r="X99" s="7"/>
      <c r="Y99" s="32"/>
    </row>
    <row r="100" spans="1:25" x14ac:dyDescent="0.25">
      <c r="A100" s="35" t="s">
        <v>92</v>
      </c>
      <c r="B100" s="1" t="s">
        <v>120</v>
      </c>
      <c r="C100" s="13">
        <v>-5</v>
      </c>
      <c r="D100" s="21"/>
      <c r="E100" s="23">
        <v>0.27</v>
      </c>
      <c r="F100" s="20"/>
      <c r="G100" s="14"/>
      <c r="H100" s="14"/>
      <c r="I100" s="14"/>
      <c r="J100" s="14"/>
      <c r="K100" s="14">
        <f>C100*E100</f>
        <v>-1.35</v>
      </c>
      <c r="L100" s="14"/>
      <c r="M100" s="14"/>
      <c r="N100" s="15"/>
      <c r="O100" s="23">
        <v>6</v>
      </c>
      <c r="P100" s="6"/>
      <c r="U100" s="1">
        <f>C100*O100</f>
        <v>-30</v>
      </c>
      <c r="X100" s="7"/>
      <c r="Y100" s="32"/>
    </row>
    <row r="101" spans="1:25" x14ac:dyDescent="0.25">
      <c r="A101" s="35" t="s">
        <v>93</v>
      </c>
      <c r="B101" s="1" t="s">
        <v>121</v>
      </c>
      <c r="C101" s="13">
        <v>5</v>
      </c>
      <c r="D101" s="21"/>
      <c r="E101" s="23">
        <v>0.15</v>
      </c>
      <c r="F101" s="20"/>
      <c r="G101" s="14"/>
      <c r="H101" s="14"/>
      <c r="I101" s="14"/>
      <c r="J101" s="14">
        <f>C101*E101</f>
        <v>0.75</v>
      </c>
      <c r="K101" s="14"/>
      <c r="L101" s="14"/>
      <c r="M101" s="14"/>
      <c r="N101" s="15"/>
      <c r="O101" s="23">
        <v>6</v>
      </c>
      <c r="P101" s="6"/>
      <c r="T101" s="1">
        <f>C101*O101</f>
        <v>30</v>
      </c>
      <c r="X101" s="7"/>
      <c r="Y101" s="32"/>
    </row>
    <row r="102" spans="1:25" x14ac:dyDescent="0.25">
      <c r="A102" s="35" t="s">
        <v>94</v>
      </c>
      <c r="B102" s="1" t="s">
        <v>120</v>
      </c>
      <c r="C102" s="13">
        <v>5</v>
      </c>
      <c r="D102" s="21"/>
      <c r="E102" s="23">
        <v>0.27</v>
      </c>
      <c r="F102" s="20"/>
      <c r="G102" s="14"/>
      <c r="H102" s="14"/>
      <c r="I102" s="14"/>
      <c r="J102" s="14">
        <f>C102*E102</f>
        <v>1.35</v>
      </c>
      <c r="K102" s="14"/>
      <c r="L102" s="14"/>
      <c r="M102" s="14"/>
      <c r="N102" s="15"/>
      <c r="O102" s="23">
        <v>6</v>
      </c>
      <c r="P102" s="6"/>
      <c r="T102" s="1">
        <f>C102*O102</f>
        <v>30</v>
      </c>
      <c r="X102" s="7"/>
      <c r="Y102" s="32"/>
    </row>
    <row r="103" spans="1:25" x14ac:dyDescent="0.25">
      <c r="A103" s="35" t="s">
        <v>94</v>
      </c>
      <c r="B103" s="1" t="s">
        <v>120</v>
      </c>
      <c r="C103" s="13">
        <v>0</v>
      </c>
      <c r="D103" s="21"/>
      <c r="E103" s="23">
        <v>0.27</v>
      </c>
      <c r="F103" s="20"/>
      <c r="G103" s="14"/>
      <c r="H103" s="14"/>
      <c r="I103" s="14"/>
      <c r="J103" s="14"/>
      <c r="K103" s="14"/>
      <c r="L103" s="14"/>
      <c r="M103" s="14"/>
      <c r="N103" s="15"/>
      <c r="O103" s="23">
        <v>6</v>
      </c>
      <c r="P103" s="6"/>
      <c r="X103" s="7"/>
      <c r="Y103" s="32"/>
    </row>
    <row r="104" spans="1:25" x14ac:dyDescent="0.25">
      <c r="A104" s="35" t="s">
        <v>95</v>
      </c>
      <c r="B104" s="1" t="s">
        <v>14</v>
      </c>
      <c r="C104" s="13">
        <v>5</v>
      </c>
      <c r="D104" s="21"/>
      <c r="E104" s="23">
        <v>0.06</v>
      </c>
      <c r="F104" s="20"/>
      <c r="G104" s="14"/>
      <c r="H104" s="14"/>
      <c r="I104" s="14"/>
      <c r="J104" s="14">
        <f>C104*E104</f>
        <v>0.3</v>
      </c>
      <c r="K104" s="14"/>
      <c r="L104" s="14"/>
      <c r="M104" s="14"/>
      <c r="N104" s="15"/>
      <c r="O104" s="23">
        <v>10</v>
      </c>
      <c r="P104" s="6"/>
      <c r="T104" s="1">
        <f>C104*O104</f>
        <v>50</v>
      </c>
      <c r="X104" s="7"/>
      <c r="Y104" s="32"/>
    </row>
    <row r="105" spans="1:25" x14ac:dyDescent="0.25">
      <c r="A105" s="35" t="s">
        <v>96</v>
      </c>
      <c r="B105" s="1" t="s">
        <v>122</v>
      </c>
      <c r="D105" s="21"/>
      <c r="E105" s="23">
        <v>0</v>
      </c>
      <c r="F105" s="20"/>
      <c r="G105" s="14"/>
      <c r="H105" s="14"/>
      <c r="I105" s="14"/>
      <c r="J105" s="14"/>
      <c r="K105" s="14"/>
      <c r="L105" s="14"/>
      <c r="M105" s="14"/>
      <c r="N105" s="15"/>
      <c r="O105" s="23">
        <v>1</v>
      </c>
      <c r="P105" s="6"/>
      <c r="X105" s="7"/>
      <c r="Y105" s="32"/>
    </row>
    <row r="106" spans="1:25" x14ac:dyDescent="0.25">
      <c r="A106" s="35" t="s">
        <v>97</v>
      </c>
      <c r="B106" s="1" t="s">
        <v>122</v>
      </c>
      <c r="D106" s="21"/>
      <c r="E106" s="23">
        <v>0</v>
      </c>
      <c r="F106" s="20"/>
      <c r="G106" s="14"/>
      <c r="H106" s="14"/>
      <c r="I106" s="14"/>
      <c r="J106" s="14"/>
      <c r="K106" s="14"/>
      <c r="L106" s="14"/>
      <c r="M106" s="14"/>
      <c r="N106" s="15"/>
      <c r="O106" s="23">
        <v>1</v>
      </c>
      <c r="P106" s="6"/>
      <c r="X106" s="7"/>
      <c r="Y106" s="32"/>
    </row>
    <row r="107" spans="1:25" x14ac:dyDescent="0.25">
      <c r="A107" s="6" t="s">
        <v>99</v>
      </c>
      <c r="B107" s="1" t="s">
        <v>123</v>
      </c>
      <c r="C107" s="13">
        <v>24</v>
      </c>
      <c r="D107" s="21"/>
      <c r="E107" s="23">
        <v>7.33</v>
      </c>
      <c r="F107" s="20"/>
      <c r="G107" s="14"/>
      <c r="H107" s="14"/>
      <c r="I107" s="14">
        <f>C107*E107</f>
        <v>175.92000000000002</v>
      </c>
      <c r="J107" s="14"/>
      <c r="K107" s="14"/>
      <c r="L107" s="14"/>
      <c r="M107" s="14"/>
      <c r="N107" s="15"/>
      <c r="O107" s="23"/>
      <c r="P107" s="6"/>
      <c r="S107" s="1">
        <f t="shared" ref="S107:S109" si="25">C107*O107</f>
        <v>0</v>
      </c>
      <c r="X107" s="7"/>
      <c r="Y107" s="32"/>
    </row>
    <row r="108" spans="1:25" x14ac:dyDescent="0.25">
      <c r="A108" s="6" t="s">
        <v>100</v>
      </c>
      <c r="B108" s="1" t="s">
        <v>123</v>
      </c>
      <c r="C108" s="13">
        <v>24</v>
      </c>
      <c r="D108" s="21"/>
      <c r="E108" s="23">
        <v>7.33</v>
      </c>
      <c r="F108" s="20"/>
      <c r="G108" s="14"/>
      <c r="H108" s="14"/>
      <c r="I108" s="14">
        <f>C108*E108</f>
        <v>175.92000000000002</v>
      </c>
      <c r="J108" s="14"/>
      <c r="K108" s="14"/>
      <c r="L108" s="14"/>
      <c r="M108" s="14"/>
      <c r="N108" s="15"/>
      <c r="O108" s="23"/>
      <c r="P108" s="6"/>
      <c r="S108" s="1">
        <f t="shared" si="25"/>
        <v>0</v>
      </c>
      <c r="X108" s="7"/>
      <c r="Y108" s="32"/>
    </row>
    <row r="109" spans="1:25" x14ac:dyDescent="0.25">
      <c r="A109" s="6" t="s">
        <v>101</v>
      </c>
      <c r="B109" s="1" t="s">
        <v>124</v>
      </c>
      <c r="C109" s="13">
        <v>24</v>
      </c>
      <c r="D109" s="21"/>
      <c r="E109" s="23">
        <v>6.33</v>
      </c>
      <c r="F109" s="20"/>
      <c r="G109" s="14"/>
      <c r="H109" s="14"/>
      <c r="I109" s="14">
        <f>C109*E109</f>
        <v>151.92000000000002</v>
      </c>
      <c r="J109" s="14"/>
      <c r="K109" s="14"/>
      <c r="L109" s="14"/>
      <c r="M109" s="14"/>
      <c r="N109" s="15"/>
      <c r="O109" s="23"/>
      <c r="P109" s="6"/>
      <c r="S109" s="1">
        <f t="shared" si="25"/>
        <v>0</v>
      </c>
      <c r="X109" s="7"/>
      <c r="Y109" s="32"/>
    </row>
    <row r="110" spans="1:25" x14ac:dyDescent="0.25">
      <c r="A110" s="6" t="s">
        <v>102</v>
      </c>
      <c r="B110" s="1" t="s">
        <v>103</v>
      </c>
      <c r="C110" s="13">
        <v>5</v>
      </c>
      <c r="D110" s="21"/>
      <c r="E110" s="23">
        <v>3.4</v>
      </c>
      <c r="F110" s="20"/>
      <c r="G110" s="14"/>
      <c r="H110" s="14"/>
      <c r="I110" s="14"/>
      <c r="J110" s="14">
        <f>C110*E110</f>
        <v>17</v>
      </c>
      <c r="K110" s="14"/>
      <c r="L110" s="14"/>
      <c r="M110" s="14"/>
      <c r="N110" s="15"/>
      <c r="O110" s="23">
        <v>3.4</v>
      </c>
      <c r="P110" s="6"/>
      <c r="T110" s="1">
        <f t="shared" ref="T110:T112" si="26">C110*O110</f>
        <v>17</v>
      </c>
      <c r="X110" s="7"/>
      <c r="Y110" s="32"/>
    </row>
    <row r="111" spans="1:25" x14ac:dyDescent="0.25">
      <c r="A111" s="6" t="s">
        <v>104</v>
      </c>
      <c r="B111" s="1" t="s">
        <v>29</v>
      </c>
      <c r="C111" s="13">
        <v>5</v>
      </c>
      <c r="D111" s="21"/>
      <c r="E111" s="23">
        <v>0.06</v>
      </c>
      <c r="F111" s="20"/>
      <c r="G111" s="14"/>
      <c r="H111" s="14"/>
      <c r="I111" s="14"/>
      <c r="J111" s="14">
        <f>C111*E111</f>
        <v>0.3</v>
      </c>
      <c r="K111" s="14"/>
      <c r="L111" s="14"/>
      <c r="M111" s="14"/>
      <c r="N111" s="15"/>
      <c r="O111" s="23">
        <v>10</v>
      </c>
      <c r="P111" s="6"/>
      <c r="T111" s="1">
        <f t="shared" si="26"/>
        <v>50</v>
      </c>
      <c r="X111" s="7"/>
      <c r="Y111" s="32"/>
    </row>
    <row r="112" spans="1:25" x14ac:dyDescent="0.25">
      <c r="A112" s="6" t="s">
        <v>105</v>
      </c>
      <c r="B112" s="1" t="s">
        <v>29</v>
      </c>
      <c r="C112" s="13">
        <v>5</v>
      </c>
      <c r="D112" s="21"/>
      <c r="E112" s="23">
        <v>0.06</v>
      </c>
      <c r="F112" s="20"/>
      <c r="G112" s="14"/>
      <c r="H112" s="14"/>
      <c r="I112" s="14"/>
      <c r="J112" s="14">
        <f>C112*E112</f>
        <v>0.3</v>
      </c>
      <c r="K112" s="14"/>
      <c r="L112" s="14"/>
      <c r="M112" s="14"/>
      <c r="N112" s="15"/>
      <c r="O112" s="23">
        <v>10</v>
      </c>
      <c r="P112" s="6"/>
      <c r="T112" s="1">
        <f t="shared" si="26"/>
        <v>50</v>
      </c>
      <c r="X112" s="7"/>
      <c r="Y112" s="32"/>
    </row>
    <row r="113" spans="1:25" x14ac:dyDescent="0.25">
      <c r="A113" s="6" t="s">
        <v>106</v>
      </c>
      <c r="B113" s="1" t="s">
        <v>40</v>
      </c>
      <c r="C113" s="13">
        <v>5</v>
      </c>
      <c r="D113" s="21"/>
      <c r="E113" s="23"/>
      <c r="F113" s="20"/>
      <c r="G113" s="14"/>
      <c r="H113" s="14"/>
      <c r="I113" s="14"/>
      <c r="J113" s="14"/>
      <c r="K113" s="14"/>
      <c r="L113" s="14"/>
      <c r="M113" s="14"/>
      <c r="N113" s="15"/>
      <c r="O113" s="23">
        <v>10</v>
      </c>
      <c r="P113" s="6"/>
      <c r="T113" s="1">
        <f>C113*O113</f>
        <v>50</v>
      </c>
      <c r="X113" s="7"/>
      <c r="Y113" s="32"/>
    </row>
    <row r="114" spans="1:25" ht="15.75" thickBot="1" x14ac:dyDescent="0.3">
      <c r="A114" s="10" t="s">
        <v>106</v>
      </c>
      <c r="B114" s="2" t="s">
        <v>40</v>
      </c>
      <c r="C114" s="33">
        <v>3.3</v>
      </c>
      <c r="D114" s="46"/>
      <c r="E114" s="27">
        <v>0.01</v>
      </c>
      <c r="F114" s="28">
        <f>C114*E114</f>
        <v>3.3000000000000002E-2</v>
      </c>
      <c r="G114" s="18"/>
      <c r="H114" s="18"/>
      <c r="I114" s="18"/>
      <c r="J114" s="18"/>
      <c r="K114" s="18"/>
      <c r="L114" s="18"/>
      <c r="M114" s="18"/>
      <c r="N114" s="19"/>
      <c r="O114" s="27">
        <v>0.66</v>
      </c>
      <c r="P114" s="10">
        <f t="shared" ref="P114" si="27">C114*O114</f>
        <v>2.1779999999999999</v>
      </c>
      <c r="Q114" s="2"/>
      <c r="R114" s="2"/>
      <c r="S114" s="2"/>
      <c r="T114" s="2"/>
      <c r="U114" s="2"/>
      <c r="V114" s="2"/>
      <c r="W114" s="2"/>
      <c r="X114" s="11"/>
      <c r="Y114" s="32"/>
    </row>
    <row r="115" spans="1:25" x14ac:dyDescent="0.25">
      <c r="A115" s="3"/>
      <c r="B115" s="4"/>
      <c r="C115" s="47"/>
      <c r="D115" s="4"/>
      <c r="E115" s="48" t="s">
        <v>137</v>
      </c>
      <c r="F115" s="44">
        <f>SUM(F5:F114)</f>
        <v>842.42400000000009</v>
      </c>
      <c r="G115" s="44">
        <f t="shared" ref="G115:P115" si="28">SUM(G5:G114)</f>
        <v>6.6660000000000004</v>
      </c>
      <c r="H115" s="44">
        <f t="shared" si="28"/>
        <v>6.6660000000000004</v>
      </c>
      <c r="I115" s="44">
        <f t="shared" si="28"/>
        <v>522.96040625000001</v>
      </c>
      <c r="J115" s="44">
        <f t="shared" si="28"/>
        <v>61.1</v>
      </c>
      <c r="K115" s="44">
        <f t="shared" si="28"/>
        <v>-5.4</v>
      </c>
      <c r="L115" s="44">
        <f t="shared" si="28"/>
        <v>36.35</v>
      </c>
      <c r="M115" s="44">
        <f t="shared" si="28"/>
        <v>-1.35</v>
      </c>
      <c r="N115" s="44">
        <f t="shared" si="28"/>
        <v>0</v>
      </c>
      <c r="O115" s="44"/>
      <c r="P115" s="44">
        <f>SUM(P5:P114)</f>
        <v>2466.09</v>
      </c>
      <c r="Q115" s="44">
        <f t="shared" ref="Q115:X115" si="29">SUM(Q5:Q114)</f>
        <v>155.43</v>
      </c>
      <c r="R115" s="44">
        <f t="shared" si="29"/>
        <v>155.43</v>
      </c>
      <c r="S115" s="44">
        <f t="shared" si="29"/>
        <v>15012</v>
      </c>
      <c r="T115" s="44">
        <f t="shared" si="29"/>
        <v>473.25</v>
      </c>
      <c r="U115" s="44">
        <f t="shared" si="29"/>
        <v>-120</v>
      </c>
      <c r="V115" s="44">
        <f t="shared" si="29"/>
        <v>65</v>
      </c>
      <c r="W115" s="44">
        <f t="shared" si="29"/>
        <v>-30</v>
      </c>
      <c r="X115" s="45">
        <f t="shared" si="29"/>
        <v>12000</v>
      </c>
      <c r="Y115" s="32"/>
    </row>
    <row r="116" spans="1:25" ht="15.75" thickBot="1" x14ac:dyDescent="0.3">
      <c r="A116" s="8"/>
      <c r="B116" s="9"/>
      <c r="C116" s="36"/>
      <c r="D116" s="9"/>
      <c r="E116" s="49" t="s">
        <v>138</v>
      </c>
      <c r="F116" s="16">
        <f>F115/3.3</f>
        <v>255.28000000000003</v>
      </c>
      <c r="G116" s="16">
        <f t="shared" ref="G116:H116" si="30">G115/3.3</f>
        <v>2.02</v>
      </c>
      <c r="H116" s="16">
        <f t="shared" si="30"/>
        <v>2.02</v>
      </c>
      <c r="I116" s="16">
        <f>I115/24</f>
        <v>21.790016927083332</v>
      </c>
      <c r="J116" s="16">
        <f>J115/5</f>
        <v>12.22</v>
      </c>
      <c r="K116" s="16">
        <f t="shared" ref="K116:M116" si="31">K115/5</f>
        <v>-1.08</v>
      </c>
      <c r="L116" s="16">
        <f t="shared" si="31"/>
        <v>7.2700000000000005</v>
      </c>
      <c r="M116" s="16">
        <f t="shared" si="31"/>
        <v>-0.27</v>
      </c>
      <c r="N116" s="16">
        <f>N115/12</f>
        <v>0</v>
      </c>
      <c r="O116" s="16"/>
      <c r="P116" s="16">
        <f>P115/3.3</f>
        <v>747.30000000000007</v>
      </c>
      <c r="Q116" s="16">
        <f t="shared" ref="Q116:R116" si="32">Q115/3.3</f>
        <v>47.1</v>
      </c>
      <c r="R116" s="16">
        <f t="shared" si="32"/>
        <v>47.1</v>
      </c>
      <c r="S116" s="16">
        <f>S115/24</f>
        <v>625.5</v>
      </c>
      <c r="T116" s="16">
        <f>T115/5</f>
        <v>94.65</v>
      </c>
      <c r="U116" s="16">
        <f t="shared" ref="U116:W116" si="33">U115/5</f>
        <v>-24</v>
      </c>
      <c r="V116" s="16">
        <f t="shared" si="33"/>
        <v>13</v>
      </c>
      <c r="W116" s="16">
        <f t="shared" si="33"/>
        <v>-6</v>
      </c>
      <c r="X116" s="17">
        <f>X115/12</f>
        <v>1000</v>
      </c>
      <c r="Y116" s="32"/>
    </row>
    <row r="117" spans="1:25" x14ac:dyDescent="0.25">
      <c r="A117" s="12"/>
      <c r="B117" s="12"/>
      <c r="C117" s="34"/>
      <c r="D117" s="12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12"/>
      <c r="Q117" s="12"/>
      <c r="R117" s="12"/>
      <c r="S117" s="12"/>
      <c r="T117" s="12"/>
      <c r="U117" s="12"/>
      <c r="V117" s="12"/>
      <c r="W117" s="12"/>
      <c r="X117" s="12"/>
    </row>
  </sheetData>
  <mergeCells count="2">
    <mergeCell ref="F3:N3"/>
    <mergeCell ref="P3:X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2015-01-07T16:47:05Z</dcterms:created>
  <dcterms:modified xsi:type="dcterms:W3CDTF">2015-01-08T22:43:12Z</dcterms:modified>
</cp:coreProperties>
</file>