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" windowWidth="16095" windowHeight="10065" activeTab="1"/>
  </bookViews>
  <sheets>
    <sheet name="By Watts" sheetId="1" r:id="rId1"/>
    <sheet name="By Volts" sheetId="2" r:id="rId2"/>
    <sheet name="Filters" sheetId="3" r:id="rId3"/>
    <sheet name="Instr" sheetId="4" r:id="rId4"/>
    <sheet name="GN-SN Pwr" sheetId="5" r:id="rId5"/>
  </sheets>
  <calcPr calcId="145621"/>
</workbook>
</file>

<file path=xl/calcChain.xml><?xml version="1.0" encoding="utf-8"?>
<calcChain xmlns="http://schemas.openxmlformats.org/spreadsheetml/2006/main">
  <c r="D10" i="4" l="1"/>
  <c r="F10" i="4" s="1"/>
  <c r="T70" i="5" l="1"/>
  <c r="T69" i="5"/>
  <c r="T68" i="5"/>
  <c r="T67" i="5"/>
  <c r="T66" i="5"/>
  <c r="T65" i="5"/>
  <c r="T58" i="5"/>
  <c r="T57" i="5"/>
  <c r="T56" i="5"/>
  <c r="T59" i="5" s="1"/>
  <c r="P59" i="5" s="1"/>
  <c r="O59" i="5" s="1"/>
  <c r="T51" i="5"/>
  <c r="T50" i="5"/>
  <c r="T49" i="5"/>
  <c r="T44" i="5"/>
  <c r="T43" i="5"/>
  <c r="T42" i="5"/>
  <c r="T37" i="5"/>
  <c r="T36" i="5"/>
  <c r="T35" i="5"/>
  <c r="T52" i="5"/>
  <c r="P52" i="5" s="1"/>
  <c r="O52" i="5" s="1"/>
  <c r="S52" i="5"/>
  <c r="S45" i="5"/>
  <c r="T26" i="5"/>
  <c r="T27" i="5"/>
  <c r="T28" i="5"/>
  <c r="S59" i="5"/>
  <c r="S38" i="5"/>
  <c r="S29" i="5"/>
  <c r="S22" i="5"/>
  <c r="T21" i="5"/>
  <c r="T20" i="5"/>
  <c r="T19" i="5"/>
  <c r="S15" i="5"/>
  <c r="T14" i="5"/>
  <c r="T13" i="5"/>
  <c r="T12" i="5"/>
  <c r="S8" i="5"/>
  <c r="T7" i="5"/>
  <c r="T6" i="5"/>
  <c r="T5" i="5"/>
  <c r="T8" i="5" s="1"/>
  <c r="P8" i="5" s="1"/>
  <c r="O8" i="5" s="1"/>
  <c r="T71" i="5" l="1"/>
  <c r="T45" i="5"/>
  <c r="P45" i="5" s="1"/>
  <c r="O45" i="5" s="1"/>
  <c r="T38" i="5"/>
  <c r="P38" i="5" s="1"/>
  <c r="T29" i="5"/>
  <c r="P29" i="5" s="1"/>
  <c r="T22" i="5"/>
  <c r="P22" i="5" s="1"/>
  <c r="O22" i="5" s="1"/>
  <c r="T15" i="5"/>
  <c r="P15" i="5" s="1"/>
  <c r="O15" i="5" s="1"/>
  <c r="Q31" i="2"/>
  <c r="Q30" i="2"/>
  <c r="Q29" i="2"/>
  <c r="Q28" i="2"/>
  <c r="Q27" i="2"/>
  <c r="Q26" i="2"/>
  <c r="Q25" i="2"/>
  <c r="Q24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K25" i="2"/>
  <c r="K31" i="2"/>
  <c r="K30" i="2"/>
  <c r="K29" i="2"/>
  <c r="K28" i="2"/>
  <c r="K27" i="2"/>
  <c r="K26" i="2"/>
  <c r="K24" i="2"/>
  <c r="I35" i="5" l="1"/>
  <c r="E35" i="5" s="1"/>
  <c r="D35" i="5" s="1"/>
  <c r="O38" i="5"/>
  <c r="O29" i="5"/>
  <c r="I5" i="5"/>
  <c r="D16" i="4"/>
  <c r="D15" i="4"/>
  <c r="H35" i="5" l="1"/>
  <c r="E5" i="5"/>
  <c r="D5" i="5" s="1"/>
  <c r="H5" i="5"/>
  <c r="E17" i="4"/>
  <c r="D9" i="4"/>
  <c r="F9" i="4" s="1"/>
  <c r="D14" i="4"/>
  <c r="F14" i="4" s="1"/>
  <c r="D13" i="4"/>
  <c r="F13" i="4" s="1"/>
  <c r="D12" i="4"/>
  <c r="F12" i="4" s="1"/>
  <c r="D11" i="4"/>
  <c r="F11" i="4" s="1"/>
  <c r="D8" i="4"/>
  <c r="F8" i="4" s="1"/>
  <c r="D7" i="4"/>
  <c r="F7" i="4" s="1"/>
  <c r="F16" i="4"/>
  <c r="F15" i="4"/>
  <c r="F17" i="4" l="1"/>
</calcChain>
</file>

<file path=xl/sharedStrings.xml><?xml version="1.0" encoding="utf-8"?>
<sst xmlns="http://schemas.openxmlformats.org/spreadsheetml/2006/main" count="389" uniqueCount="83">
  <si>
    <t>Manuf</t>
  </si>
  <si>
    <t>Manuf PN</t>
  </si>
  <si>
    <t>Input</t>
  </si>
  <si>
    <t>Output</t>
  </si>
  <si>
    <t>CUI Inc</t>
  </si>
  <si>
    <t>Series</t>
  </si>
  <si>
    <t>VYB10W</t>
  </si>
  <si>
    <t>VYB10W-Q48-S12</t>
  </si>
  <si>
    <t>18-72</t>
  </si>
  <si>
    <t>VYB10W-Q48-S15</t>
  </si>
  <si>
    <t>Current</t>
  </si>
  <si>
    <t>VYB15W</t>
  </si>
  <si>
    <t>VYB15W-Q48-S12</t>
  </si>
  <si>
    <t>18-75</t>
  </si>
  <si>
    <t>VYB15W-Q48-S15</t>
  </si>
  <si>
    <t>VYB20W</t>
  </si>
  <si>
    <t>VYB20W-Q48-S12</t>
  </si>
  <si>
    <t>VYB20W-Q48-S15</t>
  </si>
  <si>
    <t>VYB20W-Q48-S24</t>
  </si>
  <si>
    <t>VHB50W</t>
  </si>
  <si>
    <t>VHB50W-Q48-S12</t>
  </si>
  <si>
    <t>VHB50W-Q48-S15</t>
  </si>
  <si>
    <t>VHB50W-Q48-S24</t>
  </si>
  <si>
    <t>VHB50W-Q48-S28</t>
  </si>
  <si>
    <t>VHB50W-Q48-S48</t>
  </si>
  <si>
    <t>VHB75W</t>
  </si>
  <si>
    <t>VHB75W-Q48-S12</t>
  </si>
  <si>
    <t>VHB75W-Q48-S15</t>
  </si>
  <si>
    <t>VHB75W-Q48-S24</t>
  </si>
  <si>
    <t>VHB75W-Q48-S48</t>
  </si>
  <si>
    <t>Power</t>
  </si>
  <si>
    <t>(Watts)</t>
  </si>
  <si>
    <t>(Volts)</t>
  </si>
  <si>
    <t>(Amps)</t>
  </si>
  <si>
    <t>Cin</t>
  </si>
  <si>
    <t>Cout</t>
  </si>
  <si>
    <t>(uF)</t>
  </si>
  <si>
    <t>10-47</t>
  </si>
  <si>
    <t>470</t>
  </si>
  <si>
    <t>330</t>
  </si>
  <si>
    <t>100</t>
  </si>
  <si>
    <t>220</t>
  </si>
  <si>
    <t>Instr Pwr</t>
  </si>
  <si>
    <t>Sys Pwr</t>
  </si>
  <si>
    <t>Instruments</t>
  </si>
  <si>
    <t>Quan</t>
  </si>
  <si>
    <t>pH Probe</t>
  </si>
  <si>
    <t>ADCP</t>
  </si>
  <si>
    <t>Camera</t>
  </si>
  <si>
    <t>Light</t>
  </si>
  <si>
    <t>Thruster Motor+Controller</t>
  </si>
  <si>
    <t>Valve Control</t>
  </si>
  <si>
    <t>Voltage</t>
  </si>
  <si>
    <t>Flowmeter</t>
  </si>
  <si>
    <t>PAR</t>
  </si>
  <si>
    <t>CTD+O2</t>
  </si>
  <si>
    <t>Rsense</t>
  </si>
  <si>
    <t>Imax</t>
  </si>
  <si>
    <t>G</t>
  </si>
  <si>
    <t>Vsense</t>
  </si>
  <si>
    <t>Vout</t>
  </si>
  <si>
    <t>(Ohms)</t>
  </si>
  <si>
    <t>Psense</t>
  </si>
  <si>
    <t>Stackpole CSRN2512 Series 2W Curr Sense Resistors</t>
  </si>
  <si>
    <t>ILoad</t>
  </si>
  <si>
    <t>VLoad</t>
  </si>
  <si>
    <t>Eff</t>
  </si>
  <si>
    <t>PLoad</t>
  </si>
  <si>
    <t>VSrc</t>
  </si>
  <si>
    <t>ISrc</t>
  </si>
  <si>
    <t>PSrc</t>
  </si>
  <si>
    <t>Sensor Node: CTD+O2 (x2) + Flowmeter</t>
  </si>
  <si>
    <t>Sensor Node: PAR (x2)</t>
  </si>
  <si>
    <t>Gateway Node</t>
  </si>
  <si>
    <t>Instrument</t>
  </si>
  <si>
    <t>LED</t>
  </si>
  <si>
    <t>Sensor Node: pH Probes (x3)</t>
  </si>
  <si>
    <t>Sensor Node: ADCP + Valve Control</t>
  </si>
  <si>
    <t>Thruster</t>
  </si>
  <si>
    <t>Other Instruments</t>
  </si>
  <si>
    <t>Elec Housing (General)</t>
  </si>
  <si>
    <t>Vector</t>
  </si>
  <si>
    <t>Vector DVL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</si>
</sst>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/>
    <xf numFmtId="0" fontId="1" fillId="0" borderId="7" xfId="0" applyFont="1" applyFill="1" applyBorder="1"/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2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164" fontId="0" fillId="0" borderId="1" xfId="0" applyNumberFormat="1" applyBorder="1"/>
    <xf numFmtId="164" fontId="2" fillId="0" borderId="1" xfId="0" applyNumberFormat="1" applyFont="1" applyFill="1" applyBorder="1"/>
    <xf numFmtId="165" fontId="0" fillId="0" borderId="1" xfId="0" applyNumberFormat="1" applyBorder="1"/>
    <xf numFmtId="0" fontId="5" fillId="0" borderId="1" xfId="0" applyFont="1" applyBorder="1"/>
    <xf numFmtId="2" fontId="5" fillId="0" borderId="1" xfId="0" applyNumberFormat="1" applyFont="1" applyBorder="1"/>
    <xf numFmtId="165" fontId="5" fillId="0" borderId="1" xfId="0" applyNumberFormat="1" applyFont="1" applyBorder="1"/>
    <xf numFmtId="0" fontId="1" fillId="0" borderId="1" xfId="0" applyFont="1" applyFill="1" applyBorder="1"/>
    <xf numFmtId="0" fontId="0" fillId="0" borderId="1" xfId="0" applyFont="1" applyBorder="1"/>
    <xf numFmtId="164" fontId="0" fillId="0" borderId="1" xfId="0" applyNumberFormat="1" applyFont="1" applyBorder="1"/>
    <xf numFmtId="0" fontId="0" fillId="0" borderId="10" xfId="0" applyBorder="1"/>
    <xf numFmtId="0" fontId="0" fillId="0" borderId="4" xfId="0" applyBorder="1"/>
    <xf numFmtId="0" fontId="1" fillId="0" borderId="8" xfId="0" applyFont="1" applyBorder="1"/>
    <xf numFmtId="0" fontId="1" fillId="0" borderId="9" xfId="0" applyFont="1" applyFill="1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0" borderId="6" xfId="0" applyNumberFormat="1" applyBorder="1"/>
    <xf numFmtId="0" fontId="0" fillId="0" borderId="7" xfId="0" applyBorder="1"/>
    <xf numFmtId="2" fontId="6" fillId="0" borderId="1" xfId="0" applyNumberFormat="1" applyFont="1" applyBorder="1"/>
    <xf numFmtId="0" fontId="6" fillId="0" borderId="1" xfId="0" applyFont="1" applyFill="1" applyBorder="1"/>
    <xf numFmtId="2" fontId="7" fillId="0" borderId="1" xfId="0" applyNumberFormat="1" applyFont="1" applyBorder="1"/>
    <xf numFmtId="2" fontId="7" fillId="0" borderId="6" xfId="0" applyNumberFormat="1" applyFont="1" applyBorder="1"/>
    <xf numFmtId="0" fontId="1" fillId="0" borderId="1" xfId="0" applyFont="1" applyBorder="1" applyAlignment="1"/>
    <xf numFmtId="0" fontId="1" fillId="0" borderId="3" xfId="0" applyFont="1" applyBorder="1" applyAlignment="1"/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E29" sqref="E29"/>
    </sheetView>
  </sheetViews>
  <sheetFormatPr defaultRowHeight="15" x14ac:dyDescent="0.25"/>
  <cols>
    <col min="1" max="2" width="13.85546875" customWidth="1"/>
    <col min="3" max="3" width="19.140625" customWidth="1"/>
  </cols>
  <sheetData>
    <row r="3" spans="1:7" x14ac:dyDescent="0.25">
      <c r="A3" s="2"/>
      <c r="B3" s="2"/>
      <c r="C3" s="2"/>
      <c r="D3" s="2" t="s">
        <v>30</v>
      </c>
      <c r="E3" s="2" t="s">
        <v>2</v>
      </c>
      <c r="F3" s="2" t="s">
        <v>3</v>
      </c>
      <c r="G3" s="2" t="s">
        <v>10</v>
      </c>
    </row>
    <row r="4" spans="1:7" x14ac:dyDescent="0.25">
      <c r="A4" s="2" t="s">
        <v>0</v>
      </c>
      <c r="B4" s="2" t="s">
        <v>5</v>
      </c>
      <c r="C4" s="2" t="s">
        <v>1</v>
      </c>
      <c r="D4" s="2" t="s">
        <v>31</v>
      </c>
      <c r="E4" s="2" t="s">
        <v>32</v>
      </c>
      <c r="F4" s="2" t="s">
        <v>32</v>
      </c>
      <c r="G4" s="2" t="s">
        <v>33</v>
      </c>
    </row>
    <row r="5" spans="1:7" x14ac:dyDescent="0.25">
      <c r="A5" s="28" t="s">
        <v>4</v>
      </c>
      <c r="B5" s="28" t="s">
        <v>6</v>
      </c>
      <c r="C5" s="28" t="s">
        <v>7</v>
      </c>
      <c r="D5" s="28">
        <v>10</v>
      </c>
      <c r="E5" s="28" t="s">
        <v>8</v>
      </c>
      <c r="F5" s="28">
        <v>12</v>
      </c>
      <c r="G5" s="28">
        <v>0.83299999999999996</v>
      </c>
    </row>
    <row r="6" spans="1:7" x14ac:dyDescent="0.25">
      <c r="A6" s="27" t="s">
        <v>4</v>
      </c>
      <c r="B6" s="27" t="s">
        <v>6</v>
      </c>
      <c r="C6" s="27" t="s">
        <v>9</v>
      </c>
      <c r="D6" s="27">
        <v>10</v>
      </c>
      <c r="E6" s="27" t="s">
        <v>8</v>
      </c>
      <c r="F6" s="27">
        <v>15</v>
      </c>
      <c r="G6" s="27">
        <v>0.66600000000000004</v>
      </c>
    </row>
    <row r="7" spans="1:7" x14ac:dyDescent="0.25">
      <c r="A7" s="29" t="s">
        <v>4</v>
      </c>
      <c r="B7" s="29" t="s">
        <v>11</v>
      </c>
      <c r="C7" s="29" t="s">
        <v>12</v>
      </c>
      <c r="D7" s="29">
        <v>15</v>
      </c>
      <c r="E7" s="29" t="s">
        <v>13</v>
      </c>
      <c r="F7" s="29">
        <v>12</v>
      </c>
      <c r="G7" s="29">
        <v>1.25</v>
      </c>
    </row>
    <row r="8" spans="1:7" x14ac:dyDescent="0.25">
      <c r="A8" s="1" t="s">
        <v>4</v>
      </c>
      <c r="B8" s="1" t="s">
        <v>11</v>
      </c>
      <c r="C8" s="1" t="s">
        <v>14</v>
      </c>
      <c r="D8" s="1">
        <v>15</v>
      </c>
      <c r="E8" s="1" t="s">
        <v>13</v>
      </c>
      <c r="F8" s="1">
        <v>15</v>
      </c>
      <c r="G8" s="1">
        <v>1</v>
      </c>
    </row>
    <row r="9" spans="1:7" x14ac:dyDescent="0.25">
      <c r="A9" s="28" t="s">
        <v>4</v>
      </c>
      <c r="B9" s="28" t="s">
        <v>15</v>
      </c>
      <c r="C9" s="28" t="s">
        <v>16</v>
      </c>
      <c r="D9" s="28">
        <v>20</v>
      </c>
      <c r="E9" s="28" t="s">
        <v>13</v>
      </c>
      <c r="F9" s="28">
        <v>12</v>
      </c>
      <c r="G9" s="28">
        <v>1.667</v>
      </c>
    </row>
    <row r="10" spans="1:7" x14ac:dyDescent="0.25">
      <c r="A10" s="27" t="s">
        <v>4</v>
      </c>
      <c r="B10" s="27" t="s">
        <v>15</v>
      </c>
      <c r="C10" s="27" t="s">
        <v>17</v>
      </c>
      <c r="D10" s="27">
        <v>20</v>
      </c>
      <c r="E10" s="27" t="s">
        <v>13</v>
      </c>
      <c r="F10" s="27">
        <v>15</v>
      </c>
      <c r="G10" s="27">
        <v>1.333</v>
      </c>
    </row>
    <row r="11" spans="1:7" x14ac:dyDescent="0.25">
      <c r="A11" s="31" t="s">
        <v>4</v>
      </c>
      <c r="B11" s="31" t="s">
        <v>15</v>
      </c>
      <c r="C11" s="31" t="s">
        <v>18</v>
      </c>
      <c r="D11" s="31">
        <v>20</v>
      </c>
      <c r="E11" s="31" t="s">
        <v>13</v>
      </c>
      <c r="F11" s="31">
        <v>24</v>
      </c>
      <c r="G11" s="31">
        <v>0.83399999999999996</v>
      </c>
    </row>
    <row r="12" spans="1:7" x14ac:dyDescent="0.25">
      <c r="A12" s="29" t="s">
        <v>4</v>
      </c>
      <c r="B12" s="29" t="s">
        <v>19</v>
      </c>
      <c r="C12" s="29" t="s">
        <v>20</v>
      </c>
      <c r="D12" s="29">
        <v>50</v>
      </c>
      <c r="E12" s="29" t="s">
        <v>13</v>
      </c>
      <c r="F12" s="29">
        <v>12</v>
      </c>
      <c r="G12" s="29">
        <v>4.16</v>
      </c>
    </row>
    <row r="13" spans="1:7" x14ac:dyDescent="0.25">
      <c r="A13" s="1" t="s">
        <v>4</v>
      </c>
      <c r="B13" s="1" t="s">
        <v>19</v>
      </c>
      <c r="C13" s="1" t="s">
        <v>21</v>
      </c>
      <c r="D13" s="1">
        <v>50</v>
      </c>
      <c r="E13" s="1" t="s">
        <v>13</v>
      </c>
      <c r="F13" s="1">
        <v>15</v>
      </c>
      <c r="G13" s="1">
        <v>3.33</v>
      </c>
    </row>
    <row r="14" spans="1:7" x14ac:dyDescent="0.25">
      <c r="A14" s="30" t="s">
        <v>4</v>
      </c>
      <c r="B14" s="30" t="s">
        <v>19</v>
      </c>
      <c r="C14" s="30" t="s">
        <v>22</v>
      </c>
      <c r="D14" s="30">
        <v>50</v>
      </c>
      <c r="E14" s="30" t="s">
        <v>13</v>
      </c>
      <c r="F14" s="30">
        <v>24</v>
      </c>
      <c r="G14" s="30">
        <v>2.08</v>
      </c>
    </row>
    <row r="15" spans="1:7" x14ac:dyDescent="0.25">
      <c r="A15" s="1" t="s">
        <v>4</v>
      </c>
      <c r="B15" s="1" t="s">
        <v>19</v>
      </c>
      <c r="C15" s="1" t="s">
        <v>23</v>
      </c>
      <c r="D15" s="1">
        <v>50</v>
      </c>
      <c r="E15" s="1" t="s">
        <v>13</v>
      </c>
      <c r="F15" s="1">
        <v>28</v>
      </c>
      <c r="G15" s="1">
        <v>1.78</v>
      </c>
    </row>
    <row r="16" spans="1:7" x14ac:dyDescent="0.25">
      <c r="A16" s="1" t="s">
        <v>4</v>
      </c>
      <c r="B16" s="1" t="s">
        <v>19</v>
      </c>
      <c r="C16" s="1" t="s">
        <v>24</v>
      </c>
      <c r="D16" s="1">
        <v>50</v>
      </c>
      <c r="E16" s="1" t="s">
        <v>13</v>
      </c>
      <c r="F16" s="1">
        <v>48</v>
      </c>
      <c r="G16" s="1">
        <v>1.04</v>
      </c>
    </row>
    <row r="17" spans="1:7" x14ac:dyDescent="0.25">
      <c r="A17" s="28" t="s">
        <v>4</v>
      </c>
      <c r="B17" s="28" t="s">
        <v>25</v>
      </c>
      <c r="C17" s="28" t="s">
        <v>26</v>
      </c>
      <c r="D17" s="28">
        <v>75</v>
      </c>
      <c r="E17" s="28" t="s">
        <v>13</v>
      </c>
      <c r="F17" s="28">
        <v>12</v>
      </c>
      <c r="G17" s="28">
        <v>6.25</v>
      </c>
    </row>
    <row r="18" spans="1:7" x14ac:dyDescent="0.25">
      <c r="A18" s="27" t="s">
        <v>4</v>
      </c>
      <c r="B18" s="27" t="s">
        <v>25</v>
      </c>
      <c r="C18" s="27" t="s">
        <v>27</v>
      </c>
      <c r="D18" s="27">
        <v>75</v>
      </c>
      <c r="E18" s="27" t="s">
        <v>13</v>
      </c>
      <c r="F18" s="27">
        <v>15</v>
      </c>
      <c r="G18" s="27">
        <v>5</v>
      </c>
    </row>
    <row r="19" spans="1:7" x14ac:dyDescent="0.25">
      <c r="A19" s="31" t="s">
        <v>4</v>
      </c>
      <c r="B19" s="31" t="s">
        <v>25</v>
      </c>
      <c r="C19" s="31" t="s">
        <v>28</v>
      </c>
      <c r="D19" s="31">
        <v>75</v>
      </c>
      <c r="E19" s="31" t="s">
        <v>13</v>
      </c>
      <c r="F19" s="31">
        <v>24</v>
      </c>
      <c r="G19" s="31">
        <v>3.12</v>
      </c>
    </row>
    <row r="20" spans="1:7" x14ac:dyDescent="0.25">
      <c r="A20" s="27" t="s">
        <v>4</v>
      </c>
      <c r="B20" s="27" t="s">
        <v>25</v>
      </c>
      <c r="C20" s="27" t="s">
        <v>29</v>
      </c>
      <c r="D20" s="27">
        <v>75</v>
      </c>
      <c r="E20" s="27" t="s">
        <v>13</v>
      </c>
      <c r="F20" s="27">
        <v>48</v>
      </c>
      <c r="G20" s="27">
        <v>1.56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Q7" sqref="Q7"/>
    </sheetView>
  </sheetViews>
  <sheetFormatPr defaultRowHeight="15" x14ac:dyDescent="0.25"/>
  <cols>
    <col min="1" max="1" width="12.7109375" customWidth="1"/>
    <col min="2" max="2" width="14.42578125" customWidth="1"/>
    <col min="3" max="3" width="20.5703125" customWidth="1"/>
    <col min="9" max="9" width="9" customWidth="1"/>
  </cols>
  <sheetData>
    <row r="1" spans="1:12" x14ac:dyDescent="0.25">
      <c r="D1" s="3"/>
      <c r="E1" s="3"/>
      <c r="F1" s="3"/>
      <c r="G1" s="3"/>
      <c r="H1" s="4"/>
    </row>
    <row r="3" spans="1:12" x14ac:dyDescent="0.25">
      <c r="A3" s="2"/>
      <c r="B3" s="2"/>
      <c r="C3" s="2"/>
      <c r="D3" s="2" t="s">
        <v>30</v>
      </c>
      <c r="E3" s="2" t="s">
        <v>2</v>
      </c>
      <c r="F3" s="2" t="s">
        <v>3</v>
      </c>
      <c r="G3" s="2" t="s">
        <v>10</v>
      </c>
      <c r="H3" s="35" t="s">
        <v>57</v>
      </c>
      <c r="I3" s="35" t="s">
        <v>56</v>
      </c>
      <c r="J3" s="35" t="s">
        <v>62</v>
      </c>
      <c r="K3" s="35"/>
      <c r="L3" s="35"/>
    </row>
    <row r="4" spans="1:12" x14ac:dyDescent="0.25">
      <c r="A4" s="2" t="s">
        <v>0</v>
      </c>
      <c r="B4" s="2" t="s">
        <v>5</v>
      </c>
      <c r="C4" s="2" t="s">
        <v>1</v>
      </c>
      <c r="D4" s="2" t="s">
        <v>31</v>
      </c>
      <c r="E4" s="2" t="s">
        <v>32</v>
      </c>
      <c r="F4" s="2" t="s">
        <v>32</v>
      </c>
      <c r="G4" s="2" t="s">
        <v>33</v>
      </c>
      <c r="H4" s="35" t="s">
        <v>33</v>
      </c>
      <c r="I4" s="35" t="s">
        <v>61</v>
      </c>
      <c r="J4" s="35" t="s">
        <v>31</v>
      </c>
      <c r="K4" s="35"/>
      <c r="L4" s="35"/>
    </row>
    <row r="5" spans="1:12" x14ac:dyDescent="0.25">
      <c r="A5" s="1" t="s">
        <v>4</v>
      </c>
      <c r="B5" s="1" t="s">
        <v>6</v>
      </c>
      <c r="C5" s="1" t="s">
        <v>7</v>
      </c>
      <c r="D5" s="1">
        <v>10</v>
      </c>
      <c r="E5" s="5" t="s">
        <v>8</v>
      </c>
      <c r="F5" s="1">
        <v>12</v>
      </c>
      <c r="G5" s="25">
        <v>0.83299999999999996</v>
      </c>
      <c r="H5" s="36">
        <v>1</v>
      </c>
      <c r="I5" s="37">
        <v>0.25</v>
      </c>
      <c r="J5" s="37">
        <f>0.25*H5</f>
        <v>0.25</v>
      </c>
      <c r="K5" s="35"/>
      <c r="L5" s="35"/>
    </row>
    <row r="6" spans="1:12" x14ac:dyDescent="0.25">
      <c r="A6" s="1" t="s">
        <v>4</v>
      </c>
      <c r="B6" s="1" t="s">
        <v>11</v>
      </c>
      <c r="C6" s="1" t="s">
        <v>12</v>
      </c>
      <c r="D6" s="1">
        <v>15</v>
      </c>
      <c r="E6" s="5" t="s">
        <v>13</v>
      </c>
      <c r="F6" s="1">
        <v>12</v>
      </c>
      <c r="G6" s="25">
        <v>1.25</v>
      </c>
      <c r="H6" s="36">
        <v>1.25</v>
      </c>
      <c r="I6" s="37">
        <v>0.2</v>
      </c>
      <c r="J6" s="37">
        <f t="shared" ref="J6:J20" si="0">0.25*H6</f>
        <v>0.3125</v>
      </c>
      <c r="K6" s="35"/>
      <c r="L6" s="35"/>
    </row>
    <row r="7" spans="1:12" x14ac:dyDescent="0.25">
      <c r="A7" s="1" t="s">
        <v>4</v>
      </c>
      <c r="B7" s="1" t="s">
        <v>15</v>
      </c>
      <c r="C7" s="1" t="s">
        <v>16</v>
      </c>
      <c r="D7" s="1">
        <v>20</v>
      </c>
      <c r="E7" s="5" t="s">
        <v>13</v>
      </c>
      <c r="F7" s="1">
        <v>12</v>
      </c>
      <c r="G7" s="25">
        <v>1.667</v>
      </c>
      <c r="H7" s="36">
        <v>1.67</v>
      </c>
      <c r="I7" s="37">
        <v>0.15</v>
      </c>
      <c r="J7" s="37">
        <f t="shared" si="0"/>
        <v>0.41749999999999998</v>
      </c>
      <c r="K7" s="35"/>
      <c r="L7" s="35"/>
    </row>
    <row r="8" spans="1:12" x14ac:dyDescent="0.25">
      <c r="A8" s="1" t="s">
        <v>4</v>
      </c>
      <c r="B8" s="1" t="s">
        <v>19</v>
      </c>
      <c r="C8" s="1" t="s">
        <v>20</v>
      </c>
      <c r="D8" s="1">
        <v>50</v>
      </c>
      <c r="E8" s="5" t="s">
        <v>13</v>
      </c>
      <c r="F8" s="1">
        <v>12</v>
      </c>
      <c r="G8" s="25">
        <v>4.16</v>
      </c>
      <c r="H8" s="36">
        <v>5</v>
      </c>
      <c r="I8" s="37">
        <v>0.05</v>
      </c>
      <c r="J8" s="37">
        <f t="shared" si="0"/>
        <v>1.25</v>
      </c>
      <c r="K8" s="35"/>
      <c r="L8" s="35"/>
    </row>
    <row r="9" spans="1:12" x14ac:dyDescent="0.25">
      <c r="A9" s="1" t="s">
        <v>4</v>
      </c>
      <c r="B9" s="1" t="s">
        <v>25</v>
      </c>
      <c r="C9" s="1" t="s">
        <v>26</v>
      </c>
      <c r="D9" s="1">
        <v>75</v>
      </c>
      <c r="E9" s="5" t="s">
        <v>13</v>
      </c>
      <c r="F9" s="1">
        <v>12</v>
      </c>
      <c r="G9" s="25">
        <v>6.25</v>
      </c>
      <c r="H9" s="36">
        <v>6.25</v>
      </c>
      <c r="I9" s="37">
        <v>0.04</v>
      </c>
      <c r="J9" s="37">
        <f t="shared" si="0"/>
        <v>1.5625</v>
      </c>
      <c r="K9" s="35"/>
      <c r="L9" s="35"/>
    </row>
    <row r="10" spans="1:12" x14ac:dyDescent="0.25">
      <c r="A10" s="1" t="s">
        <v>4</v>
      </c>
      <c r="B10" s="1" t="s">
        <v>6</v>
      </c>
      <c r="C10" s="1" t="s">
        <v>9</v>
      </c>
      <c r="D10" s="1">
        <v>10</v>
      </c>
      <c r="E10" s="5" t="s">
        <v>8</v>
      </c>
      <c r="F10" s="1">
        <v>15</v>
      </c>
      <c r="G10" s="25">
        <v>0.66600000000000004</v>
      </c>
      <c r="H10" s="36">
        <v>1</v>
      </c>
      <c r="I10" s="37">
        <v>0.25</v>
      </c>
      <c r="J10" s="37">
        <f t="shared" si="0"/>
        <v>0.25</v>
      </c>
      <c r="K10" s="35"/>
      <c r="L10" s="35"/>
    </row>
    <row r="11" spans="1:12" x14ac:dyDescent="0.25">
      <c r="A11" s="1" t="s">
        <v>4</v>
      </c>
      <c r="B11" s="1" t="s">
        <v>11</v>
      </c>
      <c r="C11" s="1" t="s">
        <v>14</v>
      </c>
      <c r="D11" s="1">
        <v>15</v>
      </c>
      <c r="E11" s="5" t="s">
        <v>13</v>
      </c>
      <c r="F11" s="1">
        <v>15</v>
      </c>
      <c r="G11" s="25">
        <v>1</v>
      </c>
      <c r="H11" s="36">
        <v>1</v>
      </c>
      <c r="I11" s="37">
        <v>0.25</v>
      </c>
      <c r="J11" s="37">
        <f t="shared" si="0"/>
        <v>0.25</v>
      </c>
      <c r="K11" s="35"/>
      <c r="L11" s="35"/>
    </row>
    <row r="12" spans="1:12" x14ac:dyDescent="0.25">
      <c r="A12" s="1" t="s">
        <v>4</v>
      </c>
      <c r="B12" s="1" t="s">
        <v>15</v>
      </c>
      <c r="C12" s="1" t="s">
        <v>17</v>
      </c>
      <c r="D12" s="1">
        <v>20</v>
      </c>
      <c r="E12" s="5" t="s">
        <v>13</v>
      </c>
      <c r="F12" s="1">
        <v>15</v>
      </c>
      <c r="G12" s="25">
        <v>1.333</v>
      </c>
      <c r="H12" s="36">
        <v>1.67</v>
      </c>
      <c r="I12" s="37">
        <v>0.15</v>
      </c>
      <c r="J12" s="37">
        <f t="shared" si="0"/>
        <v>0.41749999999999998</v>
      </c>
      <c r="K12" s="35"/>
      <c r="L12" s="35"/>
    </row>
    <row r="13" spans="1:12" x14ac:dyDescent="0.25">
      <c r="A13" s="1" t="s">
        <v>4</v>
      </c>
      <c r="B13" s="1" t="s">
        <v>19</v>
      </c>
      <c r="C13" s="1" t="s">
        <v>21</v>
      </c>
      <c r="D13" s="1">
        <v>50</v>
      </c>
      <c r="E13" s="5" t="s">
        <v>13</v>
      </c>
      <c r="F13" s="1">
        <v>15</v>
      </c>
      <c r="G13" s="25">
        <v>3.33</v>
      </c>
      <c r="H13" s="36">
        <v>3.33</v>
      </c>
      <c r="I13" s="37">
        <v>7.4999999999999997E-2</v>
      </c>
      <c r="J13" s="37">
        <f t="shared" si="0"/>
        <v>0.83250000000000002</v>
      </c>
      <c r="K13" s="35"/>
      <c r="L13" s="35"/>
    </row>
    <row r="14" spans="1:12" x14ac:dyDescent="0.25">
      <c r="A14" s="1" t="s">
        <v>4</v>
      </c>
      <c r="B14" s="1" t="s">
        <v>25</v>
      </c>
      <c r="C14" s="1" t="s">
        <v>27</v>
      </c>
      <c r="D14" s="1">
        <v>75</v>
      </c>
      <c r="E14" s="5" t="s">
        <v>13</v>
      </c>
      <c r="F14" s="1">
        <v>15</v>
      </c>
      <c r="G14" s="25">
        <v>5</v>
      </c>
      <c r="H14" s="36">
        <v>5</v>
      </c>
      <c r="I14" s="37">
        <v>0.05</v>
      </c>
      <c r="J14" s="37">
        <f t="shared" si="0"/>
        <v>1.25</v>
      </c>
      <c r="K14" s="35"/>
      <c r="L14" s="35"/>
    </row>
    <row r="15" spans="1:12" x14ac:dyDescent="0.25">
      <c r="A15" s="1" t="s">
        <v>4</v>
      </c>
      <c r="B15" s="1" t="s">
        <v>15</v>
      </c>
      <c r="C15" s="1" t="s">
        <v>18</v>
      </c>
      <c r="D15" s="1">
        <v>20</v>
      </c>
      <c r="E15" s="5" t="s">
        <v>13</v>
      </c>
      <c r="F15" s="1">
        <v>24</v>
      </c>
      <c r="G15" s="25">
        <v>0.83399999999999996</v>
      </c>
      <c r="H15" s="36">
        <v>1</v>
      </c>
      <c r="I15" s="37">
        <v>0.25</v>
      </c>
      <c r="J15" s="37">
        <f t="shared" si="0"/>
        <v>0.25</v>
      </c>
      <c r="K15" s="35"/>
      <c r="L15" s="35"/>
    </row>
    <row r="16" spans="1:12" x14ac:dyDescent="0.25">
      <c r="A16" s="1" t="s">
        <v>4</v>
      </c>
      <c r="B16" s="1" t="s">
        <v>19</v>
      </c>
      <c r="C16" s="1" t="s">
        <v>22</v>
      </c>
      <c r="D16" s="1">
        <v>50</v>
      </c>
      <c r="E16" s="5" t="s">
        <v>13</v>
      </c>
      <c r="F16" s="1">
        <v>24</v>
      </c>
      <c r="G16" s="25">
        <v>2.08</v>
      </c>
      <c r="H16" s="36">
        <v>2.5</v>
      </c>
      <c r="I16" s="37">
        <v>0.1</v>
      </c>
      <c r="J16" s="37">
        <f t="shared" si="0"/>
        <v>0.625</v>
      </c>
      <c r="K16" s="35"/>
      <c r="L16" s="35"/>
    </row>
    <row r="17" spans="1:20" x14ac:dyDescent="0.25">
      <c r="A17" s="1" t="s">
        <v>4</v>
      </c>
      <c r="B17" s="1" t="s">
        <v>25</v>
      </c>
      <c r="C17" s="1" t="s">
        <v>28</v>
      </c>
      <c r="D17" s="1">
        <v>75</v>
      </c>
      <c r="E17" s="5" t="s">
        <v>13</v>
      </c>
      <c r="F17" s="1">
        <v>24</v>
      </c>
      <c r="G17" s="25">
        <v>3.12</v>
      </c>
      <c r="H17" s="36">
        <v>3.33</v>
      </c>
      <c r="I17" s="37">
        <v>7.4999999999999997E-2</v>
      </c>
      <c r="J17" s="37">
        <f t="shared" si="0"/>
        <v>0.83250000000000002</v>
      </c>
      <c r="K17" s="35"/>
      <c r="L17" s="35"/>
    </row>
    <row r="18" spans="1:20" x14ac:dyDescent="0.25">
      <c r="A18" s="1" t="s">
        <v>4</v>
      </c>
      <c r="B18" s="1" t="s">
        <v>19</v>
      </c>
      <c r="C18" s="1" t="s">
        <v>23</v>
      </c>
      <c r="D18" s="1">
        <v>50</v>
      </c>
      <c r="E18" s="5" t="s">
        <v>13</v>
      </c>
      <c r="F18" s="1">
        <v>28</v>
      </c>
      <c r="G18" s="25">
        <v>1.78</v>
      </c>
      <c r="H18" s="36">
        <v>2.5</v>
      </c>
      <c r="I18" s="37">
        <v>0.1</v>
      </c>
      <c r="J18" s="37">
        <f t="shared" si="0"/>
        <v>0.625</v>
      </c>
      <c r="K18" s="35"/>
      <c r="L18" s="35"/>
    </row>
    <row r="19" spans="1:20" x14ac:dyDescent="0.25">
      <c r="A19" s="1" t="s">
        <v>4</v>
      </c>
      <c r="B19" s="1" t="s">
        <v>19</v>
      </c>
      <c r="C19" s="1" t="s">
        <v>24</v>
      </c>
      <c r="D19" s="1">
        <v>50</v>
      </c>
      <c r="E19" s="5" t="s">
        <v>13</v>
      </c>
      <c r="F19" s="1">
        <v>48</v>
      </c>
      <c r="G19" s="25">
        <v>1.04</v>
      </c>
      <c r="H19" s="36">
        <v>1.25</v>
      </c>
      <c r="I19" s="37">
        <v>0.2</v>
      </c>
      <c r="J19" s="37">
        <f t="shared" si="0"/>
        <v>0.3125</v>
      </c>
      <c r="K19" s="35"/>
      <c r="L19" s="35"/>
    </row>
    <row r="20" spans="1:20" x14ac:dyDescent="0.25">
      <c r="A20" s="1" t="s">
        <v>4</v>
      </c>
      <c r="B20" s="1" t="s">
        <v>25</v>
      </c>
      <c r="C20" s="1" t="s">
        <v>29</v>
      </c>
      <c r="D20" s="1">
        <v>75</v>
      </c>
      <c r="E20" s="5" t="s">
        <v>13</v>
      </c>
      <c r="F20" s="1">
        <v>48</v>
      </c>
      <c r="G20" s="25">
        <v>1.56</v>
      </c>
      <c r="H20" s="36">
        <v>1.67</v>
      </c>
      <c r="I20" s="37">
        <v>0.15</v>
      </c>
      <c r="J20" s="37">
        <f t="shared" si="0"/>
        <v>0.41749999999999998</v>
      </c>
      <c r="K20" s="35"/>
      <c r="L20" s="35"/>
    </row>
    <row r="21" spans="1:20" x14ac:dyDescent="0.25">
      <c r="A21" s="3"/>
      <c r="B21" s="3"/>
      <c r="C21" s="3"/>
      <c r="D21" s="3"/>
      <c r="E21" s="3"/>
      <c r="F21" s="3"/>
      <c r="G21" s="3"/>
      <c r="H21" s="4"/>
    </row>
    <row r="22" spans="1:20" x14ac:dyDescent="0.25">
      <c r="P22" s="56" t="s">
        <v>63</v>
      </c>
      <c r="Q22" s="56"/>
      <c r="R22" s="56"/>
      <c r="S22" s="56"/>
      <c r="T22" s="56"/>
    </row>
    <row r="23" spans="1:20" x14ac:dyDescent="0.25">
      <c r="J23" s="2" t="s">
        <v>57</v>
      </c>
      <c r="K23" s="2" t="s">
        <v>56</v>
      </c>
      <c r="L23" s="2" t="s">
        <v>58</v>
      </c>
      <c r="M23" s="2" t="s">
        <v>59</v>
      </c>
      <c r="N23" s="2" t="s">
        <v>60</v>
      </c>
      <c r="P23" s="38" t="s">
        <v>56</v>
      </c>
      <c r="Q23" s="38" t="s">
        <v>57</v>
      </c>
      <c r="R23" s="38" t="s">
        <v>58</v>
      </c>
      <c r="S23" s="38" t="s">
        <v>59</v>
      </c>
      <c r="T23" s="38" t="s">
        <v>60</v>
      </c>
    </row>
    <row r="24" spans="1:20" x14ac:dyDescent="0.25">
      <c r="J24" s="25">
        <v>1</v>
      </c>
      <c r="K24" s="34">
        <f>(N24)/(J24*L24)</f>
        <v>0.25</v>
      </c>
      <c r="L24" s="1">
        <v>20</v>
      </c>
      <c r="M24" s="1">
        <v>0.25</v>
      </c>
      <c r="N24" s="1">
        <v>5</v>
      </c>
      <c r="P24" s="34">
        <v>0.04</v>
      </c>
      <c r="Q24" s="25">
        <f>T24/(P24*R24)</f>
        <v>6.25</v>
      </c>
      <c r="R24" s="1">
        <v>20</v>
      </c>
      <c r="S24" s="1">
        <v>0.25</v>
      </c>
      <c r="T24" s="1">
        <v>5</v>
      </c>
    </row>
    <row r="25" spans="1:20" x14ac:dyDescent="0.25">
      <c r="J25" s="25">
        <v>1.5</v>
      </c>
      <c r="K25" s="34">
        <f>(N25)/(J25*L25)</f>
        <v>0.16666666666666666</v>
      </c>
      <c r="L25" s="1">
        <v>20</v>
      </c>
      <c r="M25" s="1">
        <v>0.25</v>
      </c>
      <c r="N25" s="1">
        <v>5</v>
      </c>
      <c r="P25" s="34">
        <v>0.05</v>
      </c>
      <c r="Q25" s="25">
        <f t="shared" ref="Q25:Q31" si="1">T25/(P25*R25)</f>
        <v>5</v>
      </c>
      <c r="R25" s="1">
        <v>20</v>
      </c>
      <c r="S25" s="1">
        <v>0.25</v>
      </c>
      <c r="T25" s="1">
        <v>5</v>
      </c>
    </row>
    <row r="26" spans="1:20" x14ac:dyDescent="0.25">
      <c r="J26" s="25">
        <v>2</v>
      </c>
      <c r="K26" s="34">
        <f t="shared" ref="K26:K31" si="2">(N26)/(J26*L26)</f>
        <v>0.125</v>
      </c>
      <c r="L26" s="1">
        <v>20</v>
      </c>
      <c r="M26" s="1">
        <v>0.25</v>
      </c>
      <c r="N26" s="1">
        <v>5</v>
      </c>
      <c r="P26" s="34">
        <v>6.8000000000000005E-2</v>
      </c>
      <c r="Q26" s="25">
        <f t="shared" si="1"/>
        <v>3.6764705882352939</v>
      </c>
      <c r="R26" s="1">
        <v>20</v>
      </c>
      <c r="S26" s="1">
        <v>0.25</v>
      </c>
      <c r="T26" s="1">
        <v>5</v>
      </c>
    </row>
    <row r="27" spans="1:20" x14ac:dyDescent="0.25">
      <c r="J27" s="25">
        <v>2.5</v>
      </c>
      <c r="K27" s="34">
        <f t="shared" si="2"/>
        <v>0.1</v>
      </c>
      <c r="L27" s="1">
        <v>20</v>
      </c>
      <c r="M27" s="1">
        <v>0.25</v>
      </c>
      <c r="N27" s="1">
        <v>5</v>
      </c>
      <c r="P27" s="34">
        <v>7.4999999999999997E-2</v>
      </c>
      <c r="Q27" s="25">
        <f t="shared" si="1"/>
        <v>3.3333333333333335</v>
      </c>
      <c r="R27" s="1">
        <v>20</v>
      </c>
      <c r="S27" s="1">
        <v>0.25</v>
      </c>
      <c r="T27" s="1">
        <v>5</v>
      </c>
    </row>
    <row r="28" spans="1:20" x14ac:dyDescent="0.25">
      <c r="J28" s="25">
        <v>3</v>
      </c>
      <c r="K28" s="34">
        <f t="shared" si="2"/>
        <v>8.3333333333333329E-2</v>
      </c>
      <c r="L28" s="1">
        <v>20</v>
      </c>
      <c r="M28" s="1">
        <v>0.25</v>
      </c>
      <c r="N28" s="1">
        <v>5</v>
      </c>
      <c r="P28" s="34">
        <v>0.1</v>
      </c>
      <c r="Q28" s="25">
        <f t="shared" si="1"/>
        <v>2.5</v>
      </c>
      <c r="R28" s="1">
        <v>20</v>
      </c>
      <c r="S28" s="1">
        <v>0.25</v>
      </c>
      <c r="T28" s="1">
        <v>5</v>
      </c>
    </row>
    <row r="29" spans="1:20" x14ac:dyDescent="0.25">
      <c r="J29" s="25">
        <v>4</v>
      </c>
      <c r="K29" s="34">
        <f t="shared" si="2"/>
        <v>6.25E-2</v>
      </c>
      <c r="L29" s="1">
        <v>20</v>
      </c>
      <c r="M29" s="1">
        <v>0.25</v>
      </c>
      <c r="N29" s="1">
        <v>5</v>
      </c>
      <c r="P29" s="34">
        <v>0.15</v>
      </c>
      <c r="Q29" s="25">
        <f t="shared" si="1"/>
        <v>1.6666666666666667</v>
      </c>
      <c r="R29" s="1">
        <v>20</v>
      </c>
      <c r="S29" s="1">
        <v>0.25</v>
      </c>
      <c r="T29" s="1">
        <v>5</v>
      </c>
    </row>
    <row r="30" spans="1:20" x14ac:dyDescent="0.25">
      <c r="J30" s="25">
        <v>5</v>
      </c>
      <c r="K30" s="34">
        <f t="shared" si="2"/>
        <v>0.05</v>
      </c>
      <c r="L30" s="1">
        <v>20</v>
      </c>
      <c r="M30" s="1">
        <v>0.25</v>
      </c>
      <c r="N30" s="1">
        <v>5</v>
      </c>
      <c r="P30" s="34">
        <v>0.2</v>
      </c>
      <c r="Q30" s="25">
        <f t="shared" si="1"/>
        <v>1.25</v>
      </c>
      <c r="R30" s="1">
        <v>20</v>
      </c>
      <c r="S30" s="1">
        <v>0.25</v>
      </c>
      <c r="T30" s="1">
        <v>5</v>
      </c>
    </row>
    <row r="31" spans="1:20" x14ac:dyDescent="0.25">
      <c r="J31" s="25">
        <v>6</v>
      </c>
      <c r="K31" s="34">
        <f t="shared" si="2"/>
        <v>4.1666666666666664E-2</v>
      </c>
      <c r="L31" s="1">
        <v>20</v>
      </c>
      <c r="M31" s="1">
        <v>0.25</v>
      </c>
      <c r="N31" s="1">
        <v>5</v>
      </c>
      <c r="P31" s="34">
        <v>0.25</v>
      </c>
      <c r="Q31" s="25">
        <f t="shared" si="1"/>
        <v>1</v>
      </c>
      <c r="R31" s="1">
        <v>20</v>
      </c>
      <c r="S31" s="1">
        <v>0.25</v>
      </c>
      <c r="T31" s="1">
        <v>5</v>
      </c>
    </row>
  </sheetData>
  <sortState ref="A3:G20">
    <sortCondition ref="F3:F20"/>
  </sortState>
  <mergeCells count="1">
    <mergeCell ref="P22:T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L20" sqref="L20"/>
    </sheetView>
  </sheetViews>
  <sheetFormatPr defaultRowHeight="15" x14ac:dyDescent="0.25"/>
  <cols>
    <col min="1" max="1" width="12.42578125" customWidth="1"/>
    <col min="2" max="2" width="15" customWidth="1"/>
    <col min="3" max="3" width="20.85546875" customWidth="1"/>
    <col min="8" max="8" width="9.140625" customWidth="1"/>
  </cols>
  <sheetData>
    <row r="2" spans="1:9" ht="15.75" thickBot="1" x14ac:dyDescent="0.3"/>
    <row r="3" spans="1:9" x14ac:dyDescent="0.25">
      <c r="A3" s="11"/>
      <c r="B3" s="12"/>
      <c r="C3" s="12"/>
      <c r="D3" s="12" t="s">
        <v>30</v>
      </c>
      <c r="E3" s="12" t="s">
        <v>2</v>
      </c>
      <c r="F3" s="12" t="s">
        <v>3</v>
      </c>
      <c r="G3" s="12" t="s">
        <v>10</v>
      </c>
      <c r="H3" s="13" t="s">
        <v>34</v>
      </c>
      <c r="I3" s="14" t="s">
        <v>35</v>
      </c>
    </row>
    <row r="4" spans="1:9" ht="15.75" thickBot="1" x14ac:dyDescent="0.3">
      <c r="A4" s="15" t="s">
        <v>0</v>
      </c>
      <c r="B4" s="16" t="s">
        <v>5</v>
      </c>
      <c r="C4" s="16" t="s">
        <v>1</v>
      </c>
      <c r="D4" s="16" t="s">
        <v>31</v>
      </c>
      <c r="E4" s="16" t="s">
        <v>32</v>
      </c>
      <c r="F4" s="16" t="s">
        <v>32</v>
      </c>
      <c r="G4" s="16" t="s">
        <v>33</v>
      </c>
      <c r="H4" s="17" t="s">
        <v>36</v>
      </c>
      <c r="I4" s="18" t="s">
        <v>36</v>
      </c>
    </row>
    <row r="5" spans="1:9" x14ac:dyDescent="0.25">
      <c r="A5" s="6" t="s">
        <v>4</v>
      </c>
      <c r="B5" s="7" t="s">
        <v>6</v>
      </c>
      <c r="C5" s="7" t="s">
        <v>7</v>
      </c>
      <c r="D5" s="7">
        <v>10</v>
      </c>
      <c r="E5" s="7" t="s">
        <v>8</v>
      </c>
      <c r="F5" s="7">
        <v>12</v>
      </c>
      <c r="G5" s="7">
        <v>0.83299999999999996</v>
      </c>
      <c r="H5" s="19" t="s">
        <v>37</v>
      </c>
      <c r="I5" s="20" t="s">
        <v>38</v>
      </c>
    </row>
    <row r="6" spans="1:9" ht="15.75" thickBot="1" x14ac:dyDescent="0.3">
      <c r="A6" s="8" t="s">
        <v>4</v>
      </c>
      <c r="B6" s="9" t="s">
        <v>6</v>
      </c>
      <c r="C6" s="9" t="s">
        <v>9</v>
      </c>
      <c r="D6" s="9">
        <v>10</v>
      </c>
      <c r="E6" s="9" t="s">
        <v>8</v>
      </c>
      <c r="F6" s="9">
        <v>15</v>
      </c>
      <c r="G6" s="9">
        <v>0.66600000000000004</v>
      </c>
      <c r="H6" s="21" t="s">
        <v>37</v>
      </c>
      <c r="I6" s="22" t="s">
        <v>39</v>
      </c>
    </row>
    <row r="7" spans="1:9" x14ac:dyDescent="0.25">
      <c r="A7" s="6" t="s">
        <v>4</v>
      </c>
      <c r="B7" s="7" t="s">
        <v>11</v>
      </c>
      <c r="C7" s="7" t="s">
        <v>12</v>
      </c>
      <c r="D7" s="7">
        <v>15</v>
      </c>
      <c r="E7" s="7" t="s">
        <v>13</v>
      </c>
      <c r="F7" s="7">
        <v>12</v>
      </c>
      <c r="G7" s="7">
        <v>1.25</v>
      </c>
      <c r="H7" s="19" t="s">
        <v>40</v>
      </c>
      <c r="I7" s="20" t="s">
        <v>41</v>
      </c>
    </row>
    <row r="8" spans="1:9" ht="15.75" thickBot="1" x14ac:dyDescent="0.3">
      <c r="A8" s="8" t="s">
        <v>4</v>
      </c>
      <c r="B8" s="9" t="s">
        <v>11</v>
      </c>
      <c r="C8" s="9" t="s">
        <v>14</v>
      </c>
      <c r="D8" s="9">
        <v>15</v>
      </c>
      <c r="E8" s="9" t="s">
        <v>13</v>
      </c>
      <c r="F8" s="9">
        <v>15</v>
      </c>
      <c r="G8" s="9">
        <v>1</v>
      </c>
      <c r="H8" s="21" t="s">
        <v>40</v>
      </c>
      <c r="I8" s="22" t="s">
        <v>41</v>
      </c>
    </row>
    <row r="9" spans="1:9" x14ac:dyDescent="0.25">
      <c r="A9" s="6" t="s">
        <v>4</v>
      </c>
      <c r="B9" s="7" t="s">
        <v>15</v>
      </c>
      <c r="C9" s="7" t="s">
        <v>16</v>
      </c>
      <c r="D9" s="7">
        <v>20</v>
      </c>
      <c r="E9" s="7" t="s">
        <v>13</v>
      </c>
      <c r="F9" s="7">
        <v>12</v>
      </c>
      <c r="G9" s="7">
        <v>1.667</v>
      </c>
      <c r="H9" s="19" t="s">
        <v>40</v>
      </c>
      <c r="I9" s="20" t="s">
        <v>41</v>
      </c>
    </row>
    <row r="10" spans="1:9" x14ac:dyDescent="0.25">
      <c r="A10" s="10" t="s">
        <v>4</v>
      </c>
      <c r="B10" s="1" t="s">
        <v>15</v>
      </c>
      <c r="C10" s="1" t="s">
        <v>17</v>
      </c>
      <c r="D10" s="1">
        <v>20</v>
      </c>
      <c r="E10" s="1" t="s">
        <v>13</v>
      </c>
      <c r="F10" s="1">
        <v>15</v>
      </c>
      <c r="G10" s="1">
        <v>1.333</v>
      </c>
      <c r="H10" s="23" t="s">
        <v>40</v>
      </c>
      <c r="I10" s="24" t="s">
        <v>41</v>
      </c>
    </row>
    <row r="11" spans="1:9" ht="15.75" thickBot="1" x14ac:dyDescent="0.3">
      <c r="A11" s="8" t="s">
        <v>4</v>
      </c>
      <c r="B11" s="9" t="s">
        <v>15</v>
      </c>
      <c r="C11" s="9" t="s">
        <v>18</v>
      </c>
      <c r="D11" s="9">
        <v>20</v>
      </c>
      <c r="E11" s="9" t="s">
        <v>13</v>
      </c>
      <c r="F11" s="9">
        <v>24</v>
      </c>
      <c r="G11" s="9">
        <v>0.83399999999999996</v>
      </c>
      <c r="H11" s="21" t="s">
        <v>40</v>
      </c>
      <c r="I11" s="22" t="s">
        <v>40</v>
      </c>
    </row>
    <row r="12" spans="1:9" x14ac:dyDescent="0.25">
      <c r="A12" s="6" t="s">
        <v>4</v>
      </c>
      <c r="B12" s="7" t="s">
        <v>19</v>
      </c>
      <c r="C12" s="7" t="s">
        <v>20</v>
      </c>
      <c r="D12" s="7">
        <v>50</v>
      </c>
      <c r="E12" s="7" t="s">
        <v>13</v>
      </c>
      <c r="F12" s="7">
        <v>12</v>
      </c>
      <c r="G12" s="7">
        <v>4.16</v>
      </c>
      <c r="H12" s="19"/>
      <c r="I12" s="20"/>
    </row>
    <row r="13" spans="1:9" x14ac:dyDescent="0.25">
      <c r="A13" s="10" t="s">
        <v>4</v>
      </c>
      <c r="B13" s="1" t="s">
        <v>19</v>
      </c>
      <c r="C13" s="1" t="s">
        <v>21</v>
      </c>
      <c r="D13" s="1">
        <v>50</v>
      </c>
      <c r="E13" s="1" t="s">
        <v>13</v>
      </c>
      <c r="F13" s="1">
        <v>15</v>
      </c>
      <c r="G13" s="1">
        <v>3.33</v>
      </c>
      <c r="H13" s="23"/>
      <c r="I13" s="24"/>
    </row>
    <row r="14" spans="1:9" x14ac:dyDescent="0.25">
      <c r="A14" s="10" t="s">
        <v>4</v>
      </c>
      <c r="B14" s="1" t="s">
        <v>19</v>
      </c>
      <c r="C14" s="1" t="s">
        <v>22</v>
      </c>
      <c r="D14" s="1">
        <v>50</v>
      </c>
      <c r="E14" s="1" t="s">
        <v>13</v>
      </c>
      <c r="F14" s="1">
        <v>24</v>
      </c>
      <c r="G14" s="1">
        <v>2.08</v>
      </c>
      <c r="H14" s="23"/>
      <c r="I14" s="24"/>
    </row>
    <row r="15" spans="1:9" x14ac:dyDescent="0.25">
      <c r="A15" s="10" t="s">
        <v>4</v>
      </c>
      <c r="B15" s="1" t="s">
        <v>19</v>
      </c>
      <c r="C15" s="1" t="s">
        <v>23</v>
      </c>
      <c r="D15" s="1">
        <v>50</v>
      </c>
      <c r="E15" s="1" t="s">
        <v>13</v>
      </c>
      <c r="F15" s="1">
        <v>28</v>
      </c>
      <c r="G15" s="1">
        <v>1.78</v>
      </c>
      <c r="H15" s="23"/>
      <c r="I15" s="24"/>
    </row>
    <row r="16" spans="1:9" ht="15.75" thickBot="1" x14ac:dyDescent="0.3">
      <c r="A16" s="8" t="s">
        <v>4</v>
      </c>
      <c r="B16" s="9" t="s">
        <v>19</v>
      </c>
      <c r="C16" s="9" t="s">
        <v>24</v>
      </c>
      <c r="D16" s="9">
        <v>50</v>
      </c>
      <c r="E16" s="9" t="s">
        <v>13</v>
      </c>
      <c r="F16" s="9">
        <v>48</v>
      </c>
      <c r="G16" s="9">
        <v>1.04</v>
      </c>
      <c r="H16" s="21"/>
      <c r="I16" s="22"/>
    </row>
    <row r="17" spans="1:9" x14ac:dyDescent="0.25">
      <c r="A17" s="6" t="s">
        <v>4</v>
      </c>
      <c r="B17" s="7" t="s">
        <v>25</v>
      </c>
      <c r="C17" s="7" t="s">
        <v>26</v>
      </c>
      <c r="D17" s="7">
        <v>75</v>
      </c>
      <c r="E17" s="7" t="s">
        <v>13</v>
      </c>
      <c r="F17" s="7">
        <v>12</v>
      </c>
      <c r="G17" s="7">
        <v>6.25</v>
      </c>
      <c r="H17" s="19"/>
      <c r="I17" s="20"/>
    </row>
    <row r="18" spans="1:9" x14ac:dyDescent="0.25">
      <c r="A18" s="10" t="s">
        <v>4</v>
      </c>
      <c r="B18" s="1" t="s">
        <v>25</v>
      </c>
      <c r="C18" s="1" t="s">
        <v>27</v>
      </c>
      <c r="D18" s="1">
        <v>75</v>
      </c>
      <c r="E18" s="1" t="s">
        <v>13</v>
      </c>
      <c r="F18" s="1">
        <v>15</v>
      </c>
      <c r="G18" s="1">
        <v>5</v>
      </c>
      <c r="H18" s="23"/>
      <c r="I18" s="24"/>
    </row>
    <row r="19" spans="1:9" x14ac:dyDescent="0.25">
      <c r="A19" s="10" t="s">
        <v>4</v>
      </c>
      <c r="B19" s="1" t="s">
        <v>25</v>
      </c>
      <c r="C19" s="1" t="s">
        <v>28</v>
      </c>
      <c r="D19" s="1">
        <v>75</v>
      </c>
      <c r="E19" s="1" t="s">
        <v>13</v>
      </c>
      <c r="F19" s="1">
        <v>24</v>
      </c>
      <c r="G19" s="1">
        <v>3.12</v>
      </c>
      <c r="H19" s="23"/>
      <c r="I19" s="24"/>
    </row>
    <row r="20" spans="1:9" ht="15.75" thickBot="1" x14ac:dyDescent="0.3">
      <c r="A20" s="8" t="s">
        <v>4</v>
      </c>
      <c r="B20" s="9" t="s">
        <v>25</v>
      </c>
      <c r="C20" s="9" t="s">
        <v>29</v>
      </c>
      <c r="D20" s="9">
        <v>75</v>
      </c>
      <c r="E20" s="9" t="s">
        <v>13</v>
      </c>
      <c r="F20" s="9">
        <v>48</v>
      </c>
      <c r="G20" s="9">
        <v>1.56</v>
      </c>
      <c r="H20" s="21"/>
      <c r="I20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7"/>
  <sheetViews>
    <sheetView workbookViewId="0">
      <selection activeCell="E25" sqref="E25"/>
    </sheetView>
  </sheetViews>
  <sheetFormatPr defaultRowHeight="15" x14ac:dyDescent="0.25"/>
  <cols>
    <col min="1" max="1" width="26" customWidth="1"/>
    <col min="2" max="6" width="8.7109375" customWidth="1"/>
  </cols>
  <sheetData>
    <row r="5" spans="1:6" x14ac:dyDescent="0.25">
      <c r="A5" s="1"/>
      <c r="B5" s="1"/>
      <c r="C5" s="1"/>
      <c r="D5" s="2" t="s">
        <v>42</v>
      </c>
      <c r="E5" s="1"/>
      <c r="F5" s="2" t="s">
        <v>43</v>
      </c>
    </row>
    <row r="6" spans="1:6" x14ac:dyDescent="0.25">
      <c r="A6" s="2" t="s">
        <v>44</v>
      </c>
      <c r="B6" s="2" t="s">
        <v>52</v>
      </c>
      <c r="C6" s="2" t="s">
        <v>10</v>
      </c>
      <c r="D6" s="2" t="s">
        <v>31</v>
      </c>
      <c r="E6" s="2" t="s">
        <v>45</v>
      </c>
      <c r="F6" s="2" t="s">
        <v>31</v>
      </c>
    </row>
    <row r="7" spans="1:6" x14ac:dyDescent="0.25">
      <c r="A7" s="1" t="s">
        <v>46</v>
      </c>
      <c r="B7" s="1">
        <v>12</v>
      </c>
      <c r="C7" s="32">
        <v>0.1</v>
      </c>
      <c r="D7" s="32">
        <f>B7*C7</f>
        <v>1.2000000000000002</v>
      </c>
      <c r="E7" s="1">
        <v>3</v>
      </c>
      <c r="F7" s="32">
        <f>D7*E7</f>
        <v>3.6000000000000005</v>
      </c>
    </row>
    <row r="8" spans="1:6" x14ac:dyDescent="0.25">
      <c r="A8" s="1" t="s">
        <v>55</v>
      </c>
      <c r="B8" s="1">
        <v>12</v>
      </c>
      <c r="C8" s="32">
        <v>0.25</v>
      </c>
      <c r="D8" s="32">
        <f t="shared" ref="D8:D16" si="0">B8*C8</f>
        <v>3</v>
      </c>
      <c r="E8" s="1">
        <v>2</v>
      </c>
      <c r="F8" s="32">
        <f t="shared" ref="F8:F16" si="1">D8*E8</f>
        <v>6</v>
      </c>
    </row>
    <row r="9" spans="1:6" x14ac:dyDescent="0.25">
      <c r="A9" s="1" t="s">
        <v>54</v>
      </c>
      <c r="B9" s="1">
        <v>12</v>
      </c>
      <c r="C9" s="32">
        <v>0.5</v>
      </c>
      <c r="D9" s="32">
        <f t="shared" ref="D9" si="2">B9*C9</f>
        <v>6</v>
      </c>
      <c r="E9" s="1">
        <v>2</v>
      </c>
      <c r="F9" s="32">
        <f t="shared" ref="F9" si="3">D9*E9</f>
        <v>12</v>
      </c>
    </row>
    <row r="10" spans="1:6" x14ac:dyDescent="0.25">
      <c r="A10" s="1" t="s">
        <v>82</v>
      </c>
      <c r="B10" s="1">
        <v>12</v>
      </c>
      <c r="C10" s="32">
        <v>1.25</v>
      </c>
      <c r="D10" s="32">
        <f t="shared" ref="D10" si="4">B10*C10</f>
        <v>15</v>
      </c>
      <c r="E10" s="1">
        <v>1</v>
      </c>
      <c r="F10" s="32">
        <f t="shared" ref="F10" si="5">D10*E10</f>
        <v>15</v>
      </c>
    </row>
    <row r="11" spans="1:6" x14ac:dyDescent="0.25">
      <c r="A11" s="1" t="s">
        <v>47</v>
      </c>
      <c r="B11" s="1">
        <v>24</v>
      </c>
      <c r="C11" s="32">
        <v>1</v>
      </c>
      <c r="D11" s="32">
        <f t="shared" si="0"/>
        <v>24</v>
      </c>
      <c r="E11" s="1">
        <v>1</v>
      </c>
      <c r="F11" s="32">
        <f t="shared" si="1"/>
        <v>24</v>
      </c>
    </row>
    <row r="12" spans="1:6" x14ac:dyDescent="0.25">
      <c r="A12" s="1" t="s">
        <v>48</v>
      </c>
      <c r="B12" s="1">
        <v>24</v>
      </c>
      <c r="C12" s="32">
        <v>1</v>
      </c>
      <c r="D12" s="32">
        <f t="shared" si="0"/>
        <v>24</v>
      </c>
      <c r="E12" s="1">
        <v>1</v>
      </c>
      <c r="F12" s="32">
        <f t="shared" si="1"/>
        <v>24</v>
      </c>
    </row>
    <row r="13" spans="1:6" x14ac:dyDescent="0.25">
      <c r="A13" s="1" t="s">
        <v>49</v>
      </c>
      <c r="B13" s="1">
        <v>24</v>
      </c>
      <c r="C13" s="32">
        <v>2</v>
      </c>
      <c r="D13" s="32">
        <f t="shared" si="0"/>
        <v>48</v>
      </c>
      <c r="E13" s="1">
        <v>1</v>
      </c>
      <c r="F13" s="32">
        <f t="shared" si="1"/>
        <v>48</v>
      </c>
    </row>
    <row r="14" spans="1:6" x14ac:dyDescent="0.25">
      <c r="A14" s="1" t="s">
        <v>53</v>
      </c>
      <c r="B14" s="1">
        <v>12</v>
      </c>
      <c r="C14" s="32">
        <v>0.5</v>
      </c>
      <c r="D14" s="32">
        <f t="shared" si="0"/>
        <v>6</v>
      </c>
      <c r="E14" s="1">
        <v>1</v>
      </c>
      <c r="F14" s="32">
        <f t="shared" si="1"/>
        <v>6</v>
      </c>
    </row>
    <row r="15" spans="1:6" x14ac:dyDescent="0.25">
      <c r="A15" s="1" t="s">
        <v>50</v>
      </c>
      <c r="B15" s="1">
        <v>12</v>
      </c>
      <c r="C15" s="32">
        <v>6</v>
      </c>
      <c r="D15" s="32">
        <f t="shared" si="0"/>
        <v>72</v>
      </c>
      <c r="E15" s="1">
        <v>2</v>
      </c>
      <c r="F15" s="32">
        <f t="shared" si="1"/>
        <v>144</v>
      </c>
    </row>
    <row r="16" spans="1:6" x14ac:dyDescent="0.25">
      <c r="A16" s="1" t="s">
        <v>51</v>
      </c>
      <c r="B16" s="1">
        <v>24</v>
      </c>
      <c r="C16" s="32">
        <v>0.2</v>
      </c>
      <c r="D16" s="32">
        <f t="shared" si="0"/>
        <v>4.8000000000000007</v>
      </c>
      <c r="E16" s="1">
        <v>1</v>
      </c>
      <c r="F16" s="32">
        <f t="shared" si="1"/>
        <v>4.8000000000000007</v>
      </c>
    </row>
    <row r="17" spans="5:6" x14ac:dyDescent="0.25">
      <c r="E17" s="26">
        <f>SUM(E7:E16)</f>
        <v>15</v>
      </c>
      <c r="F17" s="33">
        <f>SUM(F7:F16)</f>
        <v>287.40000000000003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U71"/>
  <sheetViews>
    <sheetView topLeftCell="A7" workbookViewId="0">
      <selection activeCell="K27" sqref="K27"/>
    </sheetView>
  </sheetViews>
  <sheetFormatPr defaultRowHeight="15" x14ac:dyDescent="0.25"/>
  <cols>
    <col min="21" max="21" width="25.42578125" customWidth="1"/>
  </cols>
  <sheetData>
    <row r="2" spans="3:21" ht="15.75" thickBot="1" x14ac:dyDescent="0.3"/>
    <row r="3" spans="3:21" x14ac:dyDescent="0.25">
      <c r="C3" s="58" t="s">
        <v>73</v>
      </c>
      <c r="D3" s="57"/>
      <c r="E3" s="57"/>
      <c r="F3" s="57"/>
      <c r="G3" s="57"/>
      <c r="H3" s="57"/>
      <c r="I3" s="57"/>
      <c r="J3" s="41"/>
      <c r="K3" s="41"/>
      <c r="L3" s="41"/>
      <c r="M3" s="41"/>
      <c r="N3" s="57" t="s">
        <v>76</v>
      </c>
      <c r="O3" s="57"/>
      <c r="P3" s="57"/>
      <c r="Q3" s="57"/>
      <c r="R3" s="57"/>
      <c r="S3" s="57"/>
      <c r="T3" s="57"/>
      <c r="U3" s="42"/>
    </row>
    <row r="4" spans="3:21" x14ac:dyDescent="0.25">
      <c r="C4" s="43" t="s">
        <v>68</v>
      </c>
      <c r="D4" s="2" t="s">
        <v>69</v>
      </c>
      <c r="E4" s="2" t="s">
        <v>70</v>
      </c>
      <c r="F4" s="2" t="s">
        <v>66</v>
      </c>
      <c r="G4" s="2" t="s">
        <v>65</v>
      </c>
      <c r="H4" s="2" t="s">
        <v>64</v>
      </c>
      <c r="I4" s="2" t="s">
        <v>67</v>
      </c>
      <c r="J4" s="4"/>
      <c r="K4" s="4"/>
      <c r="L4" s="4"/>
      <c r="M4" s="4"/>
      <c r="N4" s="2" t="s">
        <v>68</v>
      </c>
      <c r="O4" s="2" t="s">
        <v>69</v>
      </c>
      <c r="P4" s="2" t="s">
        <v>70</v>
      </c>
      <c r="Q4" s="2" t="s">
        <v>66</v>
      </c>
      <c r="R4" s="2" t="s">
        <v>65</v>
      </c>
      <c r="S4" s="2" t="s">
        <v>64</v>
      </c>
      <c r="T4" s="2" t="s">
        <v>67</v>
      </c>
      <c r="U4" s="44" t="s">
        <v>74</v>
      </c>
    </row>
    <row r="5" spans="3:21" x14ac:dyDescent="0.25">
      <c r="C5" s="10">
        <v>48</v>
      </c>
      <c r="D5" s="25">
        <f>E5/C5</f>
        <v>2.4705882352941178</v>
      </c>
      <c r="E5" s="52">
        <f>I5/F5</f>
        <v>118.58823529411765</v>
      </c>
      <c r="F5" s="1">
        <v>0.85</v>
      </c>
      <c r="G5" s="1">
        <v>48</v>
      </c>
      <c r="H5" s="25">
        <f>I5/G5</f>
        <v>2.1</v>
      </c>
      <c r="I5" s="40">
        <f>SUM($P$8:$P$15:$P$22:$P$29)</f>
        <v>100.8</v>
      </c>
      <c r="J5" s="4"/>
      <c r="K5" s="4"/>
      <c r="L5" s="4"/>
      <c r="M5" s="4"/>
      <c r="N5" s="1"/>
      <c r="O5" s="1"/>
      <c r="P5" s="25"/>
      <c r="Q5" s="1"/>
      <c r="R5" s="1">
        <v>12</v>
      </c>
      <c r="S5" s="1">
        <v>0.1</v>
      </c>
      <c r="T5" s="1">
        <f>R5*S5</f>
        <v>1.2000000000000002</v>
      </c>
      <c r="U5" s="45" t="s">
        <v>46</v>
      </c>
    </row>
    <row r="6" spans="3:21" x14ac:dyDescent="0.25">
      <c r="C6" s="46"/>
      <c r="D6" s="4"/>
      <c r="E6" s="4"/>
      <c r="F6" s="4"/>
      <c r="G6" s="4"/>
      <c r="H6" s="4"/>
      <c r="I6" s="4"/>
      <c r="J6" s="4"/>
      <c r="K6" s="4"/>
      <c r="L6" s="4"/>
      <c r="M6" s="4"/>
      <c r="N6" s="1"/>
      <c r="O6" s="1"/>
      <c r="P6" s="25"/>
      <c r="Q6" s="1"/>
      <c r="R6" s="1">
        <v>12</v>
      </c>
      <c r="S6" s="1">
        <v>0.1</v>
      </c>
      <c r="T6" s="1">
        <f t="shared" ref="T6:T7" si="0">R6*S6</f>
        <v>1.2000000000000002</v>
      </c>
      <c r="U6" s="45" t="s">
        <v>46</v>
      </c>
    </row>
    <row r="7" spans="3:21" x14ac:dyDescent="0.25">
      <c r="C7" s="46"/>
      <c r="D7" s="4"/>
      <c r="E7" s="4"/>
      <c r="F7" s="4"/>
      <c r="G7" s="4"/>
      <c r="H7" s="4"/>
      <c r="I7" s="4"/>
      <c r="J7" s="4"/>
      <c r="K7" s="4"/>
      <c r="L7" s="4"/>
      <c r="M7" s="4"/>
      <c r="N7" s="1"/>
      <c r="O7" s="1"/>
      <c r="P7" s="25"/>
      <c r="Q7" s="1"/>
      <c r="R7" s="1">
        <v>12</v>
      </c>
      <c r="S7" s="1">
        <v>0.1</v>
      </c>
      <c r="T7" s="1">
        <f t="shared" si="0"/>
        <v>1.2000000000000002</v>
      </c>
      <c r="U7" s="45" t="s">
        <v>46</v>
      </c>
    </row>
    <row r="8" spans="3:21" x14ac:dyDescent="0.25">
      <c r="C8" s="46"/>
      <c r="D8" s="4"/>
      <c r="E8" s="4"/>
      <c r="F8" s="4"/>
      <c r="G8" s="4"/>
      <c r="H8" s="4"/>
      <c r="I8" s="4"/>
      <c r="J8" s="4"/>
      <c r="K8" s="4"/>
      <c r="L8" s="4"/>
      <c r="M8" s="4"/>
      <c r="N8" s="1">
        <v>48</v>
      </c>
      <c r="O8" s="34">
        <f>P8/N8</f>
        <v>0.10000000000000002</v>
      </c>
      <c r="P8" s="54">
        <f t="shared" ref="P8" si="1">T8/Q8</f>
        <v>4.8000000000000007</v>
      </c>
      <c r="Q8" s="1">
        <v>0.75</v>
      </c>
      <c r="R8" s="1">
        <v>12</v>
      </c>
      <c r="S8" s="1">
        <f>SUM(S5:S7)</f>
        <v>0.30000000000000004</v>
      </c>
      <c r="T8" s="39">
        <f>SUM(T5:T7)</f>
        <v>3.6000000000000005</v>
      </c>
      <c r="U8" s="45"/>
    </row>
    <row r="9" spans="3:21" x14ac:dyDescent="0.25"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7"/>
    </row>
    <row r="10" spans="3:21" x14ac:dyDescent="0.25">
      <c r="C10" s="46"/>
      <c r="D10" s="4"/>
      <c r="E10" s="4"/>
      <c r="F10" s="4"/>
      <c r="G10" s="4"/>
      <c r="H10" s="4"/>
      <c r="I10" s="4"/>
      <c r="J10" s="4"/>
      <c r="K10" s="4"/>
      <c r="L10" s="4"/>
      <c r="M10" s="4"/>
      <c r="N10" s="56" t="s">
        <v>71</v>
      </c>
      <c r="O10" s="56"/>
      <c r="P10" s="56"/>
      <c r="Q10" s="56"/>
      <c r="R10" s="56"/>
      <c r="S10" s="56"/>
      <c r="T10" s="56"/>
      <c r="U10" s="45"/>
    </row>
    <row r="11" spans="3:21" x14ac:dyDescent="0.25">
      <c r="C11" s="46"/>
      <c r="D11" s="4"/>
      <c r="E11" s="4"/>
      <c r="F11" s="4"/>
      <c r="G11" s="4"/>
      <c r="H11" s="4"/>
      <c r="I11" s="4"/>
      <c r="J11" s="4"/>
      <c r="K11" s="4"/>
      <c r="L11" s="4"/>
      <c r="M11" s="4"/>
      <c r="N11" s="2" t="s">
        <v>68</v>
      </c>
      <c r="O11" s="2" t="s">
        <v>69</v>
      </c>
      <c r="P11" s="2" t="s">
        <v>70</v>
      </c>
      <c r="Q11" s="2" t="s">
        <v>66</v>
      </c>
      <c r="R11" s="2" t="s">
        <v>65</v>
      </c>
      <c r="S11" s="2" t="s">
        <v>64</v>
      </c>
      <c r="T11" s="2" t="s">
        <v>67</v>
      </c>
      <c r="U11" s="44" t="s">
        <v>74</v>
      </c>
    </row>
    <row r="12" spans="3:21" x14ac:dyDescent="0.25">
      <c r="C12" s="46"/>
      <c r="D12" s="4"/>
      <c r="E12" s="4"/>
      <c r="F12" s="4"/>
      <c r="G12" s="4"/>
      <c r="H12" s="4"/>
      <c r="I12" s="4"/>
      <c r="J12" s="4"/>
      <c r="K12" s="4"/>
      <c r="L12" s="4"/>
      <c r="M12" s="4"/>
      <c r="N12" s="1"/>
      <c r="O12" s="1"/>
      <c r="P12" s="25"/>
      <c r="Q12" s="1"/>
      <c r="R12" s="1">
        <v>12</v>
      </c>
      <c r="S12" s="1">
        <v>0.3</v>
      </c>
      <c r="T12" s="1">
        <f>R12*S12</f>
        <v>3.5999999999999996</v>
      </c>
      <c r="U12" s="45" t="s">
        <v>55</v>
      </c>
    </row>
    <row r="13" spans="3:21" x14ac:dyDescent="0.25">
      <c r="C13" s="46"/>
      <c r="D13" s="4"/>
      <c r="E13" s="4"/>
      <c r="F13" s="4"/>
      <c r="G13" s="4"/>
      <c r="H13" s="4"/>
      <c r="I13" s="4"/>
      <c r="J13" s="4"/>
      <c r="K13" s="4"/>
      <c r="L13" s="4"/>
      <c r="M13" s="4"/>
      <c r="N13" s="1"/>
      <c r="O13" s="1"/>
      <c r="P13" s="25"/>
      <c r="Q13" s="1"/>
      <c r="R13" s="1">
        <v>12</v>
      </c>
      <c r="S13" s="1">
        <v>0.3</v>
      </c>
      <c r="T13" s="1">
        <f t="shared" ref="T13:T14" si="2">R13*S13</f>
        <v>3.5999999999999996</v>
      </c>
      <c r="U13" s="45" t="s">
        <v>55</v>
      </c>
    </row>
    <row r="14" spans="3:21" x14ac:dyDescent="0.25">
      <c r="C14" s="46"/>
      <c r="D14" s="4"/>
      <c r="E14" s="4"/>
      <c r="F14" s="4"/>
      <c r="G14" s="4"/>
      <c r="H14" s="4"/>
      <c r="I14" s="4"/>
      <c r="J14" s="4"/>
      <c r="K14" s="4"/>
      <c r="L14" s="4"/>
      <c r="M14" s="4"/>
      <c r="N14" s="1"/>
      <c r="O14" s="1"/>
      <c r="P14" s="25"/>
      <c r="Q14" s="1"/>
      <c r="R14" s="1">
        <v>12</v>
      </c>
      <c r="S14" s="1">
        <v>0.5</v>
      </c>
      <c r="T14" s="1">
        <f t="shared" si="2"/>
        <v>6</v>
      </c>
      <c r="U14" s="45" t="s">
        <v>53</v>
      </c>
    </row>
    <row r="15" spans="3:21" x14ac:dyDescent="0.25">
      <c r="C15" s="46"/>
      <c r="D15" s="4"/>
      <c r="E15" s="4"/>
      <c r="F15" s="4"/>
      <c r="G15" s="4"/>
      <c r="H15" s="4"/>
      <c r="I15" s="4"/>
      <c r="J15" s="4"/>
      <c r="K15" s="4"/>
      <c r="L15" s="4"/>
      <c r="M15" s="4"/>
      <c r="N15" s="1">
        <v>48</v>
      </c>
      <c r="O15" s="34">
        <f>P15/N15</f>
        <v>0.36666666666666664</v>
      </c>
      <c r="P15" s="54">
        <f t="shared" ref="P15" si="3">T15/Q15</f>
        <v>17.599999999999998</v>
      </c>
      <c r="Q15" s="1">
        <v>0.75</v>
      </c>
      <c r="R15" s="1">
        <v>12</v>
      </c>
      <c r="S15" s="1">
        <f>SUM(S12:S14)</f>
        <v>1.1000000000000001</v>
      </c>
      <c r="T15" s="1">
        <f>SUM(T12:T14)</f>
        <v>13.2</v>
      </c>
      <c r="U15" s="45"/>
    </row>
    <row r="16" spans="3:21" x14ac:dyDescent="0.25">
      <c r="C16" s="4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7"/>
    </row>
    <row r="17" spans="3:21" x14ac:dyDescent="0.25">
      <c r="C17" s="46"/>
      <c r="D17" s="4"/>
      <c r="E17" s="4"/>
      <c r="F17" s="4"/>
      <c r="G17" s="4"/>
      <c r="H17" s="4"/>
      <c r="I17" s="4"/>
      <c r="J17" s="4"/>
      <c r="K17" s="4"/>
      <c r="L17" s="4"/>
      <c r="M17" s="4"/>
      <c r="N17" s="56" t="s">
        <v>72</v>
      </c>
      <c r="O17" s="56"/>
      <c r="P17" s="56"/>
      <c r="Q17" s="56"/>
      <c r="R17" s="56"/>
      <c r="S17" s="56"/>
      <c r="T17" s="56"/>
      <c r="U17" s="45"/>
    </row>
    <row r="18" spans="3:21" x14ac:dyDescent="0.25">
      <c r="C18" s="46"/>
      <c r="D18" s="4"/>
      <c r="E18" s="4"/>
      <c r="F18" s="4"/>
      <c r="G18" s="4"/>
      <c r="H18" s="4"/>
      <c r="I18" s="4"/>
      <c r="J18" s="4"/>
      <c r="K18" s="4"/>
      <c r="L18" s="4"/>
      <c r="M18" s="4"/>
      <c r="N18" s="2" t="s">
        <v>68</v>
      </c>
      <c r="O18" s="2" t="s">
        <v>69</v>
      </c>
      <c r="P18" s="2" t="s">
        <v>70</v>
      </c>
      <c r="Q18" s="2" t="s">
        <v>66</v>
      </c>
      <c r="R18" s="2" t="s">
        <v>65</v>
      </c>
      <c r="S18" s="2" t="s">
        <v>64</v>
      </c>
      <c r="T18" s="2" t="s">
        <v>67</v>
      </c>
      <c r="U18" s="44" t="s">
        <v>74</v>
      </c>
    </row>
    <row r="19" spans="3:21" x14ac:dyDescent="0.25">
      <c r="C19" s="46"/>
      <c r="D19" s="4"/>
      <c r="E19" s="4"/>
      <c r="F19" s="4"/>
      <c r="G19" s="4"/>
      <c r="H19" s="4"/>
      <c r="I19" s="4"/>
      <c r="J19" s="4"/>
      <c r="K19" s="4"/>
      <c r="L19" s="4"/>
      <c r="M19" s="4"/>
      <c r="N19" s="1"/>
      <c r="O19" s="1"/>
      <c r="P19" s="25"/>
      <c r="Q19" s="1"/>
      <c r="R19" s="1">
        <v>12</v>
      </c>
      <c r="S19" s="1">
        <v>0.5</v>
      </c>
      <c r="T19" s="1">
        <f>R19*S19</f>
        <v>6</v>
      </c>
      <c r="U19" s="45" t="s">
        <v>54</v>
      </c>
    </row>
    <row r="20" spans="3:21" x14ac:dyDescent="0.25">
      <c r="C20" s="46"/>
      <c r="D20" s="4"/>
      <c r="E20" s="4"/>
      <c r="F20" s="4"/>
      <c r="G20" s="4"/>
      <c r="H20" s="4"/>
      <c r="I20" s="4"/>
      <c r="J20" s="4"/>
      <c r="K20" s="4"/>
      <c r="L20" s="4"/>
      <c r="M20" s="4"/>
      <c r="N20" s="1"/>
      <c r="O20" s="1"/>
      <c r="P20" s="25"/>
      <c r="Q20" s="1"/>
      <c r="R20" s="1">
        <v>12</v>
      </c>
      <c r="S20" s="1">
        <v>0.5</v>
      </c>
      <c r="T20" s="1">
        <f t="shared" ref="T20:T21" si="4">R20*S20</f>
        <v>6</v>
      </c>
      <c r="U20" s="45" t="s">
        <v>54</v>
      </c>
    </row>
    <row r="21" spans="3:21" x14ac:dyDescent="0.25">
      <c r="C21" s="46"/>
      <c r="D21" s="4"/>
      <c r="E21" s="4"/>
      <c r="F21" s="4"/>
      <c r="G21" s="4"/>
      <c r="H21" s="4"/>
      <c r="I21" s="4"/>
      <c r="J21" s="4"/>
      <c r="K21" s="4"/>
      <c r="L21" s="4"/>
      <c r="M21" s="4"/>
      <c r="N21" s="1"/>
      <c r="O21" s="1"/>
      <c r="P21" s="25"/>
      <c r="Q21" s="1"/>
      <c r="R21" s="1">
        <v>12</v>
      </c>
      <c r="S21" s="1">
        <v>1.5</v>
      </c>
      <c r="T21" s="1">
        <f t="shared" si="4"/>
        <v>18</v>
      </c>
      <c r="U21" s="45" t="s">
        <v>81</v>
      </c>
    </row>
    <row r="22" spans="3:21" x14ac:dyDescent="0.25">
      <c r="C22" s="46"/>
      <c r="D22" s="4"/>
      <c r="E22" s="4"/>
      <c r="F22" s="4"/>
      <c r="G22" s="4"/>
      <c r="H22" s="4"/>
      <c r="I22" s="4"/>
      <c r="J22" s="4"/>
      <c r="K22" s="4"/>
      <c r="L22" s="4"/>
      <c r="M22" s="4"/>
      <c r="N22" s="1">
        <v>48</v>
      </c>
      <c r="O22" s="34">
        <f>P22/N22</f>
        <v>0.83333333333333337</v>
      </c>
      <c r="P22" s="54">
        <f t="shared" ref="P22" si="5">T22/Q22</f>
        <v>40</v>
      </c>
      <c r="Q22" s="1">
        <v>0.75</v>
      </c>
      <c r="R22" s="1">
        <v>12</v>
      </c>
      <c r="S22" s="1">
        <f>SUM(S19:S21)</f>
        <v>2.5</v>
      </c>
      <c r="T22" s="1">
        <f>SUM(T19:T21)</f>
        <v>30</v>
      </c>
      <c r="U22" s="45"/>
    </row>
    <row r="23" spans="3:21" x14ac:dyDescent="0.25">
      <c r="C23" s="4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7"/>
    </row>
    <row r="24" spans="3:21" x14ac:dyDescent="0.25">
      <c r="C24" s="46"/>
      <c r="D24" s="4"/>
      <c r="E24" s="4"/>
      <c r="F24" s="4"/>
      <c r="G24" s="4"/>
      <c r="H24" s="4"/>
      <c r="I24" s="4"/>
      <c r="J24" s="4"/>
      <c r="K24" s="4"/>
      <c r="L24" s="4"/>
      <c r="M24" s="4"/>
      <c r="N24" s="56" t="s">
        <v>77</v>
      </c>
      <c r="O24" s="56"/>
      <c r="P24" s="56"/>
      <c r="Q24" s="56"/>
      <c r="R24" s="56"/>
      <c r="S24" s="56"/>
      <c r="T24" s="56"/>
      <c r="U24" s="45"/>
    </row>
    <row r="25" spans="3:21" x14ac:dyDescent="0.25">
      <c r="C25" s="46"/>
      <c r="D25" s="4"/>
      <c r="E25" s="4"/>
      <c r="F25" s="4"/>
      <c r="G25" s="4"/>
      <c r="H25" s="4"/>
      <c r="I25" s="4"/>
      <c r="J25" s="4"/>
      <c r="K25" s="4"/>
      <c r="L25" s="4"/>
      <c r="M25" s="4"/>
      <c r="N25" s="2" t="s">
        <v>68</v>
      </c>
      <c r="O25" s="2" t="s">
        <v>69</v>
      </c>
      <c r="P25" s="2" t="s">
        <v>70</v>
      </c>
      <c r="Q25" s="2" t="s">
        <v>66</v>
      </c>
      <c r="R25" s="2" t="s">
        <v>65</v>
      </c>
      <c r="S25" s="2" t="s">
        <v>64</v>
      </c>
      <c r="T25" s="2" t="s">
        <v>67</v>
      </c>
      <c r="U25" s="44" t="s">
        <v>74</v>
      </c>
    </row>
    <row r="26" spans="3:21" x14ac:dyDescent="0.25">
      <c r="C26" s="46"/>
      <c r="D26" s="4"/>
      <c r="E26" s="4"/>
      <c r="F26" s="4"/>
      <c r="G26" s="4"/>
      <c r="H26" s="4"/>
      <c r="I26" s="4"/>
      <c r="J26" s="4"/>
      <c r="K26" s="4"/>
      <c r="L26" s="4"/>
      <c r="M26" s="4"/>
      <c r="N26" s="1"/>
      <c r="O26" s="1"/>
      <c r="P26" s="25"/>
      <c r="Q26" s="1"/>
      <c r="R26" s="1">
        <v>24</v>
      </c>
      <c r="S26" s="1">
        <v>1</v>
      </c>
      <c r="T26" s="1">
        <f>R26*S26</f>
        <v>24</v>
      </c>
      <c r="U26" s="45" t="s">
        <v>47</v>
      </c>
    </row>
    <row r="27" spans="3:21" x14ac:dyDescent="0.25">
      <c r="C27" s="46"/>
      <c r="D27" s="4"/>
      <c r="E27" s="4"/>
      <c r="F27" s="4"/>
      <c r="G27" s="4"/>
      <c r="H27" s="4"/>
      <c r="I27" s="4"/>
      <c r="J27" s="4"/>
      <c r="K27" s="4"/>
      <c r="L27" s="4"/>
      <c r="M27" s="4"/>
      <c r="N27" s="1"/>
      <c r="O27" s="1"/>
      <c r="P27" s="25"/>
      <c r="Q27" s="1"/>
      <c r="R27" s="1">
        <v>24</v>
      </c>
      <c r="S27" s="1">
        <v>0.2</v>
      </c>
      <c r="T27" s="1">
        <f t="shared" ref="T27:T28" si="6">R27*S27</f>
        <v>4.8000000000000007</v>
      </c>
      <c r="U27" s="45" t="s">
        <v>51</v>
      </c>
    </row>
    <row r="28" spans="3:21" x14ac:dyDescent="0.25">
      <c r="C28" s="46"/>
      <c r="D28" s="4"/>
      <c r="E28" s="4"/>
      <c r="F28" s="4"/>
      <c r="G28" s="4"/>
      <c r="H28" s="4"/>
      <c r="I28" s="4"/>
      <c r="J28" s="4"/>
      <c r="K28" s="4"/>
      <c r="L28" s="4"/>
      <c r="M28" s="4"/>
      <c r="N28" s="1"/>
      <c r="O28" s="1"/>
      <c r="P28" s="25"/>
      <c r="Q28" s="1"/>
      <c r="R28" s="1">
        <v>24</v>
      </c>
      <c r="S28" s="1">
        <v>0</v>
      </c>
      <c r="T28" s="1">
        <f t="shared" si="6"/>
        <v>0</v>
      </c>
      <c r="U28" s="45"/>
    </row>
    <row r="29" spans="3:21" ht="15.75" thickBot="1" x14ac:dyDescent="0.3">
      <c r="C29" s="48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9">
        <v>48</v>
      </c>
      <c r="O29" s="50">
        <f>P29/N29</f>
        <v>0.79999999999999993</v>
      </c>
      <c r="P29" s="55">
        <f t="shared" ref="P29" si="7">T29/Q29</f>
        <v>38.4</v>
      </c>
      <c r="Q29" s="9">
        <v>0.75</v>
      </c>
      <c r="R29" s="9">
        <v>24</v>
      </c>
      <c r="S29" s="9">
        <f>SUM(S26:S28)</f>
        <v>1.2</v>
      </c>
      <c r="T29" s="9">
        <f>SUM(T26:T28)</f>
        <v>28.8</v>
      </c>
      <c r="U29" s="51"/>
    </row>
    <row r="32" spans="3:21" ht="15.75" thickBot="1" x14ac:dyDescent="0.3"/>
    <row r="33" spans="3:21" x14ac:dyDescent="0.25">
      <c r="C33" s="58" t="s">
        <v>73</v>
      </c>
      <c r="D33" s="57"/>
      <c r="E33" s="57"/>
      <c r="F33" s="57"/>
      <c r="G33" s="57"/>
      <c r="H33" s="57"/>
      <c r="I33" s="57"/>
      <c r="J33" s="41"/>
      <c r="K33" s="41"/>
      <c r="L33" s="41"/>
      <c r="M33" s="41"/>
      <c r="N33" s="57" t="s">
        <v>76</v>
      </c>
      <c r="O33" s="57"/>
      <c r="P33" s="57"/>
      <c r="Q33" s="57"/>
      <c r="R33" s="57"/>
      <c r="S33" s="57"/>
      <c r="T33" s="57"/>
      <c r="U33" s="42"/>
    </row>
    <row r="34" spans="3:21" x14ac:dyDescent="0.25">
      <c r="C34" s="43" t="s">
        <v>68</v>
      </c>
      <c r="D34" s="2" t="s">
        <v>69</v>
      </c>
      <c r="E34" s="2" t="s">
        <v>70</v>
      </c>
      <c r="F34" s="2" t="s">
        <v>66</v>
      </c>
      <c r="G34" s="2" t="s">
        <v>65</v>
      </c>
      <c r="H34" s="2" t="s">
        <v>64</v>
      </c>
      <c r="I34" s="2" t="s">
        <v>67</v>
      </c>
      <c r="J34" s="4"/>
      <c r="K34" s="4"/>
      <c r="L34" s="4"/>
      <c r="M34" s="4"/>
      <c r="N34" s="2" t="s">
        <v>68</v>
      </c>
      <c r="O34" s="2" t="s">
        <v>69</v>
      </c>
      <c r="P34" s="2" t="s">
        <v>70</v>
      </c>
      <c r="Q34" s="2" t="s">
        <v>66</v>
      </c>
      <c r="R34" s="2" t="s">
        <v>65</v>
      </c>
      <c r="S34" s="2" t="s">
        <v>64</v>
      </c>
      <c r="T34" s="2" t="s">
        <v>67</v>
      </c>
      <c r="U34" s="44" t="s">
        <v>74</v>
      </c>
    </row>
    <row r="35" spans="3:21" x14ac:dyDescent="0.25">
      <c r="C35" s="10">
        <v>48</v>
      </c>
      <c r="D35" s="25">
        <f>E35/C35</f>
        <v>1.5686274509803921</v>
      </c>
      <c r="E35" s="52">
        <f>I35/F35</f>
        <v>75.294117647058826</v>
      </c>
      <c r="F35" s="1">
        <v>0.85</v>
      </c>
      <c r="G35" s="1">
        <v>48</v>
      </c>
      <c r="H35" s="25">
        <f>I35/G35</f>
        <v>1.3333333333333333</v>
      </c>
      <c r="I35" s="40">
        <f>SUM($P$38:$P$45:$P$52:$P$59)</f>
        <v>64</v>
      </c>
      <c r="J35" s="4"/>
      <c r="K35" s="4"/>
      <c r="L35" s="4"/>
      <c r="M35" s="4"/>
      <c r="N35" s="1"/>
      <c r="O35" s="1"/>
      <c r="P35" s="25"/>
      <c r="Q35" s="1"/>
      <c r="R35" s="1">
        <v>24</v>
      </c>
      <c r="S35" s="1">
        <v>2</v>
      </c>
      <c r="T35" s="1">
        <f>R35*S35</f>
        <v>48</v>
      </c>
      <c r="U35" s="45" t="s">
        <v>75</v>
      </c>
    </row>
    <row r="36" spans="3:21" x14ac:dyDescent="0.25">
      <c r="C36" s="46"/>
      <c r="D36" s="4"/>
      <c r="E36" s="4"/>
      <c r="F36" s="4"/>
      <c r="G36" s="4"/>
      <c r="H36" s="4"/>
      <c r="I36" s="4"/>
      <c r="J36" s="4"/>
      <c r="K36" s="4"/>
      <c r="L36" s="4"/>
      <c r="M36" s="4"/>
      <c r="N36" s="1"/>
      <c r="O36" s="1"/>
      <c r="P36" s="25"/>
      <c r="Q36" s="1"/>
      <c r="R36" s="1">
        <v>24</v>
      </c>
      <c r="S36" s="1">
        <v>0</v>
      </c>
      <c r="T36" s="1">
        <f t="shared" ref="T36:T37" si="8">R36*S36</f>
        <v>0</v>
      </c>
      <c r="U36" s="45"/>
    </row>
    <row r="37" spans="3:21" x14ac:dyDescent="0.25">
      <c r="C37" s="46"/>
      <c r="D37" s="4"/>
      <c r="E37" s="4"/>
      <c r="F37" s="4"/>
      <c r="G37" s="4"/>
      <c r="H37" s="4"/>
      <c r="I37" s="4"/>
      <c r="J37" s="4"/>
      <c r="K37" s="4"/>
      <c r="L37" s="4"/>
      <c r="M37" s="4"/>
      <c r="N37" s="1"/>
      <c r="O37" s="1"/>
      <c r="P37" s="25"/>
      <c r="Q37" s="1"/>
      <c r="R37" s="1">
        <v>24</v>
      </c>
      <c r="S37" s="1">
        <v>0</v>
      </c>
      <c r="T37" s="1">
        <f t="shared" si="8"/>
        <v>0</v>
      </c>
      <c r="U37" s="45"/>
    </row>
    <row r="38" spans="3:21" x14ac:dyDescent="0.25">
      <c r="C38" s="46"/>
      <c r="D38" s="4"/>
      <c r="E38" s="4"/>
      <c r="F38" s="4"/>
      <c r="G38" s="4"/>
      <c r="H38" s="4"/>
      <c r="I38" s="4"/>
      <c r="J38" s="4"/>
      <c r="K38" s="4"/>
      <c r="L38" s="4"/>
      <c r="M38" s="4"/>
      <c r="N38" s="1">
        <v>48</v>
      </c>
      <c r="O38" s="34">
        <f>P38/N38</f>
        <v>1.3333333333333333</v>
      </c>
      <c r="P38" s="54">
        <f t="shared" ref="P38" si="9">T38/Q38</f>
        <v>64</v>
      </c>
      <c r="Q38" s="1">
        <v>0.75</v>
      </c>
      <c r="R38" s="1">
        <v>24</v>
      </c>
      <c r="S38" s="1">
        <f>SUM(S35:S37)</f>
        <v>2</v>
      </c>
      <c r="T38" s="39">
        <f>SUM(T35:T37)</f>
        <v>48</v>
      </c>
      <c r="U38" s="45"/>
    </row>
    <row r="39" spans="3:21" x14ac:dyDescent="0.25">
      <c r="C39" s="46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7"/>
    </row>
    <row r="40" spans="3:21" x14ac:dyDescent="0.25">
      <c r="C40" s="46"/>
      <c r="D40" s="4"/>
      <c r="E40" s="4"/>
      <c r="F40" s="4"/>
      <c r="G40" s="4"/>
      <c r="H40" s="4"/>
      <c r="I40" s="4"/>
      <c r="J40" s="4"/>
      <c r="K40" s="4"/>
      <c r="L40" s="4"/>
      <c r="M40" s="4"/>
      <c r="N40" s="56" t="s">
        <v>71</v>
      </c>
      <c r="O40" s="56"/>
      <c r="P40" s="56"/>
      <c r="Q40" s="56"/>
      <c r="R40" s="56"/>
      <c r="S40" s="56"/>
      <c r="T40" s="56"/>
      <c r="U40" s="45"/>
    </row>
    <row r="41" spans="3:21" x14ac:dyDescent="0.25">
      <c r="C41" s="46"/>
      <c r="D41" s="4"/>
      <c r="E41" s="4"/>
      <c r="F41" s="4"/>
      <c r="G41" s="4"/>
      <c r="H41" s="4"/>
      <c r="I41" s="4"/>
      <c r="J41" s="4"/>
      <c r="K41" s="4"/>
      <c r="L41" s="4"/>
      <c r="M41" s="4"/>
      <c r="N41" s="2" t="s">
        <v>68</v>
      </c>
      <c r="O41" s="2" t="s">
        <v>69</v>
      </c>
      <c r="P41" s="2" t="s">
        <v>70</v>
      </c>
      <c r="Q41" s="2" t="s">
        <v>66</v>
      </c>
      <c r="R41" s="2" t="s">
        <v>65</v>
      </c>
      <c r="S41" s="2" t="s">
        <v>64</v>
      </c>
      <c r="T41" s="2" t="s">
        <v>67</v>
      </c>
      <c r="U41" s="44" t="s">
        <v>74</v>
      </c>
    </row>
    <row r="42" spans="3:21" x14ac:dyDescent="0.25">
      <c r="C42" s="46"/>
      <c r="D42" s="4"/>
      <c r="E42" s="4"/>
      <c r="F42" s="4"/>
      <c r="G42" s="4"/>
      <c r="H42" s="4"/>
      <c r="I42" s="4"/>
      <c r="J42" s="4"/>
      <c r="K42" s="4"/>
      <c r="L42" s="4"/>
      <c r="M42" s="4"/>
      <c r="N42" s="1"/>
      <c r="O42" s="1"/>
      <c r="P42" s="25"/>
      <c r="Q42" s="1"/>
      <c r="R42" s="1">
        <v>24</v>
      </c>
      <c r="S42" s="1">
        <v>0</v>
      </c>
      <c r="T42" s="1">
        <f t="shared" ref="T42:T44" si="10">R42*S42</f>
        <v>0</v>
      </c>
      <c r="U42" s="45" t="s">
        <v>75</v>
      </c>
    </row>
    <row r="43" spans="3:21" x14ac:dyDescent="0.25">
      <c r="C43" s="46"/>
      <c r="D43" s="4"/>
      <c r="E43" s="4"/>
      <c r="F43" s="4"/>
      <c r="G43" s="4"/>
      <c r="H43" s="4"/>
      <c r="I43" s="4"/>
      <c r="J43" s="4"/>
      <c r="K43" s="4"/>
      <c r="L43" s="4"/>
      <c r="M43" s="4"/>
      <c r="N43" s="1"/>
      <c r="O43" s="1"/>
      <c r="P43" s="25"/>
      <c r="Q43" s="1"/>
      <c r="R43" s="1">
        <v>24</v>
      </c>
      <c r="S43" s="1">
        <v>0</v>
      </c>
      <c r="T43" s="1">
        <f t="shared" si="10"/>
        <v>0</v>
      </c>
      <c r="U43" s="45"/>
    </row>
    <row r="44" spans="3:21" x14ac:dyDescent="0.25">
      <c r="C44" s="46"/>
      <c r="D44" s="4"/>
      <c r="E44" s="4"/>
      <c r="F44" s="4"/>
      <c r="G44" s="4"/>
      <c r="H44" s="4"/>
      <c r="I44" s="4"/>
      <c r="J44" s="4"/>
      <c r="K44" s="4"/>
      <c r="L44" s="4"/>
      <c r="M44" s="4"/>
      <c r="N44" s="1"/>
      <c r="O44" s="1"/>
      <c r="P44" s="25"/>
      <c r="Q44" s="1"/>
      <c r="R44" s="1">
        <v>24</v>
      </c>
      <c r="S44" s="1">
        <v>0</v>
      </c>
      <c r="T44" s="1">
        <f t="shared" si="10"/>
        <v>0</v>
      </c>
      <c r="U44" s="45"/>
    </row>
    <row r="45" spans="3:21" x14ac:dyDescent="0.25">
      <c r="C45" s="46"/>
      <c r="D45" s="4"/>
      <c r="E45" s="4"/>
      <c r="F45" s="4"/>
      <c r="G45" s="4"/>
      <c r="H45" s="4"/>
      <c r="I45" s="4"/>
      <c r="J45" s="4"/>
      <c r="K45" s="4"/>
      <c r="L45" s="4"/>
      <c r="M45" s="4"/>
      <c r="N45" s="1">
        <v>48</v>
      </c>
      <c r="O45" s="34">
        <f>P45/N45</f>
        <v>0</v>
      </c>
      <c r="P45" s="54">
        <f t="shared" ref="P45" si="11">T45/Q45</f>
        <v>0</v>
      </c>
      <c r="Q45" s="1">
        <v>0.75</v>
      </c>
      <c r="R45" s="1"/>
      <c r="S45" s="1">
        <f>SUM(S42:S44)</f>
        <v>0</v>
      </c>
      <c r="T45" s="39">
        <f>SUM(T42:T44)</f>
        <v>0</v>
      </c>
      <c r="U45" s="45"/>
    </row>
    <row r="46" spans="3:21" x14ac:dyDescent="0.25">
      <c r="C46" s="4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7"/>
    </row>
    <row r="47" spans="3:21" x14ac:dyDescent="0.25">
      <c r="C47" s="46"/>
      <c r="D47" s="4"/>
      <c r="E47" s="4"/>
      <c r="F47" s="4"/>
      <c r="G47" s="4"/>
      <c r="H47" s="4"/>
      <c r="I47" s="4"/>
      <c r="J47" s="4"/>
      <c r="K47" s="4"/>
      <c r="L47" s="4"/>
      <c r="M47" s="4"/>
      <c r="N47" s="56" t="s">
        <v>72</v>
      </c>
      <c r="O47" s="56"/>
      <c r="P47" s="56"/>
      <c r="Q47" s="56"/>
      <c r="R47" s="56"/>
      <c r="S47" s="56"/>
      <c r="T47" s="56"/>
      <c r="U47" s="45"/>
    </row>
    <row r="48" spans="3:21" x14ac:dyDescent="0.25">
      <c r="C48" s="46"/>
      <c r="D48" s="4"/>
      <c r="E48" s="4"/>
      <c r="F48" s="4"/>
      <c r="G48" s="4"/>
      <c r="H48" s="4"/>
      <c r="I48" s="4"/>
      <c r="J48" s="4"/>
      <c r="K48" s="4"/>
      <c r="L48" s="4"/>
      <c r="M48" s="4"/>
      <c r="N48" s="2" t="s">
        <v>68</v>
      </c>
      <c r="O48" s="2" t="s">
        <v>69</v>
      </c>
      <c r="P48" s="2" t="s">
        <v>70</v>
      </c>
      <c r="Q48" s="2" t="s">
        <v>66</v>
      </c>
      <c r="R48" s="2" t="s">
        <v>65</v>
      </c>
      <c r="S48" s="2" t="s">
        <v>64</v>
      </c>
      <c r="T48" s="2" t="s">
        <v>67</v>
      </c>
      <c r="U48" s="44" t="s">
        <v>74</v>
      </c>
    </row>
    <row r="49" spans="3:21" x14ac:dyDescent="0.25">
      <c r="C49" s="46"/>
      <c r="D49" s="4"/>
      <c r="E49" s="4"/>
      <c r="F49" s="4"/>
      <c r="G49" s="4"/>
      <c r="H49" s="4"/>
      <c r="I49" s="4"/>
      <c r="J49" s="4"/>
      <c r="K49" s="4"/>
      <c r="L49" s="4"/>
      <c r="M49" s="4"/>
      <c r="N49" s="1"/>
      <c r="O49" s="1"/>
      <c r="P49" s="25"/>
      <c r="Q49" s="1"/>
      <c r="R49" s="1"/>
      <c r="S49" s="1"/>
      <c r="T49" s="1">
        <f t="shared" ref="T49:T51" si="12">R49*S49</f>
        <v>0</v>
      </c>
      <c r="U49" s="45"/>
    </row>
    <row r="50" spans="3:21" x14ac:dyDescent="0.25">
      <c r="C50" s="46"/>
      <c r="D50" s="4"/>
      <c r="E50" s="4"/>
      <c r="F50" s="4"/>
      <c r="G50" s="4"/>
      <c r="H50" s="4"/>
      <c r="I50" s="4"/>
      <c r="J50" s="4"/>
      <c r="K50" s="4"/>
      <c r="L50" s="4"/>
      <c r="M50" s="4"/>
      <c r="N50" s="1"/>
      <c r="O50" s="1"/>
      <c r="P50" s="25"/>
      <c r="Q50" s="1"/>
      <c r="R50" s="1"/>
      <c r="S50" s="1"/>
      <c r="T50" s="1">
        <f t="shared" si="12"/>
        <v>0</v>
      </c>
      <c r="U50" s="45"/>
    </row>
    <row r="51" spans="3:21" x14ac:dyDescent="0.25">
      <c r="C51" s="46"/>
      <c r="D51" s="4"/>
      <c r="E51" s="4"/>
      <c r="F51" s="4"/>
      <c r="G51" s="4"/>
      <c r="H51" s="4"/>
      <c r="I51" s="4"/>
      <c r="J51" s="4"/>
      <c r="K51" s="4"/>
      <c r="L51" s="4"/>
      <c r="M51" s="4"/>
      <c r="N51" s="1"/>
      <c r="O51" s="1"/>
      <c r="P51" s="25"/>
      <c r="Q51" s="1"/>
      <c r="R51" s="1"/>
      <c r="S51" s="1"/>
      <c r="T51" s="1">
        <f t="shared" si="12"/>
        <v>0</v>
      </c>
      <c r="U51" s="45"/>
    </row>
    <row r="52" spans="3:21" x14ac:dyDescent="0.25">
      <c r="C52" s="46"/>
      <c r="D52" s="4"/>
      <c r="E52" s="4"/>
      <c r="F52" s="4"/>
      <c r="G52" s="4"/>
      <c r="H52" s="4"/>
      <c r="I52" s="4"/>
      <c r="J52" s="4"/>
      <c r="K52" s="4"/>
      <c r="L52" s="4"/>
      <c r="M52" s="4"/>
      <c r="N52" s="1">
        <v>48</v>
      </c>
      <c r="O52" s="34">
        <f>P52/N52</f>
        <v>0</v>
      </c>
      <c r="P52" s="54">
        <f t="shared" ref="P52" si="13">T52/Q52</f>
        <v>0</v>
      </c>
      <c r="Q52" s="1">
        <v>0.75</v>
      </c>
      <c r="R52" s="1"/>
      <c r="S52" s="1">
        <f>SUM(S49:S51)</f>
        <v>0</v>
      </c>
      <c r="T52" s="39">
        <f>SUM(T49:T51)</f>
        <v>0</v>
      </c>
      <c r="U52" s="45"/>
    </row>
    <row r="53" spans="3:21" x14ac:dyDescent="0.25">
      <c r="C53" s="4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7"/>
    </row>
    <row r="54" spans="3:21" x14ac:dyDescent="0.25">
      <c r="C54" s="46"/>
      <c r="D54" s="4"/>
      <c r="E54" s="4"/>
      <c r="F54" s="4"/>
      <c r="G54" s="4"/>
      <c r="H54" s="4"/>
      <c r="I54" s="4"/>
      <c r="J54" s="4"/>
      <c r="K54" s="4"/>
      <c r="L54" s="4"/>
      <c r="M54" s="4"/>
      <c r="N54" s="56" t="s">
        <v>77</v>
      </c>
      <c r="O54" s="56"/>
      <c r="P54" s="56"/>
      <c r="Q54" s="56"/>
      <c r="R54" s="56"/>
      <c r="S54" s="56"/>
      <c r="T54" s="56"/>
      <c r="U54" s="45"/>
    </row>
    <row r="55" spans="3:21" x14ac:dyDescent="0.25"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2" t="s">
        <v>68</v>
      </c>
      <c r="O55" s="2" t="s">
        <v>69</v>
      </c>
      <c r="P55" s="2" t="s">
        <v>70</v>
      </c>
      <c r="Q55" s="2" t="s">
        <v>66</v>
      </c>
      <c r="R55" s="2" t="s">
        <v>65</v>
      </c>
      <c r="S55" s="2" t="s">
        <v>64</v>
      </c>
      <c r="T55" s="2" t="s">
        <v>67</v>
      </c>
      <c r="U55" s="44" t="s">
        <v>74</v>
      </c>
    </row>
    <row r="56" spans="3:21" x14ac:dyDescent="0.25">
      <c r="C56" s="46"/>
      <c r="D56" s="4"/>
      <c r="E56" s="4"/>
      <c r="F56" s="4"/>
      <c r="G56" s="4"/>
      <c r="H56" s="4"/>
      <c r="I56" s="4"/>
      <c r="J56" s="4"/>
      <c r="K56" s="4"/>
      <c r="L56" s="4"/>
      <c r="M56" s="4"/>
      <c r="N56" s="1"/>
      <c r="O56" s="1"/>
      <c r="P56" s="25"/>
      <c r="Q56" s="1"/>
      <c r="R56" s="1"/>
      <c r="S56" s="1"/>
      <c r="T56" s="1">
        <f t="shared" ref="T56:T58" si="14">R56*S56</f>
        <v>0</v>
      </c>
      <c r="U56" s="45"/>
    </row>
    <row r="57" spans="3:21" x14ac:dyDescent="0.25">
      <c r="C57" s="46"/>
      <c r="D57" s="4"/>
      <c r="E57" s="4"/>
      <c r="F57" s="4"/>
      <c r="G57" s="4"/>
      <c r="H57" s="4"/>
      <c r="I57" s="4"/>
      <c r="J57" s="4"/>
      <c r="K57" s="4"/>
      <c r="L57" s="4"/>
      <c r="M57" s="4"/>
      <c r="N57" s="1"/>
      <c r="O57" s="1"/>
      <c r="P57" s="25"/>
      <c r="Q57" s="1"/>
      <c r="R57" s="1"/>
      <c r="S57" s="1"/>
      <c r="T57" s="1">
        <f t="shared" si="14"/>
        <v>0</v>
      </c>
      <c r="U57" s="45"/>
    </row>
    <row r="58" spans="3:21" x14ac:dyDescent="0.25">
      <c r="C58" s="46"/>
      <c r="D58" s="4"/>
      <c r="E58" s="4"/>
      <c r="F58" s="4"/>
      <c r="G58" s="4"/>
      <c r="H58" s="4"/>
      <c r="I58" s="4"/>
      <c r="J58" s="4"/>
      <c r="K58" s="4"/>
      <c r="L58" s="4"/>
      <c r="M58" s="4"/>
      <c r="N58" s="1"/>
      <c r="O58" s="1"/>
      <c r="P58" s="25"/>
      <c r="Q58" s="1"/>
      <c r="R58" s="1"/>
      <c r="S58" s="1"/>
      <c r="T58" s="1">
        <f t="shared" si="14"/>
        <v>0</v>
      </c>
      <c r="U58" s="45"/>
    </row>
    <row r="59" spans="3:21" ht="15.75" thickBot="1" x14ac:dyDescent="0.3">
      <c r="C59" s="48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9">
        <v>48</v>
      </c>
      <c r="O59" s="50">
        <f>P59/N59</f>
        <v>0</v>
      </c>
      <c r="P59" s="55">
        <f t="shared" ref="P59" si="15">T59/Q59</f>
        <v>0</v>
      </c>
      <c r="Q59" s="9">
        <v>0.75</v>
      </c>
      <c r="R59" s="9"/>
      <c r="S59" s="9">
        <f>SUM(S56:S58)</f>
        <v>0</v>
      </c>
      <c r="T59" s="9">
        <f>SUM(T56:T58)</f>
        <v>0</v>
      </c>
      <c r="U59" s="51"/>
    </row>
    <row r="63" spans="3:21" x14ac:dyDescent="0.25">
      <c r="R63" s="56" t="s">
        <v>79</v>
      </c>
      <c r="S63" s="56"/>
      <c r="T63" s="56"/>
      <c r="U63" s="56"/>
    </row>
    <row r="64" spans="3:21" x14ac:dyDescent="0.25">
      <c r="R64" s="2" t="s">
        <v>65</v>
      </c>
      <c r="S64" s="2" t="s">
        <v>64</v>
      </c>
      <c r="T64" s="2" t="s">
        <v>67</v>
      </c>
      <c r="U64" s="38" t="s">
        <v>74</v>
      </c>
    </row>
    <row r="65" spans="18:21" x14ac:dyDescent="0.25">
      <c r="R65" s="1">
        <v>24</v>
      </c>
      <c r="S65" s="1">
        <v>1</v>
      </c>
      <c r="T65" s="1">
        <f t="shared" ref="T65:T67" si="16">R65*S65</f>
        <v>24</v>
      </c>
      <c r="U65" s="1" t="s">
        <v>48</v>
      </c>
    </row>
    <row r="66" spans="18:21" x14ac:dyDescent="0.25">
      <c r="R66" s="1">
        <v>24</v>
      </c>
      <c r="S66" s="1">
        <v>0</v>
      </c>
      <c r="T66" s="1">
        <f t="shared" si="16"/>
        <v>0</v>
      </c>
      <c r="U66" s="1" t="s">
        <v>48</v>
      </c>
    </row>
    <row r="67" spans="18:21" x14ac:dyDescent="0.25">
      <c r="R67" s="1">
        <v>12</v>
      </c>
      <c r="S67" s="1">
        <v>6</v>
      </c>
      <c r="T67" s="1">
        <f t="shared" si="16"/>
        <v>72</v>
      </c>
      <c r="U67" s="1" t="s">
        <v>78</v>
      </c>
    </row>
    <row r="68" spans="18:21" x14ac:dyDescent="0.25">
      <c r="R68" s="1">
        <v>12</v>
      </c>
      <c r="S68" s="1">
        <v>6</v>
      </c>
      <c r="T68" s="1">
        <f t="shared" ref="T68:T70" si="17">R68*S68</f>
        <v>72</v>
      </c>
      <c r="U68" s="1" t="s">
        <v>78</v>
      </c>
    </row>
    <row r="69" spans="18:21" x14ac:dyDescent="0.25">
      <c r="R69" s="1">
        <v>48</v>
      </c>
      <c r="S69" s="1">
        <v>1</v>
      </c>
      <c r="T69" s="1">
        <f t="shared" si="17"/>
        <v>48</v>
      </c>
      <c r="U69" s="1" t="s">
        <v>80</v>
      </c>
    </row>
    <row r="70" spans="18:21" x14ac:dyDescent="0.25">
      <c r="R70" s="1"/>
      <c r="S70" s="1"/>
      <c r="T70" s="1">
        <f t="shared" si="17"/>
        <v>0</v>
      </c>
      <c r="U70" s="1"/>
    </row>
    <row r="71" spans="18:21" x14ac:dyDescent="0.25">
      <c r="R71" s="1"/>
      <c r="S71" s="1"/>
      <c r="T71" s="53">
        <f>SUM(T65:T70)</f>
        <v>216</v>
      </c>
      <c r="U71" s="1"/>
    </row>
  </sheetData>
  <mergeCells count="11">
    <mergeCell ref="C3:I3"/>
    <mergeCell ref="C33:I33"/>
    <mergeCell ref="N33:T33"/>
    <mergeCell ref="N40:T40"/>
    <mergeCell ref="N47:T47"/>
    <mergeCell ref="N54:T54"/>
    <mergeCell ref="R63:U63"/>
    <mergeCell ref="N3:T3"/>
    <mergeCell ref="N10:T10"/>
    <mergeCell ref="N17:T17"/>
    <mergeCell ref="N24:T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Watts</vt:lpstr>
      <vt:lpstr>By Volts</vt:lpstr>
      <vt:lpstr>Filters</vt:lpstr>
      <vt:lpstr>Instr</vt:lpstr>
      <vt:lpstr>GN-SN Pwr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Chad Kecy</cp:lastModifiedBy>
  <cp:lastPrinted>2012-06-26T15:48:06Z</cp:lastPrinted>
  <dcterms:created xsi:type="dcterms:W3CDTF">2012-06-20T15:34:06Z</dcterms:created>
  <dcterms:modified xsi:type="dcterms:W3CDTF">2012-12-28T00:48:40Z</dcterms:modified>
</cp:coreProperties>
</file>