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1855" windowHeight="9555" activeTab="4"/>
  </bookViews>
  <sheets>
    <sheet name="Chart1" sheetId="4" r:id="rId1"/>
    <sheet name="Chart2" sheetId="5" r:id="rId2"/>
    <sheet name="Dig Pot Settings" sheetId="2" r:id="rId3"/>
    <sheet name="Load Volt" sheetId="3" r:id="rId4"/>
    <sheet name="Load Curr" sheetId="1" r:id="rId5"/>
  </sheets>
  <calcPr calcId="125725"/>
</workbook>
</file>

<file path=xl/calcChain.xml><?xml version="1.0" encoding="utf-8"?>
<calcChain xmlns="http://schemas.openxmlformats.org/spreadsheetml/2006/main">
  <c r="C15" i="1"/>
  <c r="C14"/>
  <c r="C13"/>
  <c r="C12"/>
  <c r="C11"/>
  <c r="C10"/>
  <c r="C9"/>
  <c r="C8"/>
  <c r="C7"/>
  <c r="C6"/>
  <c r="N20" i="2"/>
  <c r="N19"/>
  <c r="N18"/>
  <c r="N17"/>
  <c r="N16"/>
  <c r="N15"/>
  <c r="N14"/>
  <c r="N13"/>
  <c r="N12"/>
  <c r="N11"/>
  <c r="N10"/>
  <c r="N9"/>
  <c r="N8"/>
  <c r="N7"/>
  <c r="N6"/>
  <c r="N5"/>
  <c r="L20"/>
  <c r="L19"/>
  <c r="L18"/>
  <c r="L17"/>
  <c r="L16"/>
  <c r="L15"/>
  <c r="L14"/>
  <c r="L13"/>
  <c r="L12"/>
  <c r="L11"/>
  <c r="L10"/>
  <c r="L9"/>
  <c r="L8"/>
  <c r="L7"/>
  <c r="L6"/>
  <c r="L5"/>
  <c r="J20"/>
  <c r="J19"/>
  <c r="J18"/>
  <c r="J17"/>
  <c r="J16"/>
  <c r="J15"/>
  <c r="J14"/>
  <c r="J13"/>
  <c r="J12"/>
  <c r="J11"/>
  <c r="J10"/>
  <c r="J9"/>
  <c r="J8"/>
  <c r="J7"/>
  <c r="J6"/>
  <c r="J5"/>
  <c r="C17" i="3"/>
  <c r="C16"/>
  <c r="C15"/>
  <c r="C14"/>
  <c r="C13"/>
  <c r="C12"/>
  <c r="C11"/>
  <c r="C10"/>
  <c r="C9"/>
  <c r="C8"/>
  <c r="C7"/>
  <c r="H19" i="2"/>
  <c r="H18"/>
  <c r="H17"/>
  <c r="H16"/>
  <c r="H15"/>
  <c r="H14"/>
  <c r="H13"/>
  <c r="H12"/>
  <c r="H11"/>
  <c r="H10"/>
  <c r="H9"/>
  <c r="H8"/>
  <c r="H7"/>
  <c r="H6"/>
  <c r="H5"/>
  <c r="H20"/>
  <c r="F20"/>
  <c r="F19"/>
  <c r="F18"/>
  <c r="F17"/>
  <c r="F16"/>
  <c r="F15"/>
  <c r="F14"/>
  <c r="F13"/>
  <c r="F12"/>
  <c r="F11"/>
  <c r="F10"/>
  <c r="F9"/>
  <c r="F8"/>
  <c r="F7"/>
  <c r="F6"/>
  <c r="F5"/>
  <c r="D20"/>
  <c r="D19"/>
  <c r="D18"/>
  <c r="D17"/>
  <c r="D16"/>
  <c r="D15"/>
  <c r="D14"/>
  <c r="D13"/>
  <c r="D12"/>
  <c r="D11"/>
  <c r="D10"/>
  <c r="D9"/>
  <c r="D8"/>
  <c r="D7"/>
  <c r="D6"/>
  <c r="D5"/>
  <c r="C20"/>
  <c r="C19"/>
  <c r="C18"/>
  <c r="C17"/>
  <c r="C16"/>
  <c r="C15"/>
  <c r="C14"/>
  <c r="C13"/>
  <c r="C12"/>
  <c r="C11"/>
  <c r="C10"/>
  <c r="C9"/>
  <c r="C8"/>
  <c r="C7"/>
  <c r="C6"/>
  <c r="C5"/>
  <c r="B20"/>
  <c r="B13"/>
  <c r="B14" s="1"/>
  <c r="B15" s="1"/>
  <c r="B16" s="1"/>
  <c r="B17" s="1"/>
  <c r="B18" s="1"/>
  <c r="B19" s="1"/>
  <c r="B9"/>
  <c r="B10" s="1"/>
  <c r="B11" s="1"/>
  <c r="B12" s="1"/>
  <c r="B8"/>
  <c r="B7"/>
  <c r="B6"/>
</calcChain>
</file>

<file path=xl/sharedStrings.xml><?xml version="1.0" encoding="utf-8"?>
<sst xmlns="http://schemas.openxmlformats.org/spreadsheetml/2006/main" count="17" uniqueCount="15">
  <si>
    <t>(volts)</t>
  </si>
  <si>
    <t>TP4</t>
  </si>
  <si>
    <t>Iload</t>
  </si>
  <si>
    <t>(amps)</t>
  </si>
  <si>
    <t>N</t>
  </si>
  <si>
    <t>Rwb</t>
  </si>
  <si>
    <t>Vwb</t>
  </si>
  <si>
    <t>iLoad</t>
  </si>
  <si>
    <t>vLoad %</t>
  </si>
  <si>
    <t>12V</t>
  </si>
  <si>
    <t>24V</t>
  </si>
  <si>
    <t>32V</t>
  </si>
  <si>
    <t>Vin</t>
  </si>
  <si>
    <t>TP5</t>
  </si>
  <si>
    <t>Vscale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</si>
</sst>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Digital Pot Settings vs. Load Voltage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6.398723316385603E-2"/>
          <c:y val="8.5060009260722769E-2"/>
          <c:w val="0.9049322708308013"/>
          <c:h val="0.86429793995874538"/>
        </c:manualLayout>
      </c:layout>
      <c:scatterChart>
        <c:scatterStyle val="lineMarker"/>
        <c:ser>
          <c:idx val="0"/>
          <c:order val="0"/>
          <c:tx>
            <c:v>12V Load</c:v>
          </c:tx>
          <c:trendline>
            <c:trendlineType val="linear"/>
            <c:dispEq val="1"/>
            <c:trendlineLbl>
              <c:layout>
                <c:manualLayout>
                  <c:x val="-2.4551181787636385E-2"/>
                  <c:y val="-1.4162793573905199E-2"/>
                </c:manualLayout>
              </c:layout>
              <c:numFmt formatCode="General" sourceLinked="0"/>
            </c:trendlineLbl>
          </c:trendline>
          <c:xVal>
            <c:numRef>
              <c:f>'Dig Pot Settings'!$B$5:$B$20</c:f>
              <c:numCache>
                <c:formatCode>General</c:formatCode>
                <c:ptCount val="16"/>
                <c:pt idx="0">
                  <c:v>16</c:v>
                </c:pt>
                <c:pt idx="1">
                  <c:v>32</c:v>
                </c:pt>
                <c:pt idx="2">
                  <c:v>48</c:v>
                </c:pt>
                <c:pt idx="3">
                  <c:v>64</c:v>
                </c:pt>
                <c:pt idx="4">
                  <c:v>80</c:v>
                </c:pt>
                <c:pt idx="5">
                  <c:v>96</c:v>
                </c:pt>
                <c:pt idx="6">
                  <c:v>112</c:v>
                </c:pt>
                <c:pt idx="7">
                  <c:v>128</c:v>
                </c:pt>
                <c:pt idx="8">
                  <c:v>144</c:v>
                </c:pt>
                <c:pt idx="9">
                  <c:v>160</c:v>
                </c:pt>
                <c:pt idx="10">
                  <c:v>176</c:v>
                </c:pt>
                <c:pt idx="11">
                  <c:v>192</c:v>
                </c:pt>
                <c:pt idx="12">
                  <c:v>208</c:v>
                </c:pt>
                <c:pt idx="13">
                  <c:v>224</c:v>
                </c:pt>
                <c:pt idx="14">
                  <c:v>240</c:v>
                </c:pt>
                <c:pt idx="15">
                  <c:v>256</c:v>
                </c:pt>
              </c:numCache>
            </c:numRef>
          </c:xVal>
          <c:yVal>
            <c:numRef>
              <c:f>'Dig Pot Settings'!$J$5:$J$20</c:f>
              <c:numCache>
                <c:formatCode>0.000</c:formatCode>
                <c:ptCount val="16"/>
                <c:pt idx="0">
                  <c:v>0.75</c:v>
                </c:pt>
                <c:pt idx="1">
                  <c:v>1.5</c:v>
                </c:pt>
                <c:pt idx="2">
                  <c:v>2.25</c:v>
                </c:pt>
                <c:pt idx="3">
                  <c:v>3</c:v>
                </c:pt>
                <c:pt idx="4">
                  <c:v>3.75</c:v>
                </c:pt>
                <c:pt idx="5">
                  <c:v>4.5</c:v>
                </c:pt>
                <c:pt idx="6">
                  <c:v>5.25</c:v>
                </c:pt>
                <c:pt idx="7">
                  <c:v>6</c:v>
                </c:pt>
                <c:pt idx="8">
                  <c:v>6.75</c:v>
                </c:pt>
                <c:pt idx="9">
                  <c:v>7.5</c:v>
                </c:pt>
                <c:pt idx="10">
                  <c:v>8.25</c:v>
                </c:pt>
                <c:pt idx="11">
                  <c:v>9</c:v>
                </c:pt>
                <c:pt idx="12">
                  <c:v>9.75</c:v>
                </c:pt>
                <c:pt idx="13">
                  <c:v>10.5</c:v>
                </c:pt>
                <c:pt idx="14">
                  <c:v>11.25</c:v>
                </c:pt>
                <c:pt idx="15">
                  <c:v>12</c:v>
                </c:pt>
              </c:numCache>
            </c:numRef>
          </c:yVal>
        </c:ser>
        <c:ser>
          <c:idx val="1"/>
          <c:order val="1"/>
          <c:tx>
            <c:v>24V Load</c:v>
          </c:tx>
          <c:trendline>
            <c:trendlineType val="linear"/>
            <c:dispEq val="1"/>
            <c:trendlineLbl>
              <c:layout>
                <c:manualLayout>
                  <c:x val="-4.3607711580864385E-2"/>
                  <c:y val="6.3709252143312944E-3"/>
                </c:manualLayout>
              </c:layout>
              <c:numFmt formatCode="General" sourceLinked="0"/>
            </c:trendlineLbl>
          </c:trendline>
          <c:xVal>
            <c:numRef>
              <c:f>'Dig Pot Settings'!$B$5:$B$20</c:f>
              <c:numCache>
                <c:formatCode>General</c:formatCode>
                <c:ptCount val="16"/>
                <c:pt idx="0">
                  <c:v>16</c:v>
                </c:pt>
                <c:pt idx="1">
                  <c:v>32</c:v>
                </c:pt>
                <c:pt idx="2">
                  <c:v>48</c:v>
                </c:pt>
                <c:pt idx="3">
                  <c:v>64</c:v>
                </c:pt>
                <c:pt idx="4">
                  <c:v>80</c:v>
                </c:pt>
                <c:pt idx="5">
                  <c:v>96</c:v>
                </c:pt>
                <c:pt idx="6">
                  <c:v>112</c:v>
                </c:pt>
                <c:pt idx="7">
                  <c:v>128</c:v>
                </c:pt>
                <c:pt idx="8">
                  <c:v>144</c:v>
                </c:pt>
                <c:pt idx="9">
                  <c:v>160</c:v>
                </c:pt>
                <c:pt idx="10">
                  <c:v>176</c:v>
                </c:pt>
                <c:pt idx="11">
                  <c:v>192</c:v>
                </c:pt>
                <c:pt idx="12">
                  <c:v>208</c:v>
                </c:pt>
                <c:pt idx="13">
                  <c:v>224</c:v>
                </c:pt>
                <c:pt idx="14">
                  <c:v>240</c:v>
                </c:pt>
                <c:pt idx="15">
                  <c:v>256</c:v>
                </c:pt>
              </c:numCache>
            </c:numRef>
          </c:xVal>
          <c:yVal>
            <c:numRef>
              <c:f>'Dig Pot Settings'!$L$5:$L$20</c:f>
              <c:numCache>
                <c:formatCode>0.000</c:formatCode>
                <c:ptCount val="16"/>
                <c:pt idx="0">
                  <c:v>1.5</c:v>
                </c:pt>
                <c:pt idx="1">
                  <c:v>3</c:v>
                </c:pt>
                <c:pt idx="2">
                  <c:v>4.5</c:v>
                </c:pt>
                <c:pt idx="3">
                  <c:v>6</c:v>
                </c:pt>
                <c:pt idx="4">
                  <c:v>7.5</c:v>
                </c:pt>
                <c:pt idx="5">
                  <c:v>9</c:v>
                </c:pt>
                <c:pt idx="6">
                  <c:v>10.5</c:v>
                </c:pt>
                <c:pt idx="7">
                  <c:v>12</c:v>
                </c:pt>
                <c:pt idx="8">
                  <c:v>13.5</c:v>
                </c:pt>
                <c:pt idx="9">
                  <c:v>15</c:v>
                </c:pt>
                <c:pt idx="10">
                  <c:v>16.5</c:v>
                </c:pt>
                <c:pt idx="11">
                  <c:v>18</c:v>
                </c:pt>
                <c:pt idx="12">
                  <c:v>19.5</c:v>
                </c:pt>
                <c:pt idx="13">
                  <c:v>21</c:v>
                </c:pt>
                <c:pt idx="14">
                  <c:v>22.5</c:v>
                </c:pt>
                <c:pt idx="15">
                  <c:v>24</c:v>
                </c:pt>
              </c:numCache>
            </c:numRef>
          </c:yVal>
        </c:ser>
        <c:ser>
          <c:idx val="2"/>
          <c:order val="2"/>
          <c:tx>
            <c:v>32V Load</c:v>
          </c:tx>
          <c:trendline>
            <c:trendlineType val="linear"/>
            <c:dispEq val="1"/>
            <c:trendlineLbl>
              <c:layout>
                <c:manualLayout>
                  <c:x val="-2.4653793871138384E-2"/>
                  <c:y val="-2.473558471722881E-4"/>
                </c:manualLayout>
              </c:layout>
              <c:numFmt formatCode="General" sourceLinked="0"/>
            </c:trendlineLbl>
          </c:trendline>
          <c:xVal>
            <c:numRef>
              <c:f>'Dig Pot Settings'!$B$5:$B$20</c:f>
              <c:numCache>
                <c:formatCode>General</c:formatCode>
                <c:ptCount val="16"/>
                <c:pt idx="0">
                  <c:v>16</c:v>
                </c:pt>
                <c:pt idx="1">
                  <c:v>32</c:v>
                </c:pt>
                <c:pt idx="2">
                  <c:v>48</c:v>
                </c:pt>
                <c:pt idx="3">
                  <c:v>64</c:v>
                </c:pt>
                <c:pt idx="4">
                  <c:v>80</c:v>
                </c:pt>
                <c:pt idx="5">
                  <c:v>96</c:v>
                </c:pt>
                <c:pt idx="6">
                  <c:v>112</c:v>
                </c:pt>
                <c:pt idx="7">
                  <c:v>128</c:v>
                </c:pt>
                <c:pt idx="8">
                  <c:v>144</c:v>
                </c:pt>
                <c:pt idx="9">
                  <c:v>160</c:v>
                </c:pt>
                <c:pt idx="10">
                  <c:v>176</c:v>
                </c:pt>
                <c:pt idx="11">
                  <c:v>192</c:v>
                </c:pt>
                <c:pt idx="12">
                  <c:v>208</c:v>
                </c:pt>
                <c:pt idx="13">
                  <c:v>224</c:v>
                </c:pt>
                <c:pt idx="14">
                  <c:v>240</c:v>
                </c:pt>
                <c:pt idx="15">
                  <c:v>256</c:v>
                </c:pt>
              </c:numCache>
            </c:numRef>
          </c:xVal>
          <c:yVal>
            <c:numRef>
              <c:f>'Dig Pot Settings'!$N$5:$N$20</c:f>
              <c:numCache>
                <c:formatCode>0.000</c:formatCode>
                <c:ptCount val="16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  <c:pt idx="9">
                  <c:v>20</c:v>
                </c:pt>
                <c:pt idx="10">
                  <c:v>22</c:v>
                </c:pt>
                <c:pt idx="11">
                  <c:v>24</c:v>
                </c:pt>
                <c:pt idx="12">
                  <c:v>26</c:v>
                </c:pt>
                <c:pt idx="13">
                  <c:v>28</c:v>
                </c:pt>
                <c:pt idx="14">
                  <c:v>30</c:v>
                </c:pt>
                <c:pt idx="15">
                  <c:v>32</c:v>
                </c:pt>
              </c:numCache>
            </c:numRef>
          </c:yVal>
        </c:ser>
        <c:axId val="141946880"/>
        <c:axId val="141948416"/>
      </c:scatterChart>
      <c:valAx>
        <c:axId val="141946880"/>
        <c:scaling>
          <c:orientation val="minMax"/>
          <c:max val="256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Digital Pot Tap (N)</a:t>
                </a:r>
              </a:p>
            </c:rich>
          </c:tx>
          <c:layout>
            <c:manualLayout>
              <c:xMode val="edge"/>
              <c:yMode val="edge"/>
              <c:x val="0.45648757106810178"/>
              <c:y val="0.91468228860506107"/>
            </c:manualLayout>
          </c:layout>
        </c:title>
        <c:numFmt formatCode="General" sourceLinked="1"/>
        <c:tickLblPos val="nextTo"/>
        <c:crossAx val="141948416"/>
        <c:crosses val="autoZero"/>
        <c:crossBetween val="midCat"/>
        <c:majorUnit val="16"/>
      </c:valAx>
      <c:valAx>
        <c:axId val="1419484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Voltage</a:t>
                </a:r>
              </a:p>
            </c:rich>
          </c:tx>
          <c:layout>
            <c:manualLayout>
              <c:xMode val="edge"/>
              <c:yMode val="edge"/>
              <c:x val="7.1828458451397834E-2"/>
              <c:y val="0.33316604183051601"/>
            </c:manualLayout>
          </c:layout>
        </c:title>
        <c:numFmt formatCode="0.000" sourceLinked="1"/>
        <c:tickLblPos val="nextTo"/>
        <c:crossAx val="141946880"/>
        <c:crosses val="autoZero"/>
        <c:crossBetween val="midCat"/>
      </c:valAx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7452008074612952"/>
          <c:y val="0.711138191854225"/>
          <c:w val="9.9093954924785566E-2"/>
          <c:h val="0.10966411654567082"/>
        </c:manualLayout>
      </c:layout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Digital Pot Settings vs. Load Current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rendline>
            <c:trendlineType val="linear"/>
            <c:dispEq val="1"/>
            <c:trendlineLbl>
              <c:layout>
                <c:manualLayout>
                  <c:x val="-6.1528121308951592E-2"/>
                  <c:y val="3.8185757874280513E-4"/>
                </c:manualLayout>
              </c:layout>
              <c:numFmt formatCode="General" sourceLinked="0"/>
            </c:trendlineLbl>
          </c:trendline>
          <c:xVal>
            <c:numRef>
              <c:f>'Dig Pot Settings'!$B$5:$B$20</c:f>
              <c:numCache>
                <c:formatCode>General</c:formatCode>
                <c:ptCount val="16"/>
                <c:pt idx="0">
                  <c:v>16</c:v>
                </c:pt>
                <c:pt idx="1">
                  <c:v>32</c:v>
                </c:pt>
                <c:pt idx="2">
                  <c:v>48</c:v>
                </c:pt>
                <c:pt idx="3">
                  <c:v>64</c:v>
                </c:pt>
                <c:pt idx="4">
                  <c:v>80</c:v>
                </c:pt>
                <c:pt idx="5">
                  <c:v>96</c:v>
                </c:pt>
                <c:pt idx="6">
                  <c:v>112</c:v>
                </c:pt>
                <c:pt idx="7">
                  <c:v>128</c:v>
                </c:pt>
                <c:pt idx="8">
                  <c:v>144</c:v>
                </c:pt>
                <c:pt idx="9">
                  <c:v>160</c:v>
                </c:pt>
                <c:pt idx="10">
                  <c:v>176</c:v>
                </c:pt>
                <c:pt idx="11">
                  <c:v>192</c:v>
                </c:pt>
                <c:pt idx="12">
                  <c:v>208</c:v>
                </c:pt>
                <c:pt idx="13">
                  <c:v>224</c:v>
                </c:pt>
                <c:pt idx="14">
                  <c:v>240</c:v>
                </c:pt>
                <c:pt idx="15">
                  <c:v>256</c:v>
                </c:pt>
              </c:numCache>
            </c:numRef>
          </c:xVal>
          <c:yVal>
            <c:numRef>
              <c:f>'Dig Pot Settings'!$F$5:$F$20</c:f>
              <c:numCache>
                <c:formatCode>0.000</c:formatCode>
                <c:ptCount val="16"/>
                <c:pt idx="0">
                  <c:v>0.13334400000000002</c:v>
                </c:pt>
                <c:pt idx="1">
                  <c:v>0.26356275000000001</c:v>
                </c:pt>
                <c:pt idx="2">
                  <c:v>0.39378150000000006</c:v>
                </c:pt>
                <c:pt idx="3">
                  <c:v>0.52400025000000006</c:v>
                </c:pt>
                <c:pt idx="4">
                  <c:v>0.65421899999999999</c:v>
                </c:pt>
                <c:pt idx="5">
                  <c:v>0.78443775000000004</c:v>
                </c:pt>
                <c:pt idx="6">
                  <c:v>0.91465650000000021</c:v>
                </c:pt>
                <c:pt idx="7">
                  <c:v>1.0448752500000003</c:v>
                </c:pt>
                <c:pt idx="8">
                  <c:v>1.1750940000000001</c:v>
                </c:pt>
                <c:pt idx="9">
                  <c:v>1.3053127500000001</c:v>
                </c:pt>
                <c:pt idx="10">
                  <c:v>1.4355315000000002</c:v>
                </c:pt>
                <c:pt idx="11">
                  <c:v>1.5657502500000002</c:v>
                </c:pt>
                <c:pt idx="12">
                  <c:v>1.6959690000000003</c:v>
                </c:pt>
                <c:pt idx="13">
                  <c:v>1.8261877500000001</c:v>
                </c:pt>
                <c:pt idx="14">
                  <c:v>1.9564065000000002</c:v>
                </c:pt>
                <c:pt idx="15">
                  <c:v>2.08662525</c:v>
                </c:pt>
              </c:numCache>
            </c:numRef>
          </c:yVal>
        </c:ser>
        <c:axId val="157159808"/>
        <c:axId val="157265920"/>
      </c:scatterChart>
      <c:valAx>
        <c:axId val="157159808"/>
        <c:scaling>
          <c:orientation val="minMax"/>
          <c:max val="256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Digital Pot Tap (N)</a:t>
                </a:r>
              </a:p>
            </c:rich>
          </c:tx>
          <c:layout/>
        </c:title>
        <c:numFmt formatCode="General" sourceLinked="1"/>
        <c:tickLblPos val="nextTo"/>
        <c:crossAx val="157265920"/>
        <c:crosses val="autoZero"/>
        <c:crossBetween val="midCat"/>
        <c:majorUnit val="16"/>
      </c:valAx>
      <c:valAx>
        <c:axId val="1572659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</c:title>
        <c:numFmt formatCode="0.000" sourceLinked="1"/>
        <c:tickLblPos val="nextTo"/>
        <c:crossAx val="157159808"/>
        <c:crosses val="autoZero"/>
        <c:crossBetween val="midCat"/>
      </c:valAx>
    </c:plotArea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rendline>
            <c:trendlineType val="linear"/>
            <c:dispEq val="1"/>
            <c:trendlineLbl>
              <c:layout>
                <c:manualLayout>
                  <c:x val="-9.5603018372703408E-2"/>
                  <c:y val="4.4881525226013415E-2"/>
                </c:manualLayout>
              </c:layout>
              <c:numFmt formatCode="General" sourceLinked="0"/>
            </c:trendlineLbl>
          </c:trendline>
          <c:xVal>
            <c:numRef>
              <c:f>'Load Volt'!$B$7:$B$17</c:f>
              <c:numCache>
                <c:formatCode>General</c:formatCode>
                <c:ptCount val="11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32</c:v>
                </c:pt>
              </c:numCache>
            </c:numRef>
          </c:xVal>
          <c:yVal>
            <c:numRef>
              <c:f>'Load Volt'!$C$7:$C$17</c:f>
              <c:numCache>
                <c:formatCode>0.000</c:formatCode>
                <c:ptCount val="11"/>
                <c:pt idx="0">
                  <c:v>0.78500000000000003</c:v>
                </c:pt>
                <c:pt idx="1">
                  <c:v>1.256</c:v>
                </c:pt>
                <c:pt idx="2">
                  <c:v>1.57</c:v>
                </c:pt>
                <c:pt idx="3">
                  <c:v>1.8839999999999999</c:v>
                </c:pt>
                <c:pt idx="4">
                  <c:v>2.355</c:v>
                </c:pt>
                <c:pt idx="5">
                  <c:v>2.8260000000000001</c:v>
                </c:pt>
                <c:pt idx="6">
                  <c:v>3.2970000000000002</c:v>
                </c:pt>
                <c:pt idx="7">
                  <c:v>3.7679999999999998</c:v>
                </c:pt>
                <c:pt idx="8">
                  <c:v>4.2389999999999999</c:v>
                </c:pt>
                <c:pt idx="9">
                  <c:v>4.71</c:v>
                </c:pt>
                <c:pt idx="10">
                  <c:v>5.024</c:v>
                </c:pt>
              </c:numCache>
            </c:numRef>
          </c:yVal>
        </c:ser>
        <c:axId val="47622016"/>
        <c:axId val="47620480"/>
      </c:scatterChart>
      <c:valAx>
        <c:axId val="476220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Voltage</a:t>
                </a:r>
              </a:p>
            </c:rich>
          </c:tx>
          <c:layout/>
        </c:title>
        <c:numFmt formatCode="General" sourceLinked="1"/>
        <c:tickLblPos val="nextTo"/>
        <c:crossAx val="47620480"/>
        <c:crosses val="autoZero"/>
        <c:crossBetween val="midCat"/>
      </c:valAx>
      <c:valAx>
        <c:axId val="476204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TP5 Voltage</a:t>
                </a:r>
              </a:p>
            </c:rich>
          </c:tx>
          <c:layout/>
        </c:title>
        <c:numFmt formatCode="0.000" sourceLinked="1"/>
        <c:tickLblPos val="nextTo"/>
        <c:crossAx val="47622016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rendline>
            <c:trendlineType val="linear"/>
            <c:dispEq val="1"/>
            <c:trendlineLbl>
              <c:layout>
                <c:manualLayout>
                  <c:x val="-5.6621391076115489E-2"/>
                  <c:y val="4.1550014581510641E-3"/>
                </c:manualLayout>
              </c:layout>
              <c:numFmt formatCode="General" sourceLinked="0"/>
            </c:trendlineLbl>
          </c:trendline>
          <c:xVal>
            <c:numRef>
              <c:f>'Load Volt'!$C$7:$C$17</c:f>
              <c:numCache>
                <c:formatCode>0.000</c:formatCode>
                <c:ptCount val="11"/>
                <c:pt idx="0">
                  <c:v>0.78500000000000003</c:v>
                </c:pt>
                <c:pt idx="1">
                  <c:v>1.256</c:v>
                </c:pt>
                <c:pt idx="2">
                  <c:v>1.57</c:v>
                </c:pt>
                <c:pt idx="3">
                  <c:v>1.8839999999999999</c:v>
                </c:pt>
                <c:pt idx="4">
                  <c:v>2.355</c:v>
                </c:pt>
                <c:pt idx="5">
                  <c:v>2.8260000000000001</c:v>
                </c:pt>
                <c:pt idx="6">
                  <c:v>3.2970000000000002</c:v>
                </c:pt>
                <c:pt idx="7">
                  <c:v>3.7679999999999998</c:v>
                </c:pt>
                <c:pt idx="8">
                  <c:v>4.2389999999999999</c:v>
                </c:pt>
                <c:pt idx="9">
                  <c:v>4.71</c:v>
                </c:pt>
                <c:pt idx="10">
                  <c:v>5.024</c:v>
                </c:pt>
              </c:numCache>
            </c:numRef>
          </c:xVal>
          <c:yVal>
            <c:numRef>
              <c:f>'Load Volt'!$D$7:$D$17</c:f>
              <c:numCache>
                <c:formatCode>General</c:formatCode>
                <c:ptCount val="11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32</c:v>
                </c:pt>
              </c:numCache>
            </c:numRef>
          </c:yVal>
        </c:ser>
        <c:axId val="113700864"/>
        <c:axId val="113654016"/>
      </c:scatterChart>
      <c:valAx>
        <c:axId val="1137008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TP5 Voltage</a:t>
                </a:r>
              </a:p>
            </c:rich>
          </c:tx>
          <c:layout/>
        </c:title>
        <c:numFmt formatCode="0.000" sourceLinked="1"/>
        <c:tickLblPos val="nextTo"/>
        <c:crossAx val="113654016"/>
        <c:crosses val="autoZero"/>
        <c:crossBetween val="midCat"/>
      </c:valAx>
      <c:valAx>
        <c:axId val="1136540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Voltage</a:t>
                </a:r>
              </a:p>
            </c:rich>
          </c:tx>
          <c:layout/>
        </c:title>
        <c:numFmt formatCode="General" sourceLinked="1"/>
        <c:tickLblPos val="nextTo"/>
        <c:crossAx val="113700864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rendline>
            <c:trendlineType val="linear"/>
            <c:dispEq val="1"/>
            <c:trendlineLbl>
              <c:layout>
                <c:manualLayout>
                  <c:x val="-8.9208442694663173E-2"/>
                  <c:y val="-1.8993146689997083E-2"/>
                </c:manualLayout>
              </c:layout>
              <c:numFmt formatCode="General" sourceLinked="0"/>
            </c:trendlineLbl>
          </c:trendline>
          <c:xVal>
            <c:numRef>
              <c:f>'Load Curr'!$B$6:$B$15</c:f>
              <c:numCache>
                <c:formatCode>0.00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0.25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1.25</c:v>
                </c:pt>
                <c:pt idx="7">
                  <c:v>1.5</c:v>
                </c:pt>
                <c:pt idx="8">
                  <c:v>1.75</c:v>
                </c:pt>
                <c:pt idx="9">
                  <c:v>2</c:v>
                </c:pt>
              </c:numCache>
            </c:numRef>
          </c:xVal>
          <c:yVal>
            <c:numRef>
              <c:f>'Load Curr'!$C$6:$C$15</c:f>
              <c:numCache>
                <c:formatCode>0.00</c:formatCode>
                <c:ptCount val="10"/>
                <c:pt idx="0">
                  <c:v>0.24</c:v>
                </c:pt>
                <c:pt idx="1">
                  <c:v>0.48</c:v>
                </c:pt>
                <c:pt idx="2">
                  <c:v>0.6</c:v>
                </c:pt>
                <c:pt idx="3">
                  <c:v>1.2</c:v>
                </c:pt>
                <c:pt idx="4">
                  <c:v>1.7999999999999998</c:v>
                </c:pt>
                <c:pt idx="5">
                  <c:v>2.4</c:v>
                </c:pt>
                <c:pt idx="6">
                  <c:v>3</c:v>
                </c:pt>
                <c:pt idx="7">
                  <c:v>3.5999999999999996</c:v>
                </c:pt>
                <c:pt idx="8">
                  <c:v>4.2</c:v>
                </c:pt>
                <c:pt idx="9">
                  <c:v>4.8</c:v>
                </c:pt>
              </c:numCache>
            </c:numRef>
          </c:yVal>
        </c:ser>
        <c:axId val="135396352"/>
        <c:axId val="135394816"/>
      </c:scatterChart>
      <c:valAx>
        <c:axId val="135396352"/>
        <c:scaling>
          <c:orientation val="minMax"/>
          <c:max val="2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(amps) </a:t>
                </a:r>
              </a:p>
            </c:rich>
          </c:tx>
          <c:layout/>
        </c:title>
        <c:numFmt formatCode="0.00" sourceLinked="1"/>
        <c:tickLblPos val="nextTo"/>
        <c:crossAx val="135394816"/>
        <c:crosses val="autoZero"/>
        <c:crossBetween val="midCat"/>
      </c:valAx>
      <c:valAx>
        <c:axId val="135394816"/>
        <c:scaling>
          <c:orientation val="minMax"/>
          <c:max val="5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TP4 Voltage</a:t>
                </a:r>
              </a:p>
            </c:rich>
          </c:tx>
          <c:layout/>
        </c:title>
        <c:numFmt formatCode="0.00" sourceLinked="1"/>
        <c:tickLblPos val="nextTo"/>
        <c:crossAx val="135396352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rendline>
            <c:trendlineType val="linear"/>
            <c:dispEq val="1"/>
            <c:trendlineLbl>
              <c:layout>
                <c:manualLayout>
                  <c:x val="-0.11620363079615048"/>
                  <c:y val="4.1192038495188099E-2"/>
                </c:manualLayout>
              </c:layout>
              <c:numFmt formatCode="General" sourceLinked="0"/>
            </c:trendlineLbl>
          </c:trendline>
          <c:xVal>
            <c:numRef>
              <c:f>'Load Curr'!$C$6:$C$15</c:f>
              <c:numCache>
                <c:formatCode>0.00</c:formatCode>
                <c:ptCount val="10"/>
                <c:pt idx="0">
                  <c:v>0.24</c:v>
                </c:pt>
                <c:pt idx="1">
                  <c:v>0.48</c:v>
                </c:pt>
                <c:pt idx="2">
                  <c:v>0.6</c:v>
                </c:pt>
                <c:pt idx="3">
                  <c:v>1.2</c:v>
                </c:pt>
                <c:pt idx="4">
                  <c:v>1.7999999999999998</c:v>
                </c:pt>
                <c:pt idx="5">
                  <c:v>2.4</c:v>
                </c:pt>
                <c:pt idx="6">
                  <c:v>3</c:v>
                </c:pt>
                <c:pt idx="7">
                  <c:v>3.5999999999999996</c:v>
                </c:pt>
                <c:pt idx="8">
                  <c:v>4.2</c:v>
                </c:pt>
                <c:pt idx="9">
                  <c:v>4.8</c:v>
                </c:pt>
              </c:numCache>
            </c:numRef>
          </c:xVal>
          <c:yVal>
            <c:numRef>
              <c:f>'Load Curr'!$D$6:$D$15</c:f>
              <c:numCache>
                <c:formatCode>0.00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0.25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1.25</c:v>
                </c:pt>
                <c:pt idx="7">
                  <c:v>1.5</c:v>
                </c:pt>
                <c:pt idx="8">
                  <c:v>1.75</c:v>
                </c:pt>
                <c:pt idx="9">
                  <c:v>2</c:v>
                </c:pt>
              </c:numCache>
            </c:numRef>
          </c:yVal>
        </c:ser>
        <c:axId val="176793088"/>
        <c:axId val="176791552"/>
      </c:scatterChart>
      <c:valAx>
        <c:axId val="176793088"/>
        <c:scaling>
          <c:orientation val="minMax"/>
          <c:max val="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TP4 Voltage</a:t>
                </a:r>
              </a:p>
            </c:rich>
          </c:tx>
          <c:layout/>
        </c:title>
        <c:numFmt formatCode="0.00" sourceLinked="1"/>
        <c:tickLblPos val="nextTo"/>
        <c:crossAx val="176791552"/>
        <c:crosses val="autoZero"/>
        <c:crossBetween val="midCat"/>
      </c:valAx>
      <c:valAx>
        <c:axId val="176791552"/>
        <c:scaling>
          <c:orientation val="minMax"/>
          <c:max val="2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</c:title>
        <c:numFmt formatCode="0.00" sourceLinked="1"/>
        <c:tickLblPos val="nextTo"/>
        <c:crossAx val="176793088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97" cy="62824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3697" cy="62824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9525</xdr:rowOff>
    </xdr:from>
    <xdr:to>
      <xdr:col>11</xdr:col>
      <xdr:colOff>314325</xdr:colOff>
      <xdr:row>15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28575</xdr:colOff>
      <xdr:row>15</xdr:row>
      <xdr:rowOff>85725</xdr:rowOff>
    </xdr:from>
    <xdr:to>
      <xdr:col>11</xdr:col>
      <xdr:colOff>333375</xdr:colOff>
      <xdr:row>29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0</xdr:rowOff>
    </xdr:from>
    <xdr:to>
      <xdr:col>12</xdr:col>
      <xdr:colOff>314325</xdr:colOff>
      <xdr:row>15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15</xdr:row>
      <xdr:rowOff>95250</xdr:rowOff>
    </xdr:from>
    <xdr:to>
      <xdr:col>12</xdr:col>
      <xdr:colOff>323850</xdr:colOff>
      <xdr:row>29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N20"/>
  <sheetViews>
    <sheetView workbookViewId="0">
      <selection activeCell="F5" activeCellId="1" sqref="B5:B20 F5:F20"/>
    </sheetView>
  </sheetViews>
  <sheetFormatPr defaultRowHeight="15"/>
  <cols>
    <col min="5" max="5" width="2.5703125" customWidth="1"/>
    <col min="7" max="7" width="2.28515625" customWidth="1"/>
    <col min="9" max="9" width="2.5703125" customWidth="1"/>
    <col min="11" max="11" width="2.42578125" customWidth="1"/>
    <col min="13" max="13" width="2.5703125" customWidth="1"/>
  </cols>
  <sheetData>
    <row r="4" spans="2:14">
      <c r="B4" t="s">
        <v>4</v>
      </c>
      <c r="C4" t="s">
        <v>5</v>
      </c>
      <c r="D4" t="s">
        <v>6</v>
      </c>
      <c r="F4" t="s">
        <v>7</v>
      </c>
      <c r="H4" t="s">
        <v>8</v>
      </c>
      <c r="J4" t="s">
        <v>9</v>
      </c>
      <c r="L4" t="s">
        <v>10</v>
      </c>
      <c r="N4" t="s">
        <v>11</v>
      </c>
    </row>
    <row r="5" spans="2:14">
      <c r="B5">
        <v>16</v>
      </c>
      <c r="C5">
        <f>((50000*B5)/256)+75</f>
        <v>3200</v>
      </c>
      <c r="D5" s="1">
        <f>C5*0.0001</f>
        <v>0.32</v>
      </c>
      <c r="F5" s="1">
        <f>0.4167*D5</f>
        <v>0.13334400000000002</v>
      </c>
      <c r="H5" s="2">
        <f t="shared" ref="H5:H19" si="0">(B5/256)*100</f>
        <v>6.25</v>
      </c>
      <c r="J5" s="1">
        <f>12*(H5/100)</f>
        <v>0.75</v>
      </c>
      <c r="K5" s="1"/>
      <c r="L5" s="1">
        <f>24*(H5/100)</f>
        <v>1.5</v>
      </c>
      <c r="M5" s="1"/>
      <c r="N5" s="1">
        <f>32*(H5/100)</f>
        <v>2</v>
      </c>
    </row>
    <row r="6" spans="2:14">
      <c r="B6">
        <f>B5+16</f>
        <v>32</v>
      </c>
      <c r="C6">
        <f t="shared" ref="C6:C20" si="1">((50000*B6)/256)+75</f>
        <v>6325</v>
      </c>
      <c r="D6" s="1">
        <f t="shared" ref="D6:D20" si="2">C6*0.0001</f>
        <v>0.63250000000000006</v>
      </c>
      <c r="F6" s="1">
        <f t="shared" ref="F6:F20" si="3">0.4167*D6</f>
        <v>0.26356275000000001</v>
      </c>
      <c r="H6" s="2">
        <f t="shared" si="0"/>
        <v>12.5</v>
      </c>
      <c r="J6" s="1">
        <f t="shared" ref="J6:J20" si="4">12*(H6/100)</f>
        <v>1.5</v>
      </c>
      <c r="K6" s="1"/>
      <c r="L6" s="1">
        <f t="shared" ref="L6:L20" si="5">24*(H6/100)</f>
        <v>3</v>
      </c>
      <c r="M6" s="1"/>
      <c r="N6" s="1">
        <f t="shared" ref="N6:N20" si="6">32*(H6/100)</f>
        <v>4</v>
      </c>
    </row>
    <row r="7" spans="2:14">
      <c r="B7">
        <f t="shared" ref="B7:B19" si="7">B6+16</f>
        <v>48</v>
      </c>
      <c r="C7">
        <f t="shared" si="1"/>
        <v>9450</v>
      </c>
      <c r="D7" s="1">
        <f t="shared" si="2"/>
        <v>0.94500000000000006</v>
      </c>
      <c r="F7" s="1">
        <f t="shared" si="3"/>
        <v>0.39378150000000006</v>
      </c>
      <c r="H7" s="2">
        <f t="shared" si="0"/>
        <v>18.75</v>
      </c>
      <c r="J7" s="1">
        <f t="shared" si="4"/>
        <v>2.25</v>
      </c>
      <c r="K7" s="1"/>
      <c r="L7" s="1">
        <f t="shared" si="5"/>
        <v>4.5</v>
      </c>
      <c r="M7" s="1"/>
      <c r="N7" s="1">
        <f t="shared" si="6"/>
        <v>6</v>
      </c>
    </row>
    <row r="8" spans="2:14">
      <c r="B8">
        <f t="shared" si="7"/>
        <v>64</v>
      </c>
      <c r="C8">
        <f t="shared" si="1"/>
        <v>12575</v>
      </c>
      <c r="D8" s="1">
        <f t="shared" si="2"/>
        <v>1.2575000000000001</v>
      </c>
      <c r="F8" s="1">
        <f t="shared" si="3"/>
        <v>0.52400025000000006</v>
      </c>
      <c r="H8" s="2">
        <f t="shared" si="0"/>
        <v>25</v>
      </c>
      <c r="J8" s="1">
        <f t="shared" si="4"/>
        <v>3</v>
      </c>
      <c r="K8" s="1"/>
      <c r="L8" s="1">
        <f t="shared" si="5"/>
        <v>6</v>
      </c>
      <c r="M8" s="1"/>
      <c r="N8" s="1">
        <f t="shared" si="6"/>
        <v>8</v>
      </c>
    </row>
    <row r="9" spans="2:14">
      <c r="B9">
        <f t="shared" si="7"/>
        <v>80</v>
      </c>
      <c r="C9">
        <f t="shared" si="1"/>
        <v>15700</v>
      </c>
      <c r="D9" s="1">
        <f t="shared" si="2"/>
        <v>1.57</v>
      </c>
      <c r="F9" s="1">
        <f t="shared" si="3"/>
        <v>0.65421899999999999</v>
      </c>
      <c r="H9" s="2">
        <f t="shared" si="0"/>
        <v>31.25</v>
      </c>
      <c r="J9" s="1">
        <f t="shared" si="4"/>
        <v>3.75</v>
      </c>
      <c r="K9" s="1"/>
      <c r="L9" s="1">
        <f t="shared" si="5"/>
        <v>7.5</v>
      </c>
      <c r="M9" s="1"/>
      <c r="N9" s="1">
        <f t="shared" si="6"/>
        <v>10</v>
      </c>
    </row>
    <row r="10" spans="2:14">
      <c r="B10">
        <f t="shared" si="7"/>
        <v>96</v>
      </c>
      <c r="C10">
        <f t="shared" si="1"/>
        <v>18825</v>
      </c>
      <c r="D10" s="1">
        <f t="shared" si="2"/>
        <v>1.8825000000000001</v>
      </c>
      <c r="F10" s="1">
        <f t="shared" si="3"/>
        <v>0.78443775000000004</v>
      </c>
      <c r="H10" s="2">
        <f t="shared" si="0"/>
        <v>37.5</v>
      </c>
      <c r="J10" s="1">
        <f t="shared" si="4"/>
        <v>4.5</v>
      </c>
      <c r="K10" s="1"/>
      <c r="L10" s="1">
        <f t="shared" si="5"/>
        <v>9</v>
      </c>
      <c r="M10" s="1"/>
      <c r="N10" s="1">
        <f t="shared" si="6"/>
        <v>12</v>
      </c>
    </row>
    <row r="11" spans="2:14">
      <c r="B11">
        <f t="shared" si="7"/>
        <v>112</v>
      </c>
      <c r="C11">
        <f t="shared" si="1"/>
        <v>21950</v>
      </c>
      <c r="D11" s="1">
        <f t="shared" si="2"/>
        <v>2.1950000000000003</v>
      </c>
      <c r="F11" s="1">
        <f t="shared" si="3"/>
        <v>0.91465650000000021</v>
      </c>
      <c r="H11" s="2">
        <f t="shared" si="0"/>
        <v>43.75</v>
      </c>
      <c r="J11" s="1">
        <f t="shared" si="4"/>
        <v>5.25</v>
      </c>
      <c r="K11" s="1"/>
      <c r="L11" s="1">
        <f t="shared" si="5"/>
        <v>10.5</v>
      </c>
      <c r="M11" s="1"/>
      <c r="N11" s="1">
        <f t="shared" si="6"/>
        <v>14</v>
      </c>
    </row>
    <row r="12" spans="2:14">
      <c r="B12">
        <f t="shared" si="7"/>
        <v>128</v>
      </c>
      <c r="C12">
        <f t="shared" si="1"/>
        <v>25075</v>
      </c>
      <c r="D12" s="1">
        <f t="shared" si="2"/>
        <v>2.5075000000000003</v>
      </c>
      <c r="F12" s="1">
        <f t="shared" si="3"/>
        <v>1.0448752500000003</v>
      </c>
      <c r="H12" s="2">
        <f t="shared" si="0"/>
        <v>50</v>
      </c>
      <c r="J12" s="1">
        <f t="shared" si="4"/>
        <v>6</v>
      </c>
      <c r="K12" s="1"/>
      <c r="L12" s="1">
        <f t="shared" si="5"/>
        <v>12</v>
      </c>
      <c r="M12" s="1"/>
      <c r="N12" s="1">
        <f t="shared" si="6"/>
        <v>16</v>
      </c>
    </row>
    <row r="13" spans="2:14">
      <c r="B13">
        <f t="shared" si="7"/>
        <v>144</v>
      </c>
      <c r="C13">
        <f t="shared" si="1"/>
        <v>28200</v>
      </c>
      <c r="D13" s="1">
        <f t="shared" si="2"/>
        <v>2.8200000000000003</v>
      </c>
      <c r="F13" s="1">
        <f t="shared" si="3"/>
        <v>1.1750940000000001</v>
      </c>
      <c r="H13" s="2">
        <f t="shared" si="0"/>
        <v>56.25</v>
      </c>
      <c r="J13" s="1">
        <f t="shared" si="4"/>
        <v>6.75</v>
      </c>
      <c r="K13" s="1"/>
      <c r="L13" s="1">
        <f t="shared" si="5"/>
        <v>13.5</v>
      </c>
      <c r="M13" s="1"/>
      <c r="N13" s="1">
        <f t="shared" si="6"/>
        <v>18</v>
      </c>
    </row>
    <row r="14" spans="2:14">
      <c r="B14">
        <f t="shared" si="7"/>
        <v>160</v>
      </c>
      <c r="C14">
        <f t="shared" si="1"/>
        <v>31325</v>
      </c>
      <c r="D14" s="1">
        <f t="shared" si="2"/>
        <v>3.1325000000000003</v>
      </c>
      <c r="F14" s="1">
        <f t="shared" si="3"/>
        <v>1.3053127500000001</v>
      </c>
      <c r="H14" s="2">
        <f t="shared" si="0"/>
        <v>62.5</v>
      </c>
      <c r="J14" s="1">
        <f t="shared" si="4"/>
        <v>7.5</v>
      </c>
      <c r="K14" s="1"/>
      <c r="L14" s="1">
        <f t="shared" si="5"/>
        <v>15</v>
      </c>
      <c r="M14" s="1"/>
      <c r="N14" s="1">
        <f t="shared" si="6"/>
        <v>20</v>
      </c>
    </row>
    <row r="15" spans="2:14">
      <c r="B15">
        <f t="shared" si="7"/>
        <v>176</v>
      </c>
      <c r="C15">
        <f t="shared" si="1"/>
        <v>34450</v>
      </c>
      <c r="D15" s="1">
        <f t="shared" si="2"/>
        <v>3.4450000000000003</v>
      </c>
      <c r="F15" s="1">
        <f t="shared" si="3"/>
        <v>1.4355315000000002</v>
      </c>
      <c r="H15" s="2">
        <f t="shared" si="0"/>
        <v>68.75</v>
      </c>
      <c r="J15" s="1">
        <f t="shared" si="4"/>
        <v>8.25</v>
      </c>
      <c r="K15" s="1"/>
      <c r="L15" s="1">
        <f t="shared" si="5"/>
        <v>16.5</v>
      </c>
      <c r="M15" s="1"/>
      <c r="N15" s="1">
        <f t="shared" si="6"/>
        <v>22</v>
      </c>
    </row>
    <row r="16" spans="2:14">
      <c r="B16">
        <f t="shared" si="7"/>
        <v>192</v>
      </c>
      <c r="C16">
        <f t="shared" si="1"/>
        <v>37575</v>
      </c>
      <c r="D16" s="1">
        <f t="shared" si="2"/>
        <v>3.7575000000000003</v>
      </c>
      <c r="F16" s="1">
        <f t="shared" si="3"/>
        <v>1.5657502500000002</v>
      </c>
      <c r="H16" s="2">
        <f t="shared" si="0"/>
        <v>75</v>
      </c>
      <c r="J16" s="1">
        <f t="shared" si="4"/>
        <v>9</v>
      </c>
      <c r="K16" s="1"/>
      <c r="L16" s="1">
        <f t="shared" si="5"/>
        <v>18</v>
      </c>
      <c r="M16" s="1"/>
      <c r="N16" s="1">
        <f t="shared" si="6"/>
        <v>24</v>
      </c>
    </row>
    <row r="17" spans="2:14">
      <c r="B17">
        <f t="shared" si="7"/>
        <v>208</v>
      </c>
      <c r="C17">
        <f t="shared" si="1"/>
        <v>40700</v>
      </c>
      <c r="D17" s="1">
        <f t="shared" si="2"/>
        <v>4.07</v>
      </c>
      <c r="F17" s="1">
        <f t="shared" si="3"/>
        <v>1.6959690000000003</v>
      </c>
      <c r="H17" s="2">
        <f t="shared" si="0"/>
        <v>81.25</v>
      </c>
      <c r="J17" s="1">
        <f t="shared" si="4"/>
        <v>9.75</v>
      </c>
      <c r="K17" s="1"/>
      <c r="L17" s="1">
        <f t="shared" si="5"/>
        <v>19.5</v>
      </c>
      <c r="M17" s="1"/>
      <c r="N17" s="1">
        <f t="shared" si="6"/>
        <v>26</v>
      </c>
    </row>
    <row r="18" spans="2:14">
      <c r="B18">
        <f t="shared" si="7"/>
        <v>224</v>
      </c>
      <c r="C18">
        <f t="shared" si="1"/>
        <v>43825</v>
      </c>
      <c r="D18" s="1">
        <f t="shared" si="2"/>
        <v>4.3825000000000003</v>
      </c>
      <c r="F18" s="1">
        <f t="shared" si="3"/>
        <v>1.8261877500000001</v>
      </c>
      <c r="H18" s="2">
        <f t="shared" si="0"/>
        <v>87.5</v>
      </c>
      <c r="J18" s="1">
        <f t="shared" si="4"/>
        <v>10.5</v>
      </c>
      <c r="K18" s="1"/>
      <c r="L18" s="1">
        <f t="shared" si="5"/>
        <v>21</v>
      </c>
      <c r="M18" s="1"/>
      <c r="N18" s="1">
        <f t="shared" si="6"/>
        <v>28</v>
      </c>
    </row>
    <row r="19" spans="2:14">
      <c r="B19">
        <f t="shared" si="7"/>
        <v>240</v>
      </c>
      <c r="C19">
        <f t="shared" si="1"/>
        <v>46950</v>
      </c>
      <c r="D19" s="1">
        <f t="shared" si="2"/>
        <v>4.6950000000000003</v>
      </c>
      <c r="F19" s="1">
        <f t="shared" si="3"/>
        <v>1.9564065000000002</v>
      </c>
      <c r="H19" s="2">
        <f t="shared" si="0"/>
        <v>93.75</v>
      </c>
      <c r="J19" s="1">
        <f t="shared" si="4"/>
        <v>11.25</v>
      </c>
      <c r="K19" s="1"/>
      <c r="L19" s="1">
        <f t="shared" si="5"/>
        <v>22.5</v>
      </c>
      <c r="M19" s="1"/>
      <c r="N19" s="1">
        <f t="shared" si="6"/>
        <v>30</v>
      </c>
    </row>
    <row r="20" spans="2:14">
      <c r="B20">
        <f>B19+16</f>
        <v>256</v>
      </c>
      <c r="C20">
        <f t="shared" si="1"/>
        <v>50075</v>
      </c>
      <c r="D20" s="1">
        <f t="shared" si="2"/>
        <v>5.0075000000000003</v>
      </c>
      <c r="F20" s="1">
        <f t="shared" si="3"/>
        <v>2.08662525</v>
      </c>
      <c r="H20" s="2">
        <f>(B20/256)*100</f>
        <v>100</v>
      </c>
      <c r="J20" s="1">
        <f t="shared" si="4"/>
        <v>12</v>
      </c>
      <c r="K20" s="1"/>
      <c r="L20" s="1">
        <f t="shared" si="5"/>
        <v>24</v>
      </c>
      <c r="M20" s="1"/>
      <c r="N20" s="1">
        <f t="shared" si="6"/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C7" sqref="C7"/>
    </sheetView>
  </sheetViews>
  <sheetFormatPr defaultRowHeight="15"/>
  <sheetData>
    <row r="4" spans="2:4">
      <c r="C4" t="s">
        <v>13</v>
      </c>
    </row>
    <row r="5" spans="2:4">
      <c r="B5" t="s">
        <v>12</v>
      </c>
      <c r="C5" t="s">
        <v>14</v>
      </c>
    </row>
    <row r="6" spans="2:4">
      <c r="B6" t="s">
        <v>0</v>
      </c>
      <c r="C6" t="s">
        <v>0</v>
      </c>
    </row>
    <row r="7" spans="2:4">
      <c r="B7">
        <v>5</v>
      </c>
      <c r="C7" s="1">
        <f>B7*0.157</f>
        <v>0.78500000000000003</v>
      </c>
      <c r="D7">
        <v>5</v>
      </c>
    </row>
    <row r="8" spans="2:4">
      <c r="B8">
        <v>8</v>
      </c>
      <c r="C8" s="1">
        <f t="shared" ref="C8:C17" si="0">B8*0.157</f>
        <v>1.256</v>
      </c>
      <c r="D8">
        <v>8</v>
      </c>
    </row>
    <row r="9" spans="2:4">
      <c r="B9">
        <v>10</v>
      </c>
      <c r="C9" s="1">
        <f t="shared" si="0"/>
        <v>1.57</v>
      </c>
      <c r="D9">
        <v>10</v>
      </c>
    </row>
    <row r="10" spans="2:4">
      <c r="B10">
        <v>12</v>
      </c>
      <c r="C10" s="1">
        <f t="shared" si="0"/>
        <v>1.8839999999999999</v>
      </c>
      <c r="D10">
        <v>12</v>
      </c>
    </row>
    <row r="11" spans="2:4">
      <c r="B11">
        <v>15</v>
      </c>
      <c r="C11" s="1">
        <f t="shared" si="0"/>
        <v>2.355</v>
      </c>
      <c r="D11">
        <v>15</v>
      </c>
    </row>
    <row r="12" spans="2:4">
      <c r="B12">
        <v>18</v>
      </c>
      <c r="C12" s="1">
        <f t="shared" si="0"/>
        <v>2.8260000000000001</v>
      </c>
      <c r="D12">
        <v>18</v>
      </c>
    </row>
    <row r="13" spans="2:4">
      <c r="B13">
        <v>21</v>
      </c>
      <c r="C13" s="1">
        <f t="shared" si="0"/>
        <v>3.2970000000000002</v>
      </c>
      <c r="D13">
        <v>21</v>
      </c>
    </row>
    <row r="14" spans="2:4">
      <c r="B14">
        <v>24</v>
      </c>
      <c r="C14" s="1">
        <f t="shared" si="0"/>
        <v>3.7679999999999998</v>
      </c>
      <c r="D14">
        <v>24</v>
      </c>
    </row>
    <row r="15" spans="2:4">
      <c r="B15">
        <v>27</v>
      </c>
      <c r="C15" s="1">
        <f t="shared" si="0"/>
        <v>4.2389999999999999</v>
      </c>
      <c r="D15">
        <v>27</v>
      </c>
    </row>
    <row r="16" spans="2:4">
      <c r="B16">
        <v>30</v>
      </c>
      <c r="C16" s="1">
        <f t="shared" si="0"/>
        <v>4.71</v>
      </c>
      <c r="D16">
        <v>30</v>
      </c>
    </row>
    <row r="17" spans="2:4">
      <c r="B17">
        <v>32</v>
      </c>
      <c r="C17" s="1">
        <f t="shared" si="0"/>
        <v>5.024</v>
      </c>
      <c r="D17">
        <v>32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4:D15"/>
  <sheetViews>
    <sheetView tabSelected="1" workbookViewId="0">
      <selection activeCell="P18" sqref="P18"/>
    </sheetView>
  </sheetViews>
  <sheetFormatPr defaultRowHeight="15"/>
  <sheetData>
    <row r="4" spans="2:4">
      <c r="B4" t="s">
        <v>2</v>
      </c>
      <c r="C4" t="s">
        <v>1</v>
      </c>
    </row>
    <row r="5" spans="2:4">
      <c r="B5" t="s">
        <v>3</v>
      </c>
      <c r="C5" t="s">
        <v>0</v>
      </c>
    </row>
    <row r="6" spans="2:4">
      <c r="B6" s="2">
        <v>0.1</v>
      </c>
      <c r="C6" s="2">
        <f>B6*2.4</f>
        <v>0.24</v>
      </c>
      <c r="D6" s="2">
        <v>0.1</v>
      </c>
    </row>
    <row r="7" spans="2:4">
      <c r="B7" s="2">
        <v>0.2</v>
      </c>
      <c r="C7" s="2">
        <f t="shared" ref="C7:C15" si="0">B7*2.4</f>
        <v>0.48</v>
      </c>
      <c r="D7" s="2">
        <v>0.2</v>
      </c>
    </row>
    <row r="8" spans="2:4">
      <c r="B8" s="2">
        <v>0.25</v>
      </c>
      <c r="C8" s="2">
        <f t="shared" si="0"/>
        <v>0.6</v>
      </c>
      <c r="D8" s="2">
        <v>0.25</v>
      </c>
    </row>
    <row r="9" spans="2:4">
      <c r="B9" s="2">
        <v>0.5</v>
      </c>
      <c r="C9" s="2">
        <f t="shared" si="0"/>
        <v>1.2</v>
      </c>
      <c r="D9" s="2">
        <v>0.5</v>
      </c>
    </row>
    <row r="10" spans="2:4">
      <c r="B10" s="2">
        <v>0.75</v>
      </c>
      <c r="C10" s="2">
        <f t="shared" si="0"/>
        <v>1.7999999999999998</v>
      </c>
      <c r="D10" s="2">
        <v>0.75</v>
      </c>
    </row>
    <row r="11" spans="2:4">
      <c r="B11" s="2">
        <v>1</v>
      </c>
      <c r="C11" s="2">
        <f t="shared" si="0"/>
        <v>2.4</v>
      </c>
      <c r="D11" s="2">
        <v>1</v>
      </c>
    </row>
    <row r="12" spans="2:4">
      <c r="B12" s="2">
        <v>1.25</v>
      </c>
      <c r="C12" s="2">
        <f t="shared" si="0"/>
        <v>3</v>
      </c>
      <c r="D12" s="2">
        <v>1.25</v>
      </c>
    </row>
    <row r="13" spans="2:4">
      <c r="B13" s="2">
        <v>1.5</v>
      </c>
      <c r="C13" s="2">
        <f t="shared" si="0"/>
        <v>3.5999999999999996</v>
      </c>
      <c r="D13" s="2">
        <v>1.5</v>
      </c>
    </row>
    <row r="14" spans="2:4">
      <c r="B14" s="2">
        <v>1.75</v>
      </c>
      <c r="C14" s="2">
        <f t="shared" si="0"/>
        <v>4.2</v>
      </c>
      <c r="D14" s="2">
        <v>1.75</v>
      </c>
    </row>
    <row r="15" spans="2:4">
      <c r="B15" s="2">
        <v>2</v>
      </c>
      <c r="C15" s="2">
        <f t="shared" si="0"/>
        <v>4.8</v>
      </c>
      <c r="D15" s="2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Dig Pot Settings</vt:lpstr>
      <vt:lpstr>Load Volt</vt:lpstr>
      <vt:lpstr>Load Curr</vt:lpstr>
      <vt:lpstr>Chart1</vt:lpstr>
      <vt:lpstr>Chart2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2012-07-31T02:03:07Z</dcterms:created>
  <dcterms:modified xsi:type="dcterms:W3CDTF">2012-07-31T03:04:51Z</dcterms:modified>
</cp:coreProperties>
</file>