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2880" yWindow="440" windowWidth="27320" windowHeight="29240" tabRatio="500"/>
  </bookViews>
  <sheets>
    <sheet name="index" sheetId="2" r:id="rId1"/>
    <sheet name="data" sheetId="1" r:id="rId2"/>
    <sheet name="power" sheetId="3" r:id="rId3"/>
    <sheet name="deviceInfo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72" i="2" l="1"/>
  <c r="I71" i="2"/>
  <c r="I70" i="2"/>
  <c r="I69" i="2"/>
  <c r="I68" i="2"/>
  <c r="I67" i="2"/>
  <c r="I10" i="2"/>
  <c r="I120" i="2"/>
  <c r="I119" i="2"/>
  <c r="I118" i="2"/>
  <c r="I117" i="2"/>
  <c r="I116" i="2"/>
  <c r="I115" i="2"/>
  <c r="I90" i="2"/>
  <c r="I89" i="2"/>
  <c r="I88" i="2"/>
  <c r="I87" i="2"/>
  <c r="I86" i="2"/>
  <c r="I85" i="2"/>
  <c r="I13" i="2"/>
  <c r="I18" i="2"/>
  <c r="I167" i="2"/>
  <c r="I161" i="2"/>
  <c r="I155" i="2"/>
  <c r="I149" i="2"/>
  <c r="I143" i="2"/>
  <c r="I137" i="2"/>
  <c r="I131" i="2"/>
  <c r="I125" i="2"/>
  <c r="I113" i="2"/>
  <c r="I107" i="2"/>
  <c r="I101" i="2"/>
  <c r="I95" i="2"/>
  <c r="I83" i="2"/>
  <c r="I77" i="2"/>
  <c r="I65" i="2"/>
  <c r="I170" i="2"/>
  <c r="I169" i="2"/>
  <c r="I11" i="2"/>
  <c r="I12" i="2"/>
  <c r="I14" i="2"/>
  <c r="I15" i="2"/>
  <c r="I16" i="2"/>
  <c r="I17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6" i="2"/>
  <c r="I73" i="2"/>
  <c r="I74" i="2"/>
  <c r="I75" i="2"/>
  <c r="I76" i="2"/>
  <c r="I78" i="2"/>
  <c r="I79" i="2"/>
  <c r="I80" i="2"/>
  <c r="I81" i="2"/>
  <c r="I82" i="2"/>
  <c r="I84" i="2"/>
  <c r="I91" i="2"/>
  <c r="I92" i="2"/>
  <c r="I93" i="2"/>
  <c r="I94" i="2"/>
  <c r="I96" i="2"/>
  <c r="I97" i="2"/>
  <c r="I98" i="2"/>
  <c r="I99" i="2"/>
  <c r="I100" i="2"/>
  <c r="I102" i="2"/>
  <c r="I103" i="2"/>
  <c r="I104" i="2"/>
  <c r="I105" i="2"/>
  <c r="I106" i="2"/>
  <c r="I108" i="2"/>
  <c r="I109" i="2"/>
  <c r="I110" i="2"/>
  <c r="I111" i="2"/>
  <c r="I112" i="2"/>
  <c r="I114" i="2"/>
  <c r="I121" i="2"/>
  <c r="I122" i="2"/>
  <c r="I123" i="2"/>
  <c r="I124" i="2"/>
  <c r="I126" i="2"/>
  <c r="I127" i="2"/>
  <c r="I128" i="2"/>
  <c r="I129" i="2"/>
  <c r="I130" i="2"/>
  <c r="I132" i="2"/>
  <c r="I133" i="2"/>
  <c r="I134" i="2"/>
  <c r="I135" i="2"/>
  <c r="I136" i="2"/>
  <c r="I138" i="2"/>
  <c r="I139" i="2"/>
  <c r="I140" i="2"/>
  <c r="I141" i="2"/>
  <c r="I142" i="2"/>
  <c r="I144" i="2"/>
  <c r="I145" i="2"/>
  <c r="I146" i="2"/>
  <c r="I147" i="2"/>
  <c r="I148" i="2"/>
  <c r="I150" i="2"/>
  <c r="I151" i="2"/>
  <c r="I152" i="2"/>
  <c r="I153" i="2"/>
  <c r="I154" i="2"/>
  <c r="I156" i="2"/>
  <c r="I157" i="2"/>
  <c r="I158" i="2"/>
  <c r="I159" i="2"/>
  <c r="I160" i="2"/>
  <c r="I162" i="2"/>
  <c r="I163" i="2"/>
  <c r="I164" i="2"/>
  <c r="I165" i="2"/>
  <c r="I166" i="2"/>
  <c r="I168" i="2"/>
  <c r="I9" i="2"/>
  <c r="D15" i="1"/>
  <c r="E16" i="1"/>
  <c r="F16" i="1"/>
  <c r="G16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E15" i="1"/>
  <c r="F15" i="1"/>
  <c r="G15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G32" i="1"/>
  <c r="G33" i="1"/>
  <c r="G34" i="1"/>
  <c r="G35" i="1"/>
  <c r="G36" i="1"/>
  <c r="G37" i="1"/>
  <c r="G7" i="1"/>
  <c r="G38" i="1"/>
  <c r="H16" i="1"/>
  <c r="D2" i="1"/>
  <c r="C38" i="1"/>
  <c r="E38" i="1"/>
  <c r="F38" i="1"/>
  <c r="F7" i="1"/>
  <c r="D3" i="1"/>
  <c r="D4" i="1"/>
  <c r="D8" i="1"/>
  <c r="D14" i="1"/>
  <c r="D20" i="1"/>
  <c r="F32" i="1"/>
  <c r="F33" i="1"/>
  <c r="F34" i="1"/>
  <c r="D35" i="1"/>
  <c r="F35" i="1"/>
  <c r="D36" i="1"/>
  <c r="F36" i="1"/>
  <c r="F37" i="1"/>
  <c r="H8" i="1"/>
  <c r="H9" i="1"/>
  <c r="H10" i="1"/>
  <c r="H11" i="1"/>
  <c r="H12" i="1"/>
  <c r="H13" i="1"/>
  <c r="H14" i="1"/>
  <c r="H15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7" i="1"/>
  <c r="H38" i="1"/>
</calcChain>
</file>

<file path=xl/sharedStrings.xml><?xml version="1.0" encoding="utf-8"?>
<sst xmlns="http://schemas.openxmlformats.org/spreadsheetml/2006/main" count="1136" uniqueCount="293">
  <si>
    <t>Rate (Hz)</t>
  </si>
  <si>
    <t>Description</t>
  </si>
  <si>
    <t>Experiment pH int</t>
  </si>
  <si>
    <t>Chamber pH</t>
  </si>
  <si>
    <t>Experiment CTD int</t>
  </si>
  <si>
    <t>Chamber CTD</t>
  </si>
  <si>
    <t>Chamber DO</t>
  </si>
  <si>
    <t>Chamber internal flow</t>
  </si>
  <si>
    <t>Control pH int</t>
  </si>
  <si>
    <t>May be inside control chamber or environment</t>
  </si>
  <si>
    <t>Control CTD int</t>
  </si>
  <si>
    <t>``</t>
  </si>
  <si>
    <t>Light panel</t>
  </si>
  <si>
    <t>ESW injector(s)</t>
  </si>
  <si>
    <t>ESW valve(s)</t>
  </si>
  <si>
    <t>ESW pH</t>
  </si>
  <si>
    <t>Bus Voltage</t>
  </si>
  <si>
    <t>Bus Current</t>
  </si>
  <si>
    <t>~Sample size (Bytes)</t>
  </si>
  <si>
    <t>Volume (bytes/sec)</t>
  </si>
  <si>
    <t>sec/month</t>
  </si>
  <si>
    <t>bytes/MB</t>
  </si>
  <si>
    <t>% Volume</t>
  </si>
  <si>
    <t>over current</t>
  </si>
  <si>
    <t>under current</t>
  </si>
  <si>
    <t>ground fault</t>
  </si>
  <si>
    <t>isolation relay status</t>
  </si>
  <si>
    <t>over voltage</t>
  </si>
  <si>
    <t>under voltage</t>
  </si>
  <si>
    <t>Channels</t>
  </si>
  <si>
    <t>load voltage</t>
  </si>
  <si>
    <t>load current</t>
  </si>
  <si>
    <t>5,12,24,48 V</t>
  </si>
  <si>
    <t>doesn't include any serialization overhead</t>
  </si>
  <si>
    <t>Power</t>
  </si>
  <si>
    <t>Water</t>
  </si>
  <si>
    <t>Humidity</t>
  </si>
  <si>
    <t>Enclosure</t>
  </si>
  <si>
    <t>CPUTemp</t>
  </si>
  <si>
    <t>CO2 Subsys status</t>
  </si>
  <si>
    <t>Humidity sensors</t>
  </si>
  <si>
    <t>Water intrusion sesnsors</t>
  </si>
  <si>
    <t>Enclosure temperature sensors</t>
  </si>
  <si>
    <t>CPU internal temperature</t>
  </si>
  <si>
    <t>CO2 sub-system environmental sensors</t>
  </si>
  <si>
    <t>Bus Voltages, Currents (8 channels)</t>
  </si>
  <si>
    <t>Phobos webcam images are ~180kBytes;here we assume 2.2 MB (10 MP image using JPG100)</t>
  </si>
  <si>
    <t>sec/day</t>
  </si>
  <si>
    <t>Volume (MB/day)</t>
  </si>
  <si>
    <t>Camera (time lapse)</t>
  </si>
  <si>
    <t>Camera (video)</t>
  </si>
  <si>
    <r>
      <t>Experiment DO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int</t>
    </r>
  </si>
  <si>
    <r>
      <t>Experiment H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O flow (velocity/volume)</t>
    </r>
  </si>
  <si>
    <r>
      <t>Control DO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int</t>
    </r>
  </si>
  <si>
    <r>
      <t>Control H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O flow int (velocity/volume)</t>
    </r>
  </si>
  <si>
    <t>Flow actuator status</t>
  </si>
  <si>
    <t xml:space="preserve">chamber pH </t>
  </si>
  <si>
    <t xml:space="preserve">chamber CTD </t>
  </si>
  <si>
    <r>
      <t>chamber H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O flow (velocity/volume)</t>
    </r>
  </si>
  <si>
    <t xml:space="preserve">reference pH </t>
  </si>
  <si>
    <t xml:space="preserve">reference CTD </t>
  </si>
  <si>
    <r>
      <t>reference H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O flow  (velocity/volume)</t>
    </r>
  </si>
  <si>
    <t xml:space="preserve">chamber  time-lapse camera </t>
  </si>
  <si>
    <t>chamber</t>
  </si>
  <si>
    <t>reference</t>
  </si>
  <si>
    <t>esw</t>
  </si>
  <si>
    <t xml:space="preserve">chamber  video camera </t>
  </si>
  <si>
    <t>Device</t>
  </si>
  <si>
    <t>Subsystem</t>
  </si>
  <si>
    <t>chamber light panel</t>
  </si>
  <si>
    <t>system</t>
  </si>
  <si>
    <t>MV voltage</t>
  </si>
  <si>
    <t>MV current</t>
  </si>
  <si>
    <t>48V bus voltage</t>
  </si>
  <si>
    <t>48V bus current</t>
  </si>
  <si>
    <t>24V bus voltage</t>
  </si>
  <si>
    <t>24V bus current</t>
  </si>
  <si>
    <t>12V bus voltage</t>
  </si>
  <si>
    <t>12V bus current</t>
  </si>
  <si>
    <t>5V bus voltage</t>
  </si>
  <si>
    <t>5V bus current</t>
  </si>
  <si>
    <t>fwd enclosure temp</t>
  </si>
  <si>
    <t>aft enclosure temp</t>
  </si>
  <si>
    <t>power</t>
  </si>
  <si>
    <t>environment</t>
  </si>
  <si>
    <t>enclosure</t>
  </si>
  <si>
    <t>aft enclosure humidity</t>
  </si>
  <si>
    <t>fwd enclosure humidity</t>
  </si>
  <si>
    <t>fwd enclosure water</t>
  </si>
  <si>
    <t>aft enclosure water</t>
  </si>
  <si>
    <t>enclosure CPU temp</t>
  </si>
  <si>
    <t>ESW 48V bus voltage</t>
  </si>
  <si>
    <t>ESW 48V bus current</t>
  </si>
  <si>
    <t>ESW 24V bus voltage</t>
  </si>
  <si>
    <t>ESW 24V bus current</t>
  </si>
  <si>
    <t>ESW 12V bus voltage</t>
  </si>
  <si>
    <t>ESW 12V bus current</t>
  </si>
  <si>
    <r>
      <t>chamber DO</t>
    </r>
    <r>
      <rPr>
        <b/>
        <sz val="12"/>
        <color theme="1"/>
        <rFont val="Calibri"/>
        <family val="2"/>
        <scheme val="minor"/>
      </rPr>
      <t xml:space="preserve"> </t>
    </r>
  </si>
  <si>
    <r>
      <t>reference DO</t>
    </r>
    <r>
      <rPr>
        <b/>
        <sz val="12"/>
        <color theme="1"/>
        <rFont val="Calibri"/>
        <family val="2"/>
        <scheme val="minor"/>
      </rPr>
      <t xml:space="preserve"> </t>
    </r>
  </si>
  <si>
    <t xml:space="preserve">chamber flow actuator </t>
  </si>
  <si>
    <t>ESW injector</t>
  </si>
  <si>
    <t>ESW valve</t>
  </si>
  <si>
    <t>ESW enclosure temp</t>
  </si>
  <si>
    <t>ESW enclosure humidity</t>
  </si>
  <si>
    <t>ESW enclosure pressure</t>
  </si>
  <si>
    <t>MV ground fault current</t>
  </si>
  <si>
    <t>48V ground fault current</t>
  </si>
  <si>
    <t>24V ground fault current</t>
  </si>
  <si>
    <t>12V ground fault current</t>
  </si>
  <si>
    <t>5V ground fault current</t>
  </si>
  <si>
    <t>ESW enclosure water</t>
  </si>
  <si>
    <t xml:space="preserve">chamber pH load voltage </t>
  </si>
  <si>
    <t xml:space="preserve">chamber pH load current </t>
  </si>
  <si>
    <t xml:space="preserve">chamber pH load overcurrent </t>
  </si>
  <si>
    <t xml:space="preserve">chamber pH load undervoltage </t>
  </si>
  <si>
    <t xml:space="preserve">chamber pH load isolation  relay state  </t>
  </si>
  <si>
    <t xml:space="preserve">chamber CTD load voltage </t>
  </si>
  <si>
    <t xml:space="preserve">chamber CTD load current </t>
  </si>
  <si>
    <t xml:space="preserve">chamber CTD load overcurrent </t>
  </si>
  <si>
    <t xml:space="preserve">chamber CTD load undervoltage </t>
  </si>
  <si>
    <t xml:space="preserve">chamber CTD load isolation  relay state  </t>
  </si>
  <si>
    <t xml:space="preserve">chamber DO load voltage </t>
  </si>
  <si>
    <t xml:space="preserve">chamber DO load current </t>
  </si>
  <si>
    <t xml:space="preserve">chamber DO load overcurrent </t>
  </si>
  <si>
    <t xml:space="preserve">chamber DO load undervoltage </t>
  </si>
  <si>
    <t xml:space="preserve">chamber DO load isolation  relay state  </t>
  </si>
  <si>
    <t xml:space="preserve">chamber  H2O flow  load voltage </t>
  </si>
  <si>
    <t xml:space="preserve">chamber H2O flow load current </t>
  </si>
  <si>
    <t xml:space="preserve">chamber H2O flow load overcurrent </t>
  </si>
  <si>
    <t xml:space="preserve">chamber H2O flow load undervoltage </t>
  </si>
  <si>
    <t xml:space="preserve">chamber H2O flow load isolation  relay state  </t>
  </si>
  <si>
    <t xml:space="preserve">reference pH load voltage </t>
  </si>
  <si>
    <t xml:space="preserve">reference pH load current </t>
  </si>
  <si>
    <t xml:space="preserve">reference pH load overcurrent </t>
  </si>
  <si>
    <t xml:space="preserve">reference pH load undervoltage </t>
  </si>
  <si>
    <t xml:space="preserve">reference pH load isolation  relay state  </t>
  </si>
  <si>
    <t xml:space="preserve">reference CTD load voltage </t>
  </si>
  <si>
    <t xml:space="preserve">reference CTD load current </t>
  </si>
  <si>
    <t xml:space="preserve">reference CTD load overcurrent </t>
  </si>
  <si>
    <t xml:space="preserve">reference CTD load undervoltage </t>
  </si>
  <si>
    <t xml:space="preserve">reference CTD load isolation  relay state  </t>
  </si>
  <si>
    <t xml:space="preserve">reference DO load voltage </t>
  </si>
  <si>
    <t xml:space="preserve">reference DO load current </t>
  </si>
  <si>
    <t xml:space="preserve">reference DO load overcurrent </t>
  </si>
  <si>
    <t xml:space="preserve">reference DO load undervoltage </t>
  </si>
  <si>
    <t xml:space="preserve">reference DO load isolation  relay state  </t>
  </si>
  <si>
    <t xml:space="preserve">reference  H2O flow  load voltage </t>
  </si>
  <si>
    <t xml:space="preserve">reference H2O flow load current </t>
  </si>
  <si>
    <t xml:space="preserve">reference H2O flow load overcurrent </t>
  </si>
  <si>
    <t xml:space="preserve">reference H2O flow load undervoltage </t>
  </si>
  <si>
    <t xml:space="preserve">reference H2O flow load isolation  relay state  </t>
  </si>
  <si>
    <t xml:space="preserve">chamber  time-lapse camera  load voltage </t>
  </si>
  <si>
    <t xml:space="preserve">chamber time-lapse camera load current </t>
  </si>
  <si>
    <t xml:space="preserve">chamber time-lapse camera load overcurrent </t>
  </si>
  <si>
    <t xml:space="preserve">chamber time-lapse camera load undervoltage </t>
  </si>
  <si>
    <t xml:space="preserve">chamber time-lapse camera load isolation  relay state  </t>
  </si>
  <si>
    <t xml:space="preserve">chamber  video camera  load voltage </t>
  </si>
  <si>
    <t xml:space="preserve">chamber video camera load current </t>
  </si>
  <si>
    <t xml:space="preserve">chamber video camera load overcurrent </t>
  </si>
  <si>
    <t xml:space="preserve">chamber video camera load undervoltage </t>
  </si>
  <si>
    <t xml:space="preserve">chamber video camera load isolation  relay state  </t>
  </si>
  <si>
    <t xml:space="preserve">chamber  light panel  load voltage </t>
  </si>
  <si>
    <t xml:space="preserve">chamber light panel load current </t>
  </si>
  <si>
    <t xml:space="preserve">chamber light panel load overcurrent </t>
  </si>
  <si>
    <t xml:space="preserve">chamber light panel load undervoltage </t>
  </si>
  <si>
    <t xml:space="preserve">chamber light panel load isolation  relay state  </t>
  </si>
  <si>
    <t xml:space="preserve">chamber  flow actuator  load voltage </t>
  </si>
  <si>
    <t xml:space="preserve">chamber flow actuator load current </t>
  </si>
  <si>
    <t xml:space="preserve">chamber flow actuator load overcurrent </t>
  </si>
  <si>
    <t xml:space="preserve">chamber flow actuator load undervoltage </t>
  </si>
  <si>
    <t xml:space="preserve">chamber flow actuator load isolation  relay state  </t>
  </si>
  <si>
    <t xml:space="preserve">ESW injector load current </t>
  </si>
  <si>
    <t xml:space="preserve">ESW injector load overcurrent </t>
  </si>
  <si>
    <t xml:space="preserve">ESW injector load undervoltage </t>
  </si>
  <si>
    <t xml:space="preserve">ESW injector load isolation  relay state  </t>
  </si>
  <si>
    <t xml:space="preserve">ESW injector  load voltage </t>
  </si>
  <si>
    <t xml:space="preserve">ESW valve  load voltage </t>
  </si>
  <si>
    <t xml:space="preserve">ESW valve load current </t>
  </si>
  <si>
    <t xml:space="preserve">ESW valve load overcurrent </t>
  </si>
  <si>
    <t xml:space="preserve">ESW valve load undervoltage </t>
  </si>
  <si>
    <t xml:space="preserve">ESW valve load isolation  relay state  </t>
  </si>
  <si>
    <t xml:space="preserve">ESW pH  load voltage </t>
  </si>
  <si>
    <t xml:space="preserve">ESW pH load current </t>
  </si>
  <si>
    <t xml:space="preserve">ESW pH load overcurrent </t>
  </si>
  <si>
    <t xml:space="preserve">ESW pH load undervoltage </t>
  </si>
  <si>
    <t xml:space="preserve">ESW pH load isolation  relay state  </t>
  </si>
  <si>
    <t>Duty Cycle</t>
  </si>
  <si>
    <t>Index</t>
  </si>
  <si>
    <t>ID or Serial No.</t>
  </si>
  <si>
    <t>Deployed Instruments</t>
  </si>
  <si>
    <t>Instrument Representative</t>
  </si>
  <si>
    <t>Hardware Interface</t>
  </si>
  <si>
    <t>Interface Port</t>
  </si>
  <si>
    <t>number of summary packets/summary</t>
  </si>
  <si>
    <t>Notes</t>
  </si>
  <si>
    <t>sample</t>
  </si>
  <si>
    <t>Additional Dependencies -&gt;</t>
  </si>
  <si>
    <t>Measured Average Data Sample Size (Bytes/Sample)</t>
  </si>
  <si>
    <t>Measured Average Metadata Sample Size (Bytes/Sample)</t>
  </si>
  <si>
    <t>Measured Average Summary  Size (Bytes/Sample)</t>
  </si>
  <si>
    <t>Nominal Storage Overhead
(Bytes/sample)</t>
  </si>
  <si>
    <t>Nominal Metadata Sample Size
(Bytes)</t>
  </si>
  <si>
    <t>Nominal Data Sample Size
(Bytes)</t>
  </si>
  <si>
    <t>Nominal Summary Sample Size
(Bytes)</t>
  </si>
  <si>
    <t>Index Entry Size
(Bytes/Sample)</t>
  </si>
  <si>
    <t>Nominal Voltage</t>
  </si>
  <si>
    <t>Nominal Current</t>
  </si>
  <si>
    <t>exp0</t>
  </si>
  <si>
    <t>con0</t>
  </si>
  <si>
    <t>Node</t>
  </si>
  <si>
    <t>Datastream</t>
  </si>
  <si>
    <t>ph</t>
  </si>
  <si>
    <t>ctd</t>
  </si>
  <si>
    <t>do</t>
  </si>
  <si>
    <t>flow</t>
  </si>
  <si>
    <t>tlcam</t>
  </si>
  <si>
    <t>video</t>
  </si>
  <si>
    <t>injector</t>
  </si>
  <si>
    <t>valve</t>
  </si>
  <si>
    <t>flowact</t>
  </si>
  <si>
    <t>vmv</t>
  </si>
  <si>
    <t>v48</t>
  </si>
  <si>
    <t>i48</t>
  </si>
  <si>
    <t>v24</t>
  </si>
  <si>
    <t>i24</t>
  </si>
  <si>
    <t>v12</t>
  </si>
  <si>
    <t>i12</t>
  </si>
  <si>
    <t>rh</t>
  </si>
  <si>
    <t>pressure</t>
  </si>
  <si>
    <t>temperature</t>
  </si>
  <si>
    <t>water</t>
  </si>
  <si>
    <t>Aggregate</t>
  </si>
  <si>
    <t>status</t>
  </si>
  <si>
    <t>imv</t>
  </si>
  <si>
    <t>v5</t>
  </si>
  <si>
    <t>i5</t>
  </si>
  <si>
    <t>gfmv</t>
  </si>
  <si>
    <t>gf48</t>
  </si>
  <si>
    <t>gf24</t>
  </si>
  <si>
    <t>gf12</t>
  </si>
  <si>
    <t>gf5</t>
  </si>
  <si>
    <t>vload</t>
  </si>
  <si>
    <t>iload</t>
  </si>
  <si>
    <t>ocload</t>
  </si>
  <si>
    <t>uvload</t>
  </si>
  <si>
    <t>ESW MV voltage</t>
  </si>
  <si>
    <t>ESW MV current</t>
  </si>
  <si>
    <t>light</t>
  </si>
  <si>
    <t>isoload</t>
  </si>
  <si>
    <t>inject</t>
  </si>
  <si>
    <t>fwd</t>
  </si>
  <si>
    <t>aft</t>
  </si>
  <si>
    <t>cpu</t>
  </si>
  <si>
    <t>primary specifier</t>
  </si>
  <si>
    <t>secondary specifier</t>
  </si>
  <si>
    <t>accelerometer</t>
  </si>
  <si>
    <t>orientation</t>
  </si>
  <si>
    <t>cooling fan</t>
  </si>
  <si>
    <t>fan</t>
  </si>
  <si>
    <t>control</t>
  </si>
  <si>
    <t xml:space="preserve">chamber pH load overvoltage </t>
  </si>
  <si>
    <t xml:space="preserve">chamber CTD load overvoltage </t>
  </si>
  <si>
    <t xml:space="preserve">chamber DO load overvoltage </t>
  </si>
  <si>
    <t xml:space="preserve">chamber H2O flow load overvoltage </t>
  </si>
  <si>
    <t xml:space="preserve">reference pH load overvoltage </t>
  </si>
  <si>
    <t xml:space="preserve">reference CTD load overvoltage </t>
  </si>
  <si>
    <t xml:space="preserve">reference DO load overvoltage </t>
  </si>
  <si>
    <t xml:space="preserve">reference H2O flow load overvoltage </t>
  </si>
  <si>
    <t xml:space="preserve">chamber time-lapse camera load overvoltage </t>
  </si>
  <si>
    <t xml:space="preserve">chamber video camera load overvoltage </t>
  </si>
  <si>
    <t xml:space="preserve">chamber light panel load overvoltage </t>
  </si>
  <si>
    <t xml:space="preserve">chamber flow actuator load overvoltage </t>
  </si>
  <si>
    <t xml:space="preserve">ESW injector load overvoltage </t>
  </si>
  <si>
    <t xml:space="preserve">ESW valve load overvoltage </t>
  </si>
  <si>
    <t xml:space="preserve">ESW pH load overvoltage </t>
  </si>
  <si>
    <t>ovload</t>
  </si>
  <si>
    <t>chamber PAR</t>
  </si>
  <si>
    <t>par</t>
  </si>
  <si>
    <t>reference PAR</t>
  </si>
  <si>
    <t xml:space="preserve">chamber  PAR flow  load voltage </t>
  </si>
  <si>
    <t xml:space="preserve">chamber PAR flow load current </t>
  </si>
  <si>
    <t xml:space="preserve">chamber PAR flow load overcurrent </t>
  </si>
  <si>
    <t xml:space="preserve">chamber PAR flow load undervoltage </t>
  </si>
  <si>
    <t xml:space="preserve">chamber PAR flow load overvoltage </t>
  </si>
  <si>
    <t xml:space="preserve">chamber PAR flow load isolation  relay state  </t>
  </si>
  <si>
    <t xml:space="preserve">reference PAR load voltage </t>
  </si>
  <si>
    <t xml:space="preserve">reference PAR load current </t>
  </si>
  <si>
    <t xml:space="preserve">reference PAR load overcurrent </t>
  </si>
  <si>
    <t xml:space="preserve">reference PAR load undervoltage </t>
  </si>
  <si>
    <t xml:space="preserve">reference PAR load overvoltage </t>
  </si>
  <si>
    <t xml:space="preserve">reference PAR load isolation  relay state  </t>
  </si>
  <si>
    <t>ph.fwd</t>
  </si>
  <si>
    <t>ph.aft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</si>
</sst>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%"/>
    <numFmt numFmtId="166" formatCode="0.0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249977111117893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4" tint="-0.249977111117893"/>
      <name val="Calibri"/>
      <scheme val="minor"/>
    </font>
    <font>
      <sz val="12"/>
      <color theme="5"/>
      <name val="Calibri"/>
      <scheme val="minor"/>
    </font>
    <font>
      <b/>
      <sz val="12"/>
      <color theme="4"/>
      <name val="Calibri"/>
      <scheme val="minor"/>
    </font>
    <font>
      <b/>
      <sz val="12"/>
      <color theme="4" tint="-0.249977111117893"/>
      <name val="Calibri"/>
      <scheme val="minor"/>
    </font>
    <font>
      <b/>
      <sz val="12"/>
      <color theme="2" tint="-9.9978637043366805E-2"/>
      <name val="Calibri"/>
      <scheme val="minor"/>
    </font>
    <font>
      <b/>
      <vertAlign val="subscript"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62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0" fillId="0" borderId="0" xfId="0" applyFont="1"/>
    <xf numFmtId="164" fontId="0" fillId="0" borderId="0" xfId="0" applyNumberFormat="1" applyFont="1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166" fontId="0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66" fontId="0" fillId="0" borderId="0" xfId="0" applyNumberFormat="1" applyFont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Font="1" applyAlignment="1">
      <alignment horizontal="center"/>
    </xf>
    <xf numFmtId="164" fontId="9" fillId="0" borderId="0" xfId="0" applyNumberFormat="1" applyFont="1" applyBorder="1" applyAlignment="1">
      <alignment horizontal="center" vertical="center" wrapText="1"/>
    </xf>
    <xf numFmtId="10" fontId="9" fillId="0" borderId="0" xfId="1" applyNumberFormat="1" applyFont="1" applyBorder="1" applyAlignment="1">
      <alignment horizontal="center" vertical="center" wrapText="1"/>
    </xf>
    <xf numFmtId="10" fontId="6" fillId="0" borderId="0" xfId="1" applyNumberFormat="1" applyFont="1" applyBorder="1" applyAlignment="1">
      <alignment horizontal="center" vertical="center" wrapText="1"/>
    </xf>
    <xf numFmtId="1" fontId="8" fillId="0" borderId="0" xfId="0" applyNumberFormat="1" applyFont="1" applyFill="1" applyAlignment="1">
      <alignment horizontal="center"/>
    </xf>
    <xf numFmtId="164" fontId="8" fillId="0" borderId="0" xfId="0" applyNumberFormat="1" applyFont="1" applyFill="1" applyAlignment="1">
      <alignment horizontal="center"/>
    </xf>
    <xf numFmtId="165" fontId="8" fillId="0" borderId="0" xfId="0" applyNumberFormat="1" applyFont="1" applyFill="1" applyAlignment="1">
      <alignment horizontal="center"/>
    </xf>
    <xf numFmtId="0" fontId="10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Font="1" applyBorder="1" applyAlignment="1">
      <alignment horizontal="right" vertical="center" wrapText="1"/>
    </xf>
    <xf numFmtId="0" fontId="0" fillId="0" borderId="0" xfId="0" applyFont="1" applyFill="1" applyBorder="1" applyAlignment="1">
      <alignment horizontal="right" vertical="center" wrapText="1"/>
    </xf>
  </cellXfs>
  <cellStyles count="16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0"/>
  <sheetViews>
    <sheetView tabSelected="1" workbookViewId="0">
      <selection activeCell="E34" sqref="E34"/>
    </sheetView>
  </sheetViews>
  <sheetFormatPr baseColWidth="10" defaultRowHeight="15" x14ac:dyDescent="0"/>
  <cols>
    <col min="3" max="3" width="46.33203125" customWidth="1"/>
    <col min="5" max="5" width="11.6640625" bestFit="1" customWidth="1"/>
    <col min="6" max="6" width="11.6640625" style="22" bestFit="1" customWidth="1"/>
    <col min="7" max="7" width="12.83203125" bestFit="1" customWidth="1"/>
    <col min="8" max="8" width="12.83203125" style="24" customWidth="1"/>
    <col min="9" max="9" width="38.83203125" style="24" bestFit="1" customWidth="1"/>
  </cols>
  <sheetData>
    <row r="2" spans="2:9">
      <c r="D2" t="s">
        <v>70</v>
      </c>
      <c r="F2" s="22" t="s">
        <v>63</v>
      </c>
    </row>
    <row r="3" spans="2:9">
      <c r="D3" t="s">
        <v>208</v>
      </c>
      <c r="F3" s="22" t="s">
        <v>64</v>
      </c>
    </row>
    <row r="4" spans="2:9">
      <c r="D4" t="s">
        <v>207</v>
      </c>
      <c r="F4" s="22" t="s">
        <v>65</v>
      </c>
    </row>
    <row r="5" spans="2:9">
      <c r="F5" s="22" t="s">
        <v>83</v>
      </c>
    </row>
    <row r="6" spans="2:9">
      <c r="F6" s="22" t="s">
        <v>85</v>
      </c>
    </row>
    <row r="8" spans="2:9" ht="30">
      <c r="B8" s="19" t="s">
        <v>187</v>
      </c>
      <c r="C8" s="19" t="s">
        <v>67</v>
      </c>
      <c r="D8" s="19" t="s">
        <v>209</v>
      </c>
      <c r="E8" s="19" t="s">
        <v>231</v>
      </c>
      <c r="F8" s="19" t="s">
        <v>68</v>
      </c>
      <c r="G8" s="19" t="s">
        <v>253</v>
      </c>
      <c r="H8" s="19" t="s">
        <v>254</v>
      </c>
      <c r="I8" s="19" t="s">
        <v>210</v>
      </c>
    </row>
    <row r="9" spans="2:9">
      <c r="B9" s="23">
        <v>1</v>
      </c>
      <c r="C9" s="20" t="s">
        <v>56</v>
      </c>
      <c r="D9" s="23" t="s">
        <v>207</v>
      </c>
      <c r="E9" s="25"/>
      <c r="F9" s="22" t="s">
        <v>63</v>
      </c>
      <c r="G9" s="25" t="s">
        <v>211</v>
      </c>
      <c r="H9" s="25" t="s">
        <v>250</v>
      </c>
      <c r="I9" s="24" t="str">
        <f t="shared" ref="I9:I43" si="0">IF(ISBLANK(E9),IF(ISBLANK(H9),CONCATENATE(D9,".",F9,".",G9),CONCATENATE(D9,".",F9,".",G9,".",H9)),IF(ISBLANK(H9),CONCATENATE(D9,".",E9,".",F9,".",G9),CONCATENATE(D9,".",E9,".",F9,".",G9,".",H9)))</f>
        <v>exp0.chamber.ph.fwd</v>
      </c>
    </row>
    <row r="10" spans="2:9">
      <c r="B10" s="23">
        <v>2</v>
      </c>
      <c r="C10" s="20" t="s">
        <v>56</v>
      </c>
      <c r="D10" s="23" t="s">
        <v>207</v>
      </c>
      <c r="E10" s="25"/>
      <c r="F10" s="22" t="s">
        <v>63</v>
      </c>
      <c r="G10" s="25" t="s">
        <v>211</v>
      </c>
      <c r="H10" s="25" t="s">
        <v>251</v>
      </c>
      <c r="I10" s="24" t="str">
        <f t="shared" ref="I10" si="1">IF(ISBLANK(E10),IF(ISBLANK(H10),CONCATENATE(D10,".",F10,".",G10),CONCATENATE(D10,".",F10,".",G10,".",H10)),IF(ISBLANK(H10),CONCATENATE(D10,".",E10,".",F10,".",G10),CONCATENATE(D10,".",E10,".",F10,".",G10,".",H10)))</f>
        <v>exp0.chamber.ph.aft</v>
      </c>
    </row>
    <row r="11" spans="2:9">
      <c r="B11" s="23">
        <v>3</v>
      </c>
      <c r="C11" s="20" t="s">
        <v>57</v>
      </c>
      <c r="D11" s="23" t="s">
        <v>207</v>
      </c>
      <c r="E11" s="25"/>
      <c r="F11" s="22" t="s">
        <v>63</v>
      </c>
      <c r="G11" s="25" t="s">
        <v>212</v>
      </c>
      <c r="H11" s="25"/>
      <c r="I11" s="24" t="str">
        <f t="shared" si="0"/>
        <v>exp0.chamber.ctd</v>
      </c>
    </row>
    <row r="12" spans="2:9">
      <c r="B12" s="23">
        <v>4</v>
      </c>
      <c r="C12" s="20" t="s">
        <v>97</v>
      </c>
      <c r="D12" s="23" t="s">
        <v>207</v>
      </c>
      <c r="E12" s="25"/>
      <c r="F12" s="22" t="s">
        <v>63</v>
      </c>
      <c r="G12" s="25" t="s">
        <v>213</v>
      </c>
      <c r="H12" s="25"/>
      <c r="I12" s="24" t="str">
        <f t="shared" si="0"/>
        <v>exp0.chamber.do</v>
      </c>
    </row>
    <row r="13" spans="2:9">
      <c r="B13" s="23">
        <v>5</v>
      </c>
      <c r="C13" s="20" t="s">
        <v>276</v>
      </c>
      <c r="D13" s="23" t="s">
        <v>207</v>
      </c>
      <c r="E13" s="25"/>
      <c r="F13" s="22" t="s">
        <v>63</v>
      </c>
      <c r="G13" s="25" t="s">
        <v>277</v>
      </c>
      <c r="H13" s="25"/>
      <c r="I13" s="24" t="str">
        <f t="shared" ref="I13" si="2">IF(ISBLANK(E13),IF(ISBLANK(H13),CONCATENATE(D13,".",F13,".",G13),CONCATENATE(D13,".",F13,".",G13,".",H13)),IF(ISBLANK(H13),CONCATENATE(D13,".",E13,".",F13,".",G13),CONCATENATE(D13,".",E13,".",F13,".",G13,".",H13)))</f>
        <v>exp0.chamber.par</v>
      </c>
    </row>
    <row r="14" spans="2:9" ht="17">
      <c r="B14" s="23">
        <v>6</v>
      </c>
      <c r="C14" s="20" t="s">
        <v>58</v>
      </c>
      <c r="D14" s="23" t="s">
        <v>207</v>
      </c>
      <c r="E14" s="25"/>
      <c r="F14" s="22" t="s">
        <v>63</v>
      </c>
      <c r="G14" s="25" t="s">
        <v>214</v>
      </c>
      <c r="H14" s="25"/>
      <c r="I14" s="24" t="str">
        <f t="shared" si="0"/>
        <v>exp0.chamber.flow</v>
      </c>
    </row>
    <row r="15" spans="2:9">
      <c r="B15" s="23">
        <v>7</v>
      </c>
      <c r="C15" s="20" t="s">
        <v>59</v>
      </c>
      <c r="D15" s="23" t="s">
        <v>207</v>
      </c>
      <c r="E15" s="25"/>
      <c r="F15" s="22" t="s">
        <v>64</v>
      </c>
      <c r="G15" s="25" t="s">
        <v>211</v>
      </c>
      <c r="H15" s="25"/>
      <c r="I15" s="24" t="str">
        <f t="shared" si="0"/>
        <v>exp0.reference.ph</v>
      </c>
    </row>
    <row r="16" spans="2:9">
      <c r="B16" s="23">
        <v>8</v>
      </c>
      <c r="C16" s="20" t="s">
        <v>60</v>
      </c>
      <c r="D16" s="23" t="s">
        <v>207</v>
      </c>
      <c r="E16" s="25"/>
      <c r="F16" s="22" t="s">
        <v>64</v>
      </c>
      <c r="G16" s="25" t="s">
        <v>212</v>
      </c>
      <c r="H16" s="25"/>
      <c r="I16" s="24" t="str">
        <f t="shared" si="0"/>
        <v>exp0.reference.ctd</v>
      </c>
    </row>
    <row r="17" spans="2:9">
      <c r="B17" s="23">
        <v>9</v>
      </c>
      <c r="C17" s="20" t="s">
        <v>98</v>
      </c>
      <c r="D17" s="23" t="s">
        <v>207</v>
      </c>
      <c r="E17" s="25"/>
      <c r="F17" s="22" t="s">
        <v>64</v>
      </c>
      <c r="G17" s="25" t="s">
        <v>213</v>
      </c>
      <c r="H17" s="25"/>
      <c r="I17" s="24" t="str">
        <f t="shared" si="0"/>
        <v>exp0.reference.do</v>
      </c>
    </row>
    <row r="18" spans="2:9">
      <c r="B18" s="23">
        <v>10</v>
      </c>
      <c r="C18" s="20" t="s">
        <v>278</v>
      </c>
      <c r="D18" s="23" t="s">
        <v>207</v>
      </c>
      <c r="E18" s="25"/>
      <c r="F18" s="22" t="s">
        <v>63</v>
      </c>
      <c r="G18" s="25" t="s">
        <v>277</v>
      </c>
      <c r="H18" s="25"/>
      <c r="I18" s="24" t="str">
        <f>IF(ISBLANK(E18),IF(ISBLANK(H18),CONCATENATE(D18,".",F18,".",G18),CONCATENATE(D18,".",F18,".",G18,".",H18)),IF(ISBLANK(H18),CONCATENATE(D18,".",E18,".",F18,".",G18),CONCATENATE(D18,".",E18,".",F18,".",G18,".",H18)))</f>
        <v>exp0.chamber.par</v>
      </c>
    </row>
    <row r="19" spans="2:9" ht="17">
      <c r="B19" s="23">
        <v>11</v>
      </c>
      <c r="C19" s="20" t="s">
        <v>61</v>
      </c>
      <c r="D19" s="23" t="s">
        <v>207</v>
      </c>
      <c r="E19" s="25"/>
      <c r="F19" s="22" t="s">
        <v>64</v>
      </c>
      <c r="G19" s="25" t="s">
        <v>214</v>
      </c>
      <c r="H19" s="25"/>
      <c r="I19" s="24" t="str">
        <f t="shared" si="0"/>
        <v>exp0.reference.flow</v>
      </c>
    </row>
    <row r="20" spans="2:9">
      <c r="B20" s="23">
        <v>12</v>
      </c>
      <c r="C20" s="20" t="s">
        <v>62</v>
      </c>
      <c r="D20" s="23" t="s">
        <v>207</v>
      </c>
      <c r="E20" s="25"/>
      <c r="F20" s="22" t="s">
        <v>63</v>
      </c>
      <c r="G20" s="25" t="s">
        <v>215</v>
      </c>
      <c r="H20" s="25"/>
      <c r="I20" s="24" t="str">
        <f t="shared" si="0"/>
        <v>exp0.chamber.tlcam</v>
      </c>
    </row>
    <row r="21" spans="2:9">
      <c r="B21" s="23">
        <v>13</v>
      </c>
      <c r="C21" s="20" t="s">
        <v>66</v>
      </c>
      <c r="D21" s="23" t="s">
        <v>207</v>
      </c>
      <c r="E21" s="25"/>
      <c r="F21" s="22" t="s">
        <v>63</v>
      </c>
      <c r="G21" s="25" t="s">
        <v>216</v>
      </c>
      <c r="H21" s="25"/>
      <c r="I21" s="24" t="str">
        <f t="shared" si="0"/>
        <v>exp0.chamber.video</v>
      </c>
    </row>
    <row r="22" spans="2:9">
      <c r="B22" s="23">
        <v>14</v>
      </c>
      <c r="C22" s="20" t="s">
        <v>69</v>
      </c>
      <c r="D22" s="23" t="s">
        <v>207</v>
      </c>
      <c r="E22" s="25"/>
      <c r="F22" s="22" t="s">
        <v>63</v>
      </c>
      <c r="G22" s="25" t="s">
        <v>247</v>
      </c>
      <c r="H22" s="25"/>
      <c r="I22" s="24" t="str">
        <f t="shared" si="0"/>
        <v>exp0.chamber.light</v>
      </c>
    </row>
    <row r="23" spans="2:9">
      <c r="B23" s="23">
        <v>15</v>
      </c>
      <c r="C23" s="20" t="s">
        <v>99</v>
      </c>
      <c r="D23" s="23" t="s">
        <v>207</v>
      </c>
      <c r="E23" s="25"/>
      <c r="F23" s="22" t="s">
        <v>63</v>
      </c>
      <c r="G23" s="25" t="s">
        <v>219</v>
      </c>
      <c r="H23" s="25"/>
      <c r="I23" s="24" t="str">
        <f t="shared" si="0"/>
        <v>exp0.chamber.flowact</v>
      </c>
    </row>
    <row r="24" spans="2:9">
      <c r="B24" s="23">
        <v>16</v>
      </c>
      <c r="C24" s="20" t="s">
        <v>100</v>
      </c>
      <c r="D24" s="23" t="s">
        <v>207</v>
      </c>
      <c r="E24" s="25"/>
      <c r="F24" s="22" t="s">
        <v>65</v>
      </c>
      <c r="G24" s="25" t="s">
        <v>217</v>
      </c>
      <c r="H24" s="25"/>
      <c r="I24" s="24" t="str">
        <f t="shared" si="0"/>
        <v>exp0.esw.injector</v>
      </c>
    </row>
    <row r="25" spans="2:9">
      <c r="B25" s="23">
        <v>17</v>
      </c>
      <c r="C25" s="20" t="s">
        <v>101</v>
      </c>
      <c r="D25" s="23" t="s">
        <v>207</v>
      </c>
      <c r="E25" s="25"/>
      <c r="F25" s="22" t="s">
        <v>65</v>
      </c>
      <c r="G25" s="25" t="s">
        <v>218</v>
      </c>
      <c r="H25" s="25"/>
      <c r="I25" s="24" t="str">
        <f t="shared" si="0"/>
        <v>exp0.esw.valve</v>
      </c>
    </row>
    <row r="26" spans="2:9">
      <c r="B26" s="23">
        <v>18</v>
      </c>
      <c r="C26" s="20" t="s">
        <v>15</v>
      </c>
      <c r="D26" s="23" t="s">
        <v>207</v>
      </c>
      <c r="E26" s="25"/>
      <c r="F26" s="22" t="s">
        <v>65</v>
      </c>
      <c r="G26" s="25" t="s">
        <v>211</v>
      </c>
      <c r="H26" s="25"/>
      <c r="I26" s="24" t="str">
        <f t="shared" si="0"/>
        <v>exp0.esw.ph</v>
      </c>
    </row>
    <row r="27" spans="2:9">
      <c r="B27" s="23">
        <v>19</v>
      </c>
      <c r="C27" s="21" t="s">
        <v>245</v>
      </c>
      <c r="D27" s="23" t="s">
        <v>207</v>
      </c>
      <c r="E27" s="26" t="s">
        <v>232</v>
      </c>
      <c r="F27" s="22" t="s">
        <v>65</v>
      </c>
      <c r="G27" s="26" t="s">
        <v>220</v>
      </c>
      <c r="H27" s="25"/>
      <c r="I27" s="24" t="str">
        <f t="shared" si="0"/>
        <v>exp0.status.esw.vmv</v>
      </c>
    </row>
    <row r="28" spans="2:9">
      <c r="B28" s="23">
        <v>20</v>
      </c>
      <c r="C28" s="21" t="s">
        <v>246</v>
      </c>
      <c r="D28" s="23" t="s">
        <v>207</v>
      </c>
      <c r="E28" s="26" t="s">
        <v>232</v>
      </c>
      <c r="F28" s="22" t="s">
        <v>65</v>
      </c>
      <c r="G28" s="26" t="s">
        <v>233</v>
      </c>
      <c r="H28" s="25"/>
      <c r="I28" s="24" t="str">
        <f t="shared" si="0"/>
        <v>exp0.status.esw.imv</v>
      </c>
    </row>
    <row r="29" spans="2:9">
      <c r="B29" s="23">
        <v>21</v>
      </c>
      <c r="C29" s="21" t="s">
        <v>91</v>
      </c>
      <c r="D29" s="23" t="s">
        <v>207</v>
      </c>
      <c r="E29" s="26" t="s">
        <v>232</v>
      </c>
      <c r="F29" s="22" t="s">
        <v>65</v>
      </c>
      <c r="G29" s="26" t="s">
        <v>221</v>
      </c>
      <c r="H29" s="25"/>
      <c r="I29" s="24" t="str">
        <f t="shared" si="0"/>
        <v>exp0.status.esw.v48</v>
      </c>
    </row>
    <row r="30" spans="2:9">
      <c r="B30" s="23">
        <v>22</v>
      </c>
      <c r="C30" s="21" t="s">
        <v>92</v>
      </c>
      <c r="D30" s="23" t="s">
        <v>207</v>
      </c>
      <c r="E30" s="26" t="s">
        <v>232</v>
      </c>
      <c r="F30" s="22" t="s">
        <v>65</v>
      </c>
      <c r="G30" s="26" t="s">
        <v>222</v>
      </c>
      <c r="H30" s="25"/>
      <c r="I30" s="24" t="str">
        <f t="shared" si="0"/>
        <v>exp0.status.esw.i48</v>
      </c>
    </row>
    <row r="31" spans="2:9">
      <c r="B31" s="23">
        <v>23</v>
      </c>
      <c r="C31" s="21" t="s">
        <v>93</v>
      </c>
      <c r="D31" s="23" t="s">
        <v>207</v>
      </c>
      <c r="E31" s="26" t="s">
        <v>232</v>
      </c>
      <c r="F31" s="22" t="s">
        <v>65</v>
      </c>
      <c r="G31" s="26" t="s">
        <v>223</v>
      </c>
      <c r="H31" s="25"/>
      <c r="I31" s="24" t="str">
        <f t="shared" si="0"/>
        <v>exp0.status.esw.v24</v>
      </c>
    </row>
    <row r="32" spans="2:9">
      <c r="B32" s="23">
        <v>24</v>
      </c>
      <c r="C32" s="21" t="s">
        <v>94</v>
      </c>
      <c r="D32" s="23" t="s">
        <v>207</v>
      </c>
      <c r="E32" s="26" t="s">
        <v>232</v>
      </c>
      <c r="F32" s="22" t="s">
        <v>65</v>
      </c>
      <c r="G32" s="26" t="s">
        <v>224</v>
      </c>
      <c r="H32" s="25"/>
      <c r="I32" s="24" t="str">
        <f t="shared" si="0"/>
        <v>exp0.status.esw.i24</v>
      </c>
    </row>
    <row r="33" spans="2:9">
      <c r="B33" s="23">
        <v>25</v>
      </c>
      <c r="C33" s="21" t="s">
        <v>95</v>
      </c>
      <c r="D33" s="23" t="s">
        <v>207</v>
      </c>
      <c r="E33" s="26" t="s">
        <v>232</v>
      </c>
      <c r="F33" s="22" t="s">
        <v>65</v>
      </c>
      <c r="G33" s="26" t="s">
        <v>225</v>
      </c>
      <c r="H33" s="25"/>
      <c r="I33" s="24" t="str">
        <f t="shared" si="0"/>
        <v>exp0.status.esw.v12</v>
      </c>
    </row>
    <row r="34" spans="2:9">
      <c r="B34" s="23">
        <v>26</v>
      </c>
      <c r="C34" s="21" t="s">
        <v>96</v>
      </c>
      <c r="D34" s="23" t="s">
        <v>207</v>
      </c>
      <c r="E34" s="26" t="s">
        <v>232</v>
      </c>
      <c r="F34" s="22" t="s">
        <v>65</v>
      </c>
      <c r="G34" s="26" t="s">
        <v>226</v>
      </c>
      <c r="H34" s="25"/>
      <c r="I34" s="24" t="str">
        <f t="shared" si="0"/>
        <v>exp0.status.esw.i12</v>
      </c>
    </row>
    <row r="35" spans="2:9">
      <c r="B35" s="23">
        <v>27</v>
      </c>
      <c r="C35" s="21" t="s">
        <v>102</v>
      </c>
      <c r="D35" s="23" t="s">
        <v>207</v>
      </c>
      <c r="E35" s="26" t="s">
        <v>232</v>
      </c>
      <c r="F35" s="22" t="s">
        <v>65</v>
      </c>
      <c r="G35" s="26" t="s">
        <v>229</v>
      </c>
      <c r="H35" s="25"/>
      <c r="I35" s="24" t="str">
        <f t="shared" si="0"/>
        <v>exp0.status.esw.temperature</v>
      </c>
    </row>
    <row r="36" spans="2:9">
      <c r="B36" s="23">
        <v>28</v>
      </c>
      <c r="C36" s="21" t="s">
        <v>103</v>
      </c>
      <c r="D36" s="23" t="s">
        <v>207</v>
      </c>
      <c r="E36" s="26" t="s">
        <v>232</v>
      </c>
      <c r="F36" s="22" t="s">
        <v>65</v>
      </c>
      <c r="G36" s="26" t="s">
        <v>227</v>
      </c>
      <c r="H36" s="25"/>
      <c r="I36" s="24" t="str">
        <f t="shared" si="0"/>
        <v>exp0.status.esw.rh</v>
      </c>
    </row>
    <row r="37" spans="2:9">
      <c r="B37" s="23">
        <v>29</v>
      </c>
      <c r="C37" s="21" t="s">
        <v>104</v>
      </c>
      <c r="D37" s="23" t="s">
        <v>207</v>
      </c>
      <c r="E37" s="26" t="s">
        <v>232</v>
      </c>
      <c r="F37" s="22" t="s">
        <v>65</v>
      </c>
      <c r="G37" s="26" t="s">
        <v>228</v>
      </c>
      <c r="H37" s="25"/>
      <c r="I37" s="24" t="str">
        <f t="shared" si="0"/>
        <v>exp0.status.esw.pressure</v>
      </c>
    </row>
    <row r="38" spans="2:9">
      <c r="B38" s="23">
        <v>30</v>
      </c>
      <c r="C38" s="21" t="s">
        <v>110</v>
      </c>
      <c r="D38" s="23" t="s">
        <v>207</v>
      </c>
      <c r="E38" s="26" t="s">
        <v>232</v>
      </c>
      <c r="F38" s="22" t="s">
        <v>65</v>
      </c>
      <c r="G38" s="26" t="s">
        <v>230</v>
      </c>
      <c r="H38" s="25"/>
      <c r="I38" s="24" t="str">
        <f t="shared" si="0"/>
        <v>exp0.status.esw.water</v>
      </c>
    </row>
    <row r="39" spans="2:9">
      <c r="B39" s="23">
        <v>31</v>
      </c>
      <c r="C39" s="21" t="s">
        <v>81</v>
      </c>
      <c r="D39" s="23" t="s">
        <v>207</v>
      </c>
      <c r="E39" s="26" t="s">
        <v>84</v>
      </c>
      <c r="F39" s="22" t="s">
        <v>85</v>
      </c>
      <c r="G39" s="26" t="s">
        <v>229</v>
      </c>
      <c r="H39" s="25" t="s">
        <v>250</v>
      </c>
      <c r="I39" s="24" t="str">
        <f t="shared" si="0"/>
        <v>exp0.environment.enclosure.temperature.fwd</v>
      </c>
    </row>
    <row r="40" spans="2:9">
      <c r="B40" s="23">
        <v>32</v>
      </c>
      <c r="C40" s="21" t="s">
        <v>82</v>
      </c>
      <c r="D40" s="23" t="s">
        <v>207</v>
      </c>
      <c r="E40" s="26" t="s">
        <v>84</v>
      </c>
      <c r="F40" s="22" t="s">
        <v>85</v>
      </c>
      <c r="G40" s="26" t="s">
        <v>229</v>
      </c>
      <c r="H40" s="25" t="s">
        <v>251</v>
      </c>
      <c r="I40" s="24" t="str">
        <f t="shared" si="0"/>
        <v>exp0.environment.enclosure.temperature.aft</v>
      </c>
    </row>
    <row r="41" spans="2:9">
      <c r="B41" s="23">
        <v>33</v>
      </c>
      <c r="C41" s="21" t="s">
        <v>90</v>
      </c>
      <c r="D41" s="23" t="s">
        <v>207</v>
      </c>
      <c r="E41" s="26" t="s">
        <v>84</v>
      </c>
      <c r="F41" s="22" t="s">
        <v>85</v>
      </c>
      <c r="G41" s="26" t="s">
        <v>229</v>
      </c>
      <c r="H41" s="25" t="s">
        <v>252</v>
      </c>
      <c r="I41" s="24" t="str">
        <f t="shared" si="0"/>
        <v>exp0.environment.enclosure.temperature.cpu</v>
      </c>
    </row>
    <row r="42" spans="2:9">
      <c r="B42" s="23">
        <v>34</v>
      </c>
      <c r="C42" s="21" t="s">
        <v>87</v>
      </c>
      <c r="D42" s="23" t="s">
        <v>207</v>
      </c>
      <c r="E42" s="26" t="s">
        <v>84</v>
      </c>
      <c r="F42" s="22" t="s">
        <v>85</v>
      </c>
      <c r="G42" s="26" t="s">
        <v>227</v>
      </c>
      <c r="H42" s="25" t="s">
        <v>250</v>
      </c>
      <c r="I42" s="24" t="str">
        <f t="shared" si="0"/>
        <v>exp0.environment.enclosure.rh.fwd</v>
      </c>
    </row>
    <row r="43" spans="2:9">
      <c r="B43" s="23">
        <v>35</v>
      </c>
      <c r="C43" s="21" t="s">
        <v>86</v>
      </c>
      <c r="D43" s="23" t="s">
        <v>207</v>
      </c>
      <c r="E43" s="26" t="s">
        <v>84</v>
      </c>
      <c r="F43" s="22" t="s">
        <v>85</v>
      </c>
      <c r="G43" s="26" t="s">
        <v>227</v>
      </c>
      <c r="H43" s="25" t="s">
        <v>251</v>
      </c>
      <c r="I43" s="24" t="str">
        <f t="shared" si="0"/>
        <v>exp0.environment.enclosure.rh.aft</v>
      </c>
    </row>
    <row r="44" spans="2:9">
      <c r="B44" s="23">
        <v>36</v>
      </c>
      <c r="C44" s="21" t="s">
        <v>88</v>
      </c>
      <c r="D44" s="23" t="s">
        <v>207</v>
      </c>
      <c r="E44" s="26" t="s">
        <v>84</v>
      </c>
      <c r="F44" s="22" t="s">
        <v>85</v>
      </c>
      <c r="G44" s="26" t="s">
        <v>230</v>
      </c>
      <c r="H44" s="25" t="s">
        <v>250</v>
      </c>
      <c r="I44" s="24" t="str">
        <f t="shared" ref="I44:I84" si="3">IF(ISBLANK(E44),IF(ISBLANK(H44),CONCATENATE(D44,".",F44,".",G44),CONCATENATE(D44,".",F44,".",G44,".",H44)),IF(ISBLANK(H44),CONCATENATE(D44,".",E44,".",F44,".",G44),CONCATENATE(D44,".",E44,".",F44,".",G44,".",H44)))</f>
        <v>exp0.environment.enclosure.water.fwd</v>
      </c>
    </row>
    <row r="45" spans="2:9">
      <c r="B45" s="23">
        <v>37</v>
      </c>
      <c r="C45" s="21" t="s">
        <v>89</v>
      </c>
      <c r="D45" s="23" t="s">
        <v>207</v>
      </c>
      <c r="E45" s="26" t="s">
        <v>84</v>
      </c>
      <c r="F45" s="22" t="s">
        <v>85</v>
      </c>
      <c r="G45" s="26" t="s">
        <v>230</v>
      </c>
      <c r="H45" s="25" t="s">
        <v>251</v>
      </c>
      <c r="I45" s="24" t="str">
        <f t="shared" si="3"/>
        <v>exp0.environment.enclosure.water.aft</v>
      </c>
    </row>
    <row r="46" spans="2:9">
      <c r="B46" s="23">
        <v>38</v>
      </c>
      <c r="C46" s="20" t="s">
        <v>71</v>
      </c>
      <c r="D46" s="23" t="s">
        <v>207</v>
      </c>
      <c r="E46" s="25" t="s">
        <v>232</v>
      </c>
      <c r="F46" s="22" t="s">
        <v>83</v>
      </c>
      <c r="G46" s="25" t="s">
        <v>220</v>
      </c>
      <c r="H46" s="25"/>
      <c r="I46" s="24" t="str">
        <f t="shared" si="3"/>
        <v>exp0.status.power.vmv</v>
      </c>
    </row>
    <row r="47" spans="2:9">
      <c r="B47" s="23">
        <v>39</v>
      </c>
      <c r="C47" s="20" t="s">
        <v>72</v>
      </c>
      <c r="D47" s="23" t="s">
        <v>207</v>
      </c>
      <c r="E47" s="25" t="s">
        <v>232</v>
      </c>
      <c r="F47" s="22" t="s">
        <v>83</v>
      </c>
      <c r="G47" s="25" t="s">
        <v>233</v>
      </c>
      <c r="H47" s="25"/>
      <c r="I47" s="24" t="str">
        <f t="shared" si="3"/>
        <v>exp0.status.power.imv</v>
      </c>
    </row>
    <row r="48" spans="2:9">
      <c r="B48" s="23">
        <v>40</v>
      </c>
      <c r="C48" s="21" t="s">
        <v>73</v>
      </c>
      <c r="D48" s="23" t="s">
        <v>207</v>
      </c>
      <c r="E48" s="25" t="s">
        <v>232</v>
      </c>
      <c r="F48" s="22" t="s">
        <v>83</v>
      </c>
      <c r="G48" s="26" t="s">
        <v>221</v>
      </c>
      <c r="H48" s="25"/>
      <c r="I48" s="24" t="str">
        <f t="shared" si="3"/>
        <v>exp0.status.power.v48</v>
      </c>
    </row>
    <row r="49" spans="2:12">
      <c r="B49" s="23">
        <v>41</v>
      </c>
      <c r="C49" s="21" t="s">
        <v>74</v>
      </c>
      <c r="D49" s="23" t="s">
        <v>207</v>
      </c>
      <c r="E49" s="25" t="s">
        <v>232</v>
      </c>
      <c r="F49" s="22" t="s">
        <v>83</v>
      </c>
      <c r="G49" s="26" t="s">
        <v>222</v>
      </c>
      <c r="H49" s="25"/>
      <c r="I49" s="24" t="str">
        <f t="shared" si="3"/>
        <v>exp0.status.power.i48</v>
      </c>
    </row>
    <row r="50" spans="2:12">
      <c r="B50" s="23">
        <v>42</v>
      </c>
      <c r="C50" s="21" t="s">
        <v>75</v>
      </c>
      <c r="D50" s="23" t="s">
        <v>207</v>
      </c>
      <c r="E50" s="25" t="s">
        <v>232</v>
      </c>
      <c r="F50" s="22" t="s">
        <v>83</v>
      </c>
      <c r="G50" s="26" t="s">
        <v>223</v>
      </c>
      <c r="H50" s="25"/>
      <c r="I50" s="24" t="str">
        <f t="shared" si="3"/>
        <v>exp0.status.power.v24</v>
      </c>
    </row>
    <row r="51" spans="2:12">
      <c r="B51" s="23">
        <v>43</v>
      </c>
      <c r="C51" s="21" t="s">
        <v>76</v>
      </c>
      <c r="D51" s="23" t="s">
        <v>207</v>
      </c>
      <c r="E51" s="25" t="s">
        <v>232</v>
      </c>
      <c r="F51" s="22" t="s">
        <v>83</v>
      </c>
      <c r="G51" s="26" t="s">
        <v>224</v>
      </c>
      <c r="H51" s="25"/>
      <c r="I51" s="24" t="str">
        <f t="shared" si="3"/>
        <v>exp0.status.power.i24</v>
      </c>
    </row>
    <row r="52" spans="2:12">
      <c r="B52" s="23">
        <v>44</v>
      </c>
      <c r="C52" s="21" t="s">
        <v>77</v>
      </c>
      <c r="D52" s="23" t="s">
        <v>207</v>
      </c>
      <c r="E52" s="25" t="s">
        <v>232</v>
      </c>
      <c r="F52" s="22" t="s">
        <v>83</v>
      </c>
      <c r="G52" s="26" t="s">
        <v>225</v>
      </c>
      <c r="H52" s="25"/>
      <c r="I52" s="24" t="str">
        <f t="shared" si="3"/>
        <v>exp0.status.power.v12</v>
      </c>
    </row>
    <row r="53" spans="2:12">
      <c r="B53" s="23">
        <v>45</v>
      </c>
      <c r="C53" s="21" t="s">
        <v>78</v>
      </c>
      <c r="D53" s="23" t="s">
        <v>207</v>
      </c>
      <c r="E53" s="25" t="s">
        <v>232</v>
      </c>
      <c r="F53" s="22" t="s">
        <v>83</v>
      </c>
      <c r="G53" s="26" t="s">
        <v>226</v>
      </c>
      <c r="H53" s="25"/>
      <c r="I53" s="24" t="str">
        <f t="shared" si="3"/>
        <v>exp0.status.power.i12</v>
      </c>
    </row>
    <row r="54" spans="2:12">
      <c r="B54" s="23">
        <v>46</v>
      </c>
      <c r="C54" s="21" t="s">
        <v>79</v>
      </c>
      <c r="D54" s="23" t="s">
        <v>207</v>
      </c>
      <c r="E54" s="25" t="s">
        <v>232</v>
      </c>
      <c r="F54" s="22" t="s">
        <v>83</v>
      </c>
      <c r="G54" s="26" t="s">
        <v>234</v>
      </c>
      <c r="H54" s="25"/>
      <c r="I54" s="24" t="str">
        <f t="shared" si="3"/>
        <v>exp0.status.power.v5</v>
      </c>
    </row>
    <row r="55" spans="2:12">
      <c r="B55" s="23">
        <v>47</v>
      </c>
      <c r="C55" s="21" t="s">
        <v>80</v>
      </c>
      <c r="D55" s="23" t="s">
        <v>207</v>
      </c>
      <c r="E55" s="25" t="s">
        <v>232</v>
      </c>
      <c r="F55" s="22" t="s">
        <v>83</v>
      </c>
      <c r="G55" s="26" t="s">
        <v>235</v>
      </c>
      <c r="H55" s="25"/>
      <c r="I55" s="24" t="str">
        <f t="shared" si="3"/>
        <v>exp0.status.power.i5</v>
      </c>
    </row>
    <row r="56" spans="2:12">
      <c r="B56" s="23">
        <v>48</v>
      </c>
      <c r="C56" s="21" t="s">
        <v>105</v>
      </c>
      <c r="D56" s="23" t="s">
        <v>207</v>
      </c>
      <c r="E56" s="25" t="s">
        <v>232</v>
      </c>
      <c r="F56" s="22" t="s">
        <v>83</v>
      </c>
      <c r="G56" s="26" t="s">
        <v>236</v>
      </c>
      <c r="H56" s="25"/>
      <c r="I56" s="24" t="str">
        <f t="shared" si="3"/>
        <v>exp0.status.power.gfmv</v>
      </c>
    </row>
    <row r="57" spans="2:12">
      <c r="B57" s="23">
        <v>49</v>
      </c>
      <c r="C57" s="21" t="s">
        <v>106</v>
      </c>
      <c r="D57" s="23" t="s">
        <v>207</v>
      </c>
      <c r="E57" s="25" t="s">
        <v>232</v>
      </c>
      <c r="F57" s="22" t="s">
        <v>83</v>
      </c>
      <c r="G57" s="26" t="s">
        <v>237</v>
      </c>
      <c r="H57" s="25"/>
      <c r="I57" s="24" t="str">
        <f t="shared" si="3"/>
        <v>exp0.status.power.gf48</v>
      </c>
    </row>
    <row r="58" spans="2:12">
      <c r="B58" s="23">
        <v>50</v>
      </c>
      <c r="C58" s="21" t="s">
        <v>107</v>
      </c>
      <c r="D58" s="23" t="s">
        <v>207</v>
      </c>
      <c r="E58" s="25" t="s">
        <v>232</v>
      </c>
      <c r="F58" s="22" t="s">
        <v>83</v>
      </c>
      <c r="G58" s="26" t="s">
        <v>238</v>
      </c>
      <c r="H58" s="25"/>
      <c r="I58" s="24" t="str">
        <f t="shared" si="3"/>
        <v>exp0.status.power.gf24</v>
      </c>
    </row>
    <row r="59" spans="2:12">
      <c r="B59" s="23">
        <v>51</v>
      </c>
      <c r="C59" s="21" t="s">
        <v>108</v>
      </c>
      <c r="D59" s="23" t="s">
        <v>207</v>
      </c>
      <c r="E59" s="25" t="s">
        <v>232</v>
      </c>
      <c r="F59" s="22" t="s">
        <v>83</v>
      </c>
      <c r="G59" s="26" t="s">
        <v>239</v>
      </c>
      <c r="H59" s="25"/>
      <c r="I59" s="24" t="str">
        <f t="shared" si="3"/>
        <v>exp0.status.power.gf12</v>
      </c>
    </row>
    <row r="60" spans="2:12">
      <c r="B60" s="23">
        <v>52</v>
      </c>
      <c r="C60" s="21" t="s">
        <v>109</v>
      </c>
      <c r="D60" s="23" t="s">
        <v>207</v>
      </c>
      <c r="E60" s="25" t="s">
        <v>232</v>
      </c>
      <c r="F60" s="22" t="s">
        <v>83</v>
      </c>
      <c r="G60" s="26" t="s">
        <v>240</v>
      </c>
      <c r="H60" s="25"/>
      <c r="I60" s="24" t="str">
        <f t="shared" si="3"/>
        <v>exp0.status.power.gf5</v>
      </c>
    </row>
    <row r="61" spans="2:12">
      <c r="B61" s="23">
        <v>53</v>
      </c>
      <c r="C61" s="20" t="s">
        <v>111</v>
      </c>
      <c r="D61" s="23" t="s">
        <v>207</v>
      </c>
      <c r="E61" s="25" t="s">
        <v>232</v>
      </c>
      <c r="F61" s="22" t="s">
        <v>63</v>
      </c>
      <c r="G61" s="25" t="s">
        <v>241</v>
      </c>
      <c r="H61" s="24" t="s">
        <v>291</v>
      </c>
      <c r="I61" s="24" t="str">
        <f t="shared" si="3"/>
        <v>exp0.status.chamber.vload.ph.fwd</v>
      </c>
      <c r="L61" s="25"/>
    </row>
    <row r="62" spans="2:12">
      <c r="B62" s="23">
        <v>54</v>
      </c>
      <c r="C62" s="20" t="s">
        <v>112</v>
      </c>
      <c r="D62" s="23" t="s">
        <v>207</v>
      </c>
      <c r="E62" s="25" t="s">
        <v>232</v>
      </c>
      <c r="F62" s="22" t="s">
        <v>63</v>
      </c>
      <c r="G62" s="25" t="s">
        <v>242</v>
      </c>
      <c r="H62" s="24" t="s">
        <v>291</v>
      </c>
      <c r="I62" s="24" t="str">
        <f t="shared" si="3"/>
        <v>exp0.status.chamber.iload.ph.fwd</v>
      </c>
      <c r="L62" s="25"/>
    </row>
    <row r="63" spans="2:12">
      <c r="B63" s="23">
        <v>55</v>
      </c>
      <c r="C63" s="20" t="s">
        <v>113</v>
      </c>
      <c r="D63" s="23" t="s">
        <v>207</v>
      </c>
      <c r="E63" s="25" t="s">
        <v>232</v>
      </c>
      <c r="F63" s="22" t="s">
        <v>63</v>
      </c>
      <c r="G63" s="25" t="s">
        <v>243</v>
      </c>
      <c r="H63" s="24" t="s">
        <v>291</v>
      </c>
      <c r="I63" s="24" t="str">
        <f t="shared" si="3"/>
        <v>exp0.status.chamber.ocload.ph.fwd</v>
      </c>
      <c r="L63" s="25"/>
    </row>
    <row r="64" spans="2:12">
      <c r="B64" s="23">
        <v>56</v>
      </c>
      <c r="C64" s="20" t="s">
        <v>114</v>
      </c>
      <c r="D64" s="23" t="s">
        <v>207</v>
      </c>
      <c r="E64" s="25" t="s">
        <v>232</v>
      </c>
      <c r="F64" s="22" t="s">
        <v>63</v>
      </c>
      <c r="G64" s="25" t="s">
        <v>244</v>
      </c>
      <c r="H64" s="24" t="s">
        <v>291</v>
      </c>
      <c r="I64" s="24" t="str">
        <f t="shared" si="3"/>
        <v>exp0.status.chamber.uvload.ph.fwd</v>
      </c>
      <c r="L64" s="25"/>
    </row>
    <row r="65" spans="2:12">
      <c r="B65" s="23">
        <v>57</v>
      </c>
      <c r="C65" s="20" t="s">
        <v>260</v>
      </c>
      <c r="D65" s="23" t="s">
        <v>207</v>
      </c>
      <c r="E65" s="25" t="s">
        <v>232</v>
      </c>
      <c r="F65" s="22" t="s">
        <v>63</v>
      </c>
      <c r="G65" s="25" t="s">
        <v>275</v>
      </c>
      <c r="H65" s="24" t="s">
        <v>291</v>
      </c>
      <c r="I65" s="24" t="str">
        <f t="shared" ref="I65" si="4">IF(ISBLANK(E65),IF(ISBLANK(H65),CONCATENATE(D65,".",F65,".",G65),CONCATENATE(D65,".",F65,".",G65,".",H65)),IF(ISBLANK(H65),CONCATENATE(D65,".",E65,".",F65,".",G65),CONCATENATE(D65,".",E65,".",F65,".",G65,".",H65)))</f>
        <v>exp0.status.chamber.ovload.ph.fwd</v>
      </c>
      <c r="L65" s="25"/>
    </row>
    <row r="66" spans="2:12">
      <c r="B66" s="23">
        <v>58</v>
      </c>
      <c r="C66" s="20" t="s">
        <v>115</v>
      </c>
      <c r="D66" s="23" t="s">
        <v>207</v>
      </c>
      <c r="E66" s="25" t="s">
        <v>232</v>
      </c>
      <c r="F66" s="22" t="s">
        <v>63</v>
      </c>
      <c r="G66" s="25" t="s">
        <v>248</v>
      </c>
      <c r="H66" s="24" t="s">
        <v>291</v>
      </c>
      <c r="I66" s="24" t="str">
        <f t="shared" si="3"/>
        <v>exp0.status.chamber.isoload.ph.fwd</v>
      </c>
      <c r="L66" s="25"/>
    </row>
    <row r="67" spans="2:12">
      <c r="B67" s="23">
        <v>59</v>
      </c>
      <c r="C67" s="20" t="s">
        <v>111</v>
      </c>
      <c r="D67" s="23" t="s">
        <v>207</v>
      </c>
      <c r="E67" s="25" t="s">
        <v>232</v>
      </c>
      <c r="F67" s="22" t="s">
        <v>63</v>
      </c>
      <c r="G67" s="25" t="s">
        <v>241</v>
      </c>
      <c r="H67" s="24" t="s">
        <v>292</v>
      </c>
      <c r="I67" s="24" t="str">
        <f t="shared" ref="I67:I72" si="5">IF(ISBLANK(E67),IF(ISBLANK(H67),CONCATENATE(D67,".",F67,".",G67),CONCATENATE(D67,".",F67,".",G67,".",H67)),IF(ISBLANK(H67),CONCATENATE(D67,".",E67,".",F67,".",G67),CONCATENATE(D67,".",E67,".",F67,".",G67,".",H67)))</f>
        <v>exp0.status.chamber.vload.ph.aft</v>
      </c>
      <c r="L67" s="25"/>
    </row>
    <row r="68" spans="2:12">
      <c r="B68" s="23">
        <v>60</v>
      </c>
      <c r="C68" s="20" t="s">
        <v>112</v>
      </c>
      <c r="D68" s="23" t="s">
        <v>207</v>
      </c>
      <c r="E68" s="25" t="s">
        <v>232</v>
      </c>
      <c r="F68" s="22" t="s">
        <v>63</v>
      </c>
      <c r="G68" s="25" t="s">
        <v>242</v>
      </c>
      <c r="H68" s="24" t="s">
        <v>292</v>
      </c>
      <c r="I68" s="24" t="str">
        <f t="shared" si="5"/>
        <v>exp0.status.chamber.iload.ph.aft</v>
      </c>
      <c r="L68" s="25"/>
    </row>
    <row r="69" spans="2:12">
      <c r="B69" s="23">
        <v>61</v>
      </c>
      <c r="C69" s="20" t="s">
        <v>113</v>
      </c>
      <c r="D69" s="23" t="s">
        <v>207</v>
      </c>
      <c r="E69" s="25" t="s">
        <v>232</v>
      </c>
      <c r="F69" s="22" t="s">
        <v>63</v>
      </c>
      <c r="G69" s="25" t="s">
        <v>243</v>
      </c>
      <c r="H69" s="24" t="s">
        <v>292</v>
      </c>
      <c r="I69" s="24" t="str">
        <f t="shared" si="5"/>
        <v>exp0.status.chamber.ocload.ph.aft</v>
      </c>
      <c r="L69" s="25"/>
    </row>
    <row r="70" spans="2:12">
      <c r="B70" s="23">
        <v>62</v>
      </c>
      <c r="C70" s="20" t="s">
        <v>114</v>
      </c>
      <c r="D70" s="23" t="s">
        <v>207</v>
      </c>
      <c r="E70" s="25" t="s">
        <v>232</v>
      </c>
      <c r="F70" s="22" t="s">
        <v>63</v>
      </c>
      <c r="G70" s="25" t="s">
        <v>244</v>
      </c>
      <c r="H70" s="24" t="s">
        <v>292</v>
      </c>
      <c r="I70" s="24" t="str">
        <f t="shared" si="5"/>
        <v>exp0.status.chamber.uvload.ph.aft</v>
      </c>
      <c r="L70" s="25"/>
    </row>
    <row r="71" spans="2:12">
      <c r="B71" s="23">
        <v>63</v>
      </c>
      <c r="C71" s="20" t="s">
        <v>260</v>
      </c>
      <c r="D71" s="23" t="s">
        <v>207</v>
      </c>
      <c r="E71" s="25" t="s">
        <v>232</v>
      </c>
      <c r="F71" s="22" t="s">
        <v>63</v>
      </c>
      <c r="G71" s="25" t="s">
        <v>275</v>
      </c>
      <c r="H71" s="24" t="s">
        <v>292</v>
      </c>
      <c r="I71" s="24" t="str">
        <f t="shared" si="5"/>
        <v>exp0.status.chamber.ovload.ph.aft</v>
      </c>
      <c r="L71" s="25"/>
    </row>
    <row r="72" spans="2:12">
      <c r="B72" s="23">
        <v>64</v>
      </c>
      <c r="C72" s="20" t="s">
        <v>115</v>
      </c>
      <c r="D72" s="23" t="s">
        <v>207</v>
      </c>
      <c r="E72" s="25" t="s">
        <v>232</v>
      </c>
      <c r="F72" s="22" t="s">
        <v>63</v>
      </c>
      <c r="G72" s="25" t="s">
        <v>248</v>
      </c>
      <c r="H72" s="24" t="s">
        <v>292</v>
      </c>
      <c r="I72" s="24" t="str">
        <f t="shared" si="5"/>
        <v>exp0.status.chamber.isoload.ph.aft</v>
      </c>
      <c r="L72" s="25"/>
    </row>
    <row r="73" spans="2:12">
      <c r="B73" s="23">
        <v>65</v>
      </c>
      <c r="C73" s="20" t="s">
        <v>116</v>
      </c>
      <c r="D73" s="23" t="s">
        <v>207</v>
      </c>
      <c r="E73" s="25" t="s">
        <v>232</v>
      </c>
      <c r="F73" s="22" t="s">
        <v>63</v>
      </c>
      <c r="G73" s="25" t="s">
        <v>241</v>
      </c>
      <c r="H73" s="24" t="s">
        <v>212</v>
      </c>
      <c r="I73" s="24" t="str">
        <f t="shared" si="3"/>
        <v>exp0.status.chamber.vload.ctd</v>
      </c>
      <c r="L73" s="25"/>
    </row>
    <row r="74" spans="2:12">
      <c r="B74" s="23">
        <v>66</v>
      </c>
      <c r="C74" s="20" t="s">
        <v>117</v>
      </c>
      <c r="D74" s="23" t="s">
        <v>207</v>
      </c>
      <c r="E74" s="25" t="s">
        <v>232</v>
      </c>
      <c r="F74" s="22" t="s">
        <v>63</v>
      </c>
      <c r="G74" s="25" t="s">
        <v>242</v>
      </c>
      <c r="H74" s="24" t="s">
        <v>212</v>
      </c>
      <c r="I74" s="24" t="str">
        <f t="shared" si="3"/>
        <v>exp0.status.chamber.iload.ctd</v>
      </c>
      <c r="L74" s="25"/>
    </row>
    <row r="75" spans="2:12">
      <c r="B75" s="23">
        <v>67</v>
      </c>
      <c r="C75" s="20" t="s">
        <v>118</v>
      </c>
      <c r="D75" s="23" t="s">
        <v>207</v>
      </c>
      <c r="E75" s="25" t="s">
        <v>232</v>
      </c>
      <c r="F75" s="22" t="s">
        <v>63</v>
      </c>
      <c r="G75" s="25" t="s">
        <v>243</v>
      </c>
      <c r="H75" s="24" t="s">
        <v>212</v>
      </c>
      <c r="I75" s="24" t="str">
        <f t="shared" si="3"/>
        <v>exp0.status.chamber.ocload.ctd</v>
      </c>
      <c r="L75" s="25"/>
    </row>
    <row r="76" spans="2:12">
      <c r="B76" s="23">
        <v>68</v>
      </c>
      <c r="C76" s="20" t="s">
        <v>119</v>
      </c>
      <c r="D76" s="23" t="s">
        <v>207</v>
      </c>
      <c r="E76" s="25" t="s">
        <v>232</v>
      </c>
      <c r="F76" s="22" t="s">
        <v>63</v>
      </c>
      <c r="G76" s="25" t="s">
        <v>244</v>
      </c>
      <c r="H76" s="24" t="s">
        <v>212</v>
      </c>
      <c r="I76" s="24" t="str">
        <f t="shared" si="3"/>
        <v>exp0.status.chamber.uvload.ctd</v>
      </c>
      <c r="L76" s="25"/>
    </row>
    <row r="77" spans="2:12">
      <c r="B77" s="23">
        <v>69</v>
      </c>
      <c r="C77" s="20" t="s">
        <v>261</v>
      </c>
      <c r="D77" s="23" t="s">
        <v>207</v>
      </c>
      <c r="E77" s="25" t="s">
        <v>232</v>
      </c>
      <c r="F77" s="22" t="s">
        <v>63</v>
      </c>
      <c r="G77" s="25" t="s">
        <v>275</v>
      </c>
      <c r="H77" s="24" t="s">
        <v>212</v>
      </c>
      <c r="I77" s="24" t="str">
        <f t="shared" ref="I77" si="6">IF(ISBLANK(E77),IF(ISBLANK(H77),CONCATENATE(D77,".",F77,".",G77),CONCATENATE(D77,".",F77,".",G77,".",H77)),IF(ISBLANK(H77),CONCATENATE(D77,".",E77,".",F77,".",G77),CONCATENATE(D77,".",E77,".",F77,".",G77,".",H77)))</f>
        <v>exp0.status.chamber.ovload.ctd</v>
      </c>
      <c r="L77" s="25"/>
    </row>
    <row r="78" spans="2:12">
      <c r="B78" s="23">
        <v>70</v>
      </c>
      <c r="C78" s="20" t="s">
        <v>120</v>
      </c>
      <c r="D78" s="23" t="s">
        <v>207</v>
      </c>
      <c r="E78" s="25" t="s">
        <v>232</v>
      </c>
      <c r="F78" s="22" t="s">
        <v>63</v>
      </c>
      <c r="G78" s="25" t="s">
        <v>248</v>
      </c>
      <c r="H78" s="24" t="s">
        <v>212</v>
      </c>
      <c r="I78" s="24" t="str">
        <f t="shared" si="3"/>
        <v>exp0.status.chamber.isoload.ctd</v>
      </c>
      <c r="L78" s="25"/>
    </row>
    <row r="79" spans="2:12">
      <c r="B79" s="23">
        <v>71</v>
      </c>
      <c r="C79" s="20" t="s">
        <v>121</v>
      </c>
      <c r="D79" s="23" t="s">
        <v>207</v>
      </c>
      <c r="E79" s="25" t="s">
        <v>232</v>
      </c>
      <c r="F79" s="22" t="s">
        <v>63</v>
      </c>
      <c r="G79" s="25" t="s">
        <v>241</v>
      </c>
      <c r="H79" s="24" t="s">
        <v>213</v>
      </c>
      <c r="I79" s="24" t="str">
        <f t="shared" si="3"/>
        <v>exp0.status.chamber.vload.do</v>
      </c>
      <c r="L79" s="25"/>
    </row>
    <row r="80" spans="2:12">
      <c r="B80" s="23">
        <v>72</v>
      </c>
      <c r="C80" s="20" t="s">
        <v>122</v>
      </c>
      <c r="D80" s="23" t="s">
        <v>207</v>
      </c>
      <c r="E80" s="25" t="s">
        <v>232</v>
      </c>
      <c r="F80" s="22" t="s">
        <v>63</v>
      </c>
      <c r="G80" s="25" t="s">
        <v>242</v>
      </c>
      <c r="H80" s="24" t="s">
        <v>213</v>
      </c>
      <c r="I80" s="24" t="str">
        <f t="shared" si="3"/>
        <v>exp0.status.chamber.iload.do</v>
      </c>
      <c r="L80" s="25"/>
    </row>
    <row r="81" spans="2:12">
      <c r="B81" s="23">
        <v>73</v>
      </c>
      <c r="C81" s="20" t="s">
        <v>123</v>
      </c>
      <c r="D81" s="23" t="s">
        <v>207</v>
      </c>
      <c r="E81" s="25" t="s">
        <v>232</v>
      </c>
      <c r="F81" s="22" t="s">
        <v>63</v>
      </c>
      <c r="G81" s="25" t="s">
        <v>243</v>
      </c>
      <c r="H81" s="24" t="s">
        <v>213</v>
      </c>
      <c r="I81" s="24" t="str">
        <f t="shared" si="3"/>
        <v>exp0.status.chamber.ocload.do</v>
      </c>
      <c r="L81" s="25"/>
    </row>
    <row r="82" spans="2:12">
      <c r="B82" s="23">
        <v>74</v>
      </c>
      <c r="C82" s="20" t="s">
        <v>124</v>
      </c>
      <c r="D82" s="23" t="s">
        <v>207</v>
      </c>
      <c r="E82" s="25" t="s">
        <v>232</v>
      </c>
      <c r="F82" s="22" t="s">
        <v>63</v>
      </c>
      <c r="G82" s="25" t="s">
        <v>244</v>
      </c>
      <c r="H82" s="24" t="s">
        <v>213</v>
      </c>
      <c r="I82" s="24" t="str">
        <f t="shared" si="3"/>
        <v>exp0.status.chamber.uvload.do</v>
      </c>
      <c r="L82" s="25"/>
    </row>
    <row r="83" spans="2:12">
      <c r="B83" s="23">
        <v>75</v>
      </c>
      <c r="C83" s="20" t="s">
        <v>262</v>
      </c>
      <c r="D83" s="23" t="s">
        <v>207</v>
      </c>
      <c r="E83" s="25" t="s">
        <v>232</v>
      </c>
      <c r="F83" s="22" t="s">
        <v>63</v>
      </c>
      <c r="G83" s="25" t="s">
        <v>275</v>
      </c>
      <c r="H83" s="24" t="s">
        <v>213</v>
      </c>
      <c r="I83" s="24" t="str">
        <f t="shared" ref="I83" si="7">IF(ISBLANK(E83),IF(ISBLANK(H83),CONCATENATE(D83,".",F83,".",G83),CONCATENATE(D83,".",F83,".",G83,".",H83)),IF(ISBLANK(H83),CONCATENATE(D83,".",E83,".",F83,".",G83),CONCATENATE(D83,".",E83,".",F83,".",G83,".",H83)))</f>
        <v>exp0.status.chamber.ovload.do</v>
      </c>
      <c r="L83" s="25"/>
    </row>
    <row r="84" spans="2:12">
      <c r="B84" s="23">
        <v>76</v>
      </c>
      <c r="C84" s="20" t="s">
        <v>125</v>
      </c>
      <c r="D84" s="23" t="s">
        <v>207</v>
      </c>
      <c r="E84" s="25" t="s">
        <v>232</v>
      </c>
      <c r="F84" s="22" t="s">
        <v>63</v>
      </c>
      <c r="G84" s="25" t="s">
        <v>248</v>
      </c>
      <c r="H84" s="24" t="s">
        <v>213</v>
      </c>
      <c r="I84" s="24" t="str">
        <f t="shared" si="3"/>
        <v>exp0.status.chamber.isoload.do</v>
      </c>
      <c r="L84" s="25"/>
    </row>
    <row r="85" spans="2:12">
      <c r="B85" s="23">
        <v>77</v>
      </c>
      <c r="C85" s="20" t="s">
        <v>279</v>
      </c>
      <c r="D85" s="23" t="s">
        <v>207</v>
      </c>
      <c r="E85" s="25" t="s">
        <v>232</v>
      </c>
      <c r="F85" s="22" t="s">
        <v>63</v>
      </c>
      <c r="G85" s="25" t="s">
        <v>241</v>
      </c>
      <c r="H85" s="24" t="s">
        <v>277</v>
      </c>
      <c r="I85" s="24" t="str">
        <f t="shared" ref="I85:I90" si="8">IF(ISBLANK(E85),IF(ISBLANK(H85),CONCATENATE(D85,".",F85,".",G85),CONCATENATE(D85,".",F85,".",G85,".",H85)),IF(ISBLANK(H85),CONCATENATE(D85,".",E85,".",F85,".",G85),CONCATENATE(D85,".",E85,".",F85,".",G85,".",H85)))</f>
        <v>exp0.status.chamber.vload.par</v>
      </c>
      <c r="L85" s="25"/>
    </row>
    <row r="86" spans="2:12">
      <c r="B86" s="23">
        <v>78</v>
      </c>
      <c r="C86" s="20" t="s">
        <v>280</v>
      </c>
      <c r="D86" s="23" t="s">
        <v>207</v>
      </c>
      <c r="E86" s="25" t="s">
        <v>232</v>
      </c>
      <c r="F86" s="22" t="s">
        <v>63</v>
      </c>
      <c r="G86" s="25" t="s">
        <v>242</v>
      </c>
      <c r="H86" s="24" t="s">
        <v>277</v>
      </c>
      <c r="I86" s="24" t="str">
        <f t="shared" si="8"/>
        <v>exp0.status.chamber.iload.par</v>
      </c>
      <c r="L86" s="25"/>
    </row>
    <row r="87" spans="2:12">
      <c r="B87" s="23">
        <v>79</v>
      </c>
      <c r="C87" s="20" t="s">
        <v>281</v>
      </c>
      <c r="D87" s="23" t="s">
        <v>207</v>
      </c>
      <c r="E87" s="25" t="s">
        <v>232</v>
      </c>
      <c r="F87" s="22" t="s">
        <v>63</v>
      </c>
      <c r="G87" s="25" t="s">
        <v>243</v>
      </c>
      <c r="H87" s="24" t="s">
        <v>277</v>
      </c>
      <c r="I87" s="24" t="str">
        <f t="shared" si="8"/>
        <v>exp0.status.chamber.ocload.par</v>
      </c>
      <c r="L87" s="25"/>
    </row>
    <row r="88" spans="2:12">
      <c r="B88" s="23">
        <v>80</v>
      </c>
      <c r="C88" s="20" t="s">
        <v>282</v>
      </c>
      <c r="D88" s="23" t="s">
        <v>207</v>
      </c>
      <c r="E88" s="25" t="s">
        <v>232</v>
      </c>
      <c r="F88" s="22" t="s">
        <v>63</v>
      </c>
      <c r="G88" s="25" t="s">
        <v>244</v>
      </c>
      <c r="H88" s="24" t="s">
        <v>277</v>
      </c>
      <c r="I88" s="24" t="str">
        <f t="shared" si="8"/>
        <v>exp0.status.chamber.uvload.par</v>
      </c>
      <c r="L88" s="25"/>
    </row>
    <row r="89" spans="2:12">
      <c r="B89" s="23">
        <v>81</v>
      </c>
      <c r="C89" s="20" t="s">
        <v>283</v>
      </c>
      <c r="D89" s="23" t="s">
        <v>207</v>
      </c>
      <c r="E89" s="25" t="s">
        <v>232</v>
      </c>
      <c r="F89" s="22" t="s">
        <v>63</v>
      </c>
      <c r="G89" s="25" t="s">
        <v>275</v>
      </c>
      <c r="H89" s="24" t="s">
        <v>277</v>
      </c>
      <c r="I89" s="24" t="str">
        <f t="shared" si="8"/>
        <v>exp0.status.chamber.ovload.par</v>
      </c>
      <c r="L89" s="25"/>
    </row>
    <row r="90" spans="2:12">
      <c r="B90" s="23">
        <v>82</v>
      </c>
      <c r="C90" s="20" t="s">
        <v>284</v>
      </c>
      <c r="D90" s="23" t="s">
        <v>207</v>
      </c>
      <c r="E90" s="25" t="s">
        <v>232</v>
      </c>
      <c r="F90" s="22" t="s">
        <v>63</v>
      </c>
      <c r="G90" s="25" t="s">
        <v>248</v>
      </c>
      <c r="H90" s="24" t="s">
        <v>277</v>
      </c>
      <c r="I90" s="24" t="str">
        <f t="shared" si="8"/>
        <v>exp0.status.chamber.isoload.par</v>
      </c>
      <c r="L90" s="25"/>
    </row>
    <row r="91" spans="2:12">
      <c r="B91" s="23">
        <v>83</v>
      </c>
      <c r="C91" s="20" t="s">
        <v>126</v>
      </c>
      <c r="D91" s="23" t="s">
        <v>207</v>
      </c>
      <c r="E91" s="25" t="s">
        <v>232</v>
      </c>
      <c r="F91" s="22" t="s">
        <v>63</v>
      </c>
      <c r="G91" s="25" t="s">
        <v>241</v>
      </c>
      <c r="H91" s="24" t="s">
        <v>214</v>
      </c>
      <c r="I91" s="24" t="str">
        <f t="shared" ref="I91:I134" si="9">IF(ISBLANK(E91),IF(ISBLANK(H91),CONCATENATE(D91,".",F91,".",G91),CONCATENATE(D91,".",F91,".",G91,".",H91)),IF(ISBLANK(H91),CONCATENATE(D91,".",E91,".",F91,".",G91),CONCATENATE(D91,".",E91,".",F91,".",G91,".",H91)))</f>
        <v>exp0.status.chamber.vload.flow</v>
      </c>
      <c r="L91" s="25"/>
    </row>
    <row r="92" spans="2:12">
      <c r="B92" s="23">
        <v>84</v>
      </c>
      <c r="C92" s="20" t="s">
        <v>127</v>
      </c>
      <c r="D92" s="23" t="s">
        <v>207</v>
      </c>
      <c r="E92" s="25" t="s">
        <v>232</v>
      </c>
      <c r="F92" s="22" t="s">
        <v>63</v>
      </c>
      <c r="G92" s="25" t="s">
        <v>242</v>
      </c>
      <c r="H92" s="24" t="s">
        <v>214</v>
      </c>
      <c r="I92" s="24" t="str">
        <f t="shared" si="9"/>
        <v>exp0.status.chamber.iload.flow</v>
      </c>
      <c r="L92" s="25"/>
    </row>
    <row r="93" spans="2:12">
      <c r="B93" s="23">
        <v>85</v>
      </c>
      <c r="C93" s="20" t="s">
        <v>128</v>
      </c>
      <c r="D93" s="23" t="s">
        <v>207</v>
      </c>
      <c r="E93" s="25" t="s">
        <v>232</v>
      </c>
      <c r="F93" s="22" t="s">
        <v>63</v>
      </c>
      <c r="G93" s="25" t="s">
        <v>243</v>
      </c>
      <c r="H93" s="24" t="s">
        <v>214</v>
      </c>
      <c r="I93" s="24" t="str">
        <f t="shared" si="9"/>
        <v>exp0.status.chamber.ocload.flow</v>
      </c>
      <c r="L93" s="25"/>
    </row>
    <row r="94" spans="2:12">
      <c r="B94" s="23">
        <v>86</v>
      </c>
      <c r="C94" s="20" t="s">
        <v>129</v>
      </c>
      <c r="D94" s="23" t="s">
        <v>207</v>
      </c>
      <c r="E94" s="25" t="s">
        <v>232</v>
      </c>
      <c r="F94" s="22" t="s">
        <v>63</v>
      </c>
      <c r="G94" s="25" t="s">
        <v>244</v>
      </c>
      <c r="H94" s="24" t="s">
        <v>214</v>
      </c>
      <c r="I94" s="24" t="str">
        <f t="shared" si="9"/>
        <v>exp0.status.chamber.uvload.flow</v>
      </c>
      <c r="L94" s="25"/>
    </row>
    <row r="95" spans="2:12">
      <c r="B95" s="23">
        <v>87</v>
      </c>
      <c r="C95" s="20" t="s">
        <v>263</v>
      </c>
      <c r="D95" s="23" t="s">
        <v>207</v>
      </c>
      <c r="E95" s="25" t="s">
        <v>232</v>
      </c>
      <c r="F95" s="22" t="s">
        <v>63</v>
      </c>
      <c r="G95" s="25" t="s">
        <v>275</v>
      </c>
      <c r="H95" s="24" t="s">
        <v>214</v>
      </c>
      <c r="I95" s="24" t="str">
        <f t="shared" ref="I95" si="10">IF(ISBLANK(E95),IF(ISBLANK(H95),CONCATENATE(D95,".",F95,".",G95),CONCATENATE(D95,".",F95,".",G95,".",H95)),IF(ISBLANK(H95),CONCATENATE(D95,".",E95,".",F95,".",G95),CONCATENATE(D95,".",E95,".",F95,".",G95,".",H95)))</f>
        <v>exp0.status.chamber.ovload.flow</v>
      </c>
      <c r="L95" s="25"/>
    </row>
    <row r="96" spans="2:12">
      <c r="B96" s="23">
        <v>88</v>
      </c>
      <c r="C96" s="20" t="s">
        <v>130</v>
      </c>
      <c r="D96" s="23" t="s">
        <v>207</v>
      </c>
      <c r="E96" s="25" t="s">
        <v>232</v>
      </c>
      <c r="F96" s="22" t="s">
        <v>63</v>
      </c>
      <c r="G96" s="25" t="s">
        <v>248</v>
      </c>
      <c r="H96" s="24" t="s">
        <v>214</v>
      </c>
      <c r="I96" s="24" t="str">
        <f t="shared" si="9"/>
        <v>exp0.status.chamber.isoload.flow</v>
      </c>
      <c r="L96" s="25"/>
    </row>
    <row r="97" spans="2:12">
      <c r="B97" s="23">
        <v>89</v>
      </c>
      <c r="C97" s="20" t="s">
        <v>131</v>
      </c>
      <c r="D97" s="23" t="s">
        <v>207</v>
      </c>
      <c r="E97" s="25" t="s">
        <v>232</v>
      </c>
      <c r="F97" s="22" t="s">
        <v>64</v>
      </c>
      <c r="G97" s="25" t="s">
        <v>241</v>
      </c>
      <c r="H97" s="24" t="s">
        <v>211</v>
      </c>
      <c r="I97" s="24" t="str">
        <f t="shared" si="9"/>
        <v>exp0.status.reference.vload.ph</v>
      </c>
      <c r="L97" s="25"/>
    </row>
    <row r="98" spans="2:12">
      <c r="B98" s="23">
        <v>90</v>
      </c>
      <c r="C98" s="20" t="s">
        <v>132</v>
      </c>
      <c r="D98" s="23" t="s">
        <v>207</v>
      </c>
      <c r="E98" s="25" t="s">
        <v>232</v>
      </c>
      <c r="F98" s="22" t="s">
        <v>64</v>
      </c>
      <c r="G98" s="25" t="s">
        <v>242</v>
      </c>
      <c r="H98" s="24" t="s">
        <v>211</v>
      </c>
      <c r="I98" s="24" t="str">
        <f t="shared" si="9"/>
        <v>exp0.status.reference.iload.ph</v>
      </c>
      <c r="L98" s="25"/>
    </row>
    <row r="99" spans="2:12">
      <c r="B99" s="23">
        <v>91</v>
      </c>
      <c r="C99" s="20" t="s">
        <v>133</v>
      </c>
      <c r="D99" s="23" t="s">
        <v>207</v>
      </c>
      <c r="E99" s="25" t="s">
        <v>232</v>
      </c>
      <c r="F99" s="22" t="s">
        <v>64</v>
      </c>
      <c r="G99" s="25" t="s">
        <v>243</v>
      </c>
      <c r="H99" s="24" t="s">
        <v>211</v>
      </c>
      <c r="I99" s="24" t="str">
        <f t="shared" si="9"/>
        <v>exp0.status.reference.ocload.ph</v>
      </c>
      <c r="L99" s="25"/>
    </row>
    <row r="100" spans="2:12">
      <c r="B100" s="23">
        <v>92</v>
      </c>
      <c r="C100" s="20" t="s">
        <v>134</v>
      </c>
      <c r="D100" s="23" t="s">
        <v>207</v>
      </c>
      <c r="E100" s="25" t="s">
        <v>232</v>
      </c>
      <c r="F100" s="22" t="s">
        <v>64</v>
      </c>
      <c r="G100" s="25" t="s">
        <v>244</v>
      </c>
      <c r="H100" s="24" t="s">
        <v>211</v>
      </c>
      <c r="I100" s="24" t="str">
        <f t="shared" si="9"/>
        <v>exp0.status.reference.uvload.ph</v>
      </c>
      <c r="L100" s="25"/>
    </row>
    <row r="101" spans="2:12">
      <c r="B101" s="23">
        <v>93</v>
      </c>
      <c r="C101" s="20" t="s">
        <v>264</v>
      </c>
      <c r="D101" s="23" t="s">
        <v>207</v>
      </c>
      <c r="E101" s="25" t="s">
        <v>232</v>
      </c>
      <c r="F101" s="22" t="s">
        <v>64</v>
      </c>
      <c r="G101" s="25" t="s">
        <v>275</v>
      </c>
      <c r="H101" s="24" t="s">
        <v>211</v>
      </c>
      <c r="I101" s="24" t="str">
        <f t="shared" ref="I101" si="11">IF(ISBLANK(E101),IF(ISBLANK(H101),CONCATENATE(D101,".",F101,".",G101),CONCATENATE(D101,".",F101,".",G101,".",H101)),IF(ISBLANK(H101),CONCATENATE(D101,".",E101,".",F101,".",G101),CONCATENATE(D101,".",E101,".",F101,".",G101,".",H101)))</f>
        <v>exp0.status.reference.ovload.ph</v>
      </c>
      <c r="L101" s="25"/>
    </row>
    <row r="102" spans="2:12">
      <c r="B102" s="23">
        <v>94</v>
      </c>
      <c r="C102" s="20" t="s">
        <v>135</v>
      </c>
      <c r="D102" s="23" t="s">
        <v>207</v>
      </c>
      <c r="E102" s="25" t="s">
        <v>232</v>
      </c>
      <c r="F102" s="22" t="s">
        <v>64</v>
      </c>
      <c r="G102" s="25" t="s">
        <v>248</v>
      </c>
      <c r="H102" s="24" t="s">
        <v>211</v>
      </c>
      <c r="I102" s="24" t="str">
        <f t="shared" si="9"/>
        <v>exp0.status.reference.isoload.ph</v>
      </c>
      <c r="L102" s="25"/>
    </row>
    <row r="103" spans="2:12">
      <c r="B103" s="23">
        <v>95</v>
      </c>
      <c r="C103" s="20" t="s">
        <v>136</v>
      </c>
      <c r="D103" s="23" t="s">
        <v>207</v>
      </c>
      <c r="E103" s="25" t="s">
        <v>232</v>
      </c>
      <c r="F103" s="22" t="s">
        <v>64</v>
      </c>
      <c r="G103" s="25" t="s">
        <v>241</v>
      </c>
      <c r="H103" s="24" t="s">
        <v>212</v>
      </c>
      <c r="I103" s="24" t="str">
        <f t="shared" si="9"/>
        <v>exp0.status.reference.vload.ctd</v>
      </c>
      <c r="L103" s="25"/>
    </row>
    <row r="104" spans="2:12">
      <c r="B104" s="23">
        <v>96</v>
      </c>
      <c r="C104" s="20" t="s">
        <v>137</v>
      </c>
      <c r="D104" s="23" t="s">
        <v>207</v>
      </c>
      <c r="E104" s="25" t="s">
        <v>232</v>
      </c>
      <c r="F104" s="22" t="s">
        <v>64</v>
      </c>
      <c r="G104" s="25" t="s">
        <v>242</v>
      </c>
      <c r="H104" s="24" t="s">
        <v>212</v>
      </c>
      <c r="I104" s="24" t="str">
        <f t="shared" si="9"/>
        <v>exp0.status.reference.iload.ctd</v>
      </c>
      <c r="L104" s="25"/>
    </row>
    <row r="105" spans="2:12">
      <c r="B105" s="23">
        <v>97</v>
      </c>
      <c r="C105" s="20" t="s">
        <v>138</v>
      </c>
      <c r="D105" s="23" t="s">
        <v>207</v>
      </c>
      <c r="E105" s="25" t="s">
        <v>232</v>
      </c>
      <c r="F105" s="22" t="s">
        <v>64</v>
      </c>
      <c r="G105" s="25" t="s">
        <v>243</v>
      </c>
      <c r="H105" s="24" t="s">
        <v>212</v>
      </c>
      <c r="I105" s="24" t="str">
        <f t="shared" si="9"/>
        <v>exp0.status.reference.ocload.ctd</v>
      </c>
      <c r="L105" s="25"/>
    </row>
    <row r="106" spans="2:12">
      <c r="B106" s="23">
        <v>98</v>
      </c>
      <c r="C106" s="20" t="s">
        <v>139</v>
      </c>
      <c r="D106" s="23" t="s">
        <v>207</v>
      </c>
      <c r="E106" s="25" t="s">
        <v>232</v>
      </c>
      <c r="F106" s="22" t="s">
        <v>64</v>
      </c>
      <c r="G106" s="25" t="s">
        <v>244</v>
      </c>
      <c r="H106" s="24" t="s">
        <v>212</v>
      </c>
      <c r="I106" s="24" t="str">
        <f t="shared" si="9"/>
        <v>exp0.status.reference.uvload.ctd</v>
      </c>
      <c r="L106" s="25"/>
    </row>
    <row r="107" spans="2:12">
      <c r="B107" s="23">
        <v>99</v>
      </c>
      <c r="C107" s="20" t="s">
        <v>265</v>
      </c>
      <c r="D107" s="23" t="s">
        <v>207</v>
      </c>
      <c r="E107" s="25" t="s">
        <v>232</v>
      </c>
      <c r="F107" s="22" t="s">
        <v>64</v>
      </c>
      <c r="G107" s="25" t="s">
        <v>275</v>
      </c>
      <c r="H107" s="24" t="s">
        <v>212</v>
      </c>
      <c r="I107" s="24" t="str">
        <f t="shared" ref="I107" si="12">IF(ISBLANK(E107),IF(ISBLANK(H107),CONCATENATE(D107,".",F107,".",G107),CONCATENATE(D107,".",F107,".",G107,".",H107)),IF(ISBLANK(H107),CONCATENATE(D107,".",E107,".",F107,".",G107),CONCATENATE(D107,".",E107,".",F107,".",G107,".",H107)))</f>
        <v>exp0.status.reference.ovload.ctd</v>
      </c>
      <c r="L107" s="25"/>
    </row>
    <row r="108" spans="2:12">
      <c r="B108" s="23">
        <v>100</v>
      </c>
      <c r="C108" s="20" t="s">
        <v>140</v>
      </c>
      <c r="D108" s="23" t="s">
        <v>207</v>
      </c>
      <c r="E108" s="25" t="s">
        <v>232</v>
      </c>
      <c r="F108" s="22" t="s">
        <v>64</v>
      </c>
      <c r="G108" s="25" t="s">
        <v>248</v>
      </c>
      <c r="H108" s="24" t="s">
        <v>212</v>
      </c>
      <c r="I108" s="24" t="str">
        <f t="shared" si="9"/>
        <v>exp0.status.reference.isoload.ctd</v>
      </c>
      <c r="L108" s="25"/>
    </row>
    <row r="109" spans="2:12">
      <c r="B109" s="23">
        <v>101</v>
      </c>
      <c r="C109" s="20" t="s">
        <v>141</v>
      </c>
      <c r="D109" s="23" t="s">
        <v>207</v>
      </c>
      <c r="E109" s="25" t="s">
        <v>232</v>
      </c>
      <c r="F109" s="22" t="s">
        <v>64</v>
      </c>
      <c r="G109" s="25" t="s">
        <v>241</v>
      </c>
      <c r="H109" s="24" t="s">
        <v>213</v>
      </c>
      <c r="I109" s="24" t="str">
        <f t="shared" si="9"/>
        <v>exp0.status.reference.vload.do</v>
      </c>
      <c r="L109" s="25"/>
    </row>
    <row r="110" spans="2:12">
      <c r="B110" s="23">
        <v>102</v>
      </c>
      <c r="C110" s="20" t="s">
        <v>142</v>
      </c>
      <c r="D110" s="23" t="s">
        <v>207</v>
      </c>
      <c r="E110" s="25" t="s">
        <v>232</v>
      </c>
      <c r="F110" s="22" t="s">
        <v>64</v>
      </c>
      <c r="G110" s="25" t="s">
        <v>242</v>
      </c>
      <c r="H110" s="24" t="s">
        <v>213</v>
      </c>
      <c r="I110" s="24" t="str">
        <f t="shared" si="9"/>
        <v>exp0.status.reference.iload.do</v>
      </c>
      <c r="L110" s="25"/>
    </row>
    <row r="111" spans="2:12">
      <c r="B111" s="23">
        <v>103</v>
      </c>
      <c r="C111" s="20" t="s">
        <v>143</v>
      </c>
      <c r="D111" s="23" t="s">
        <v>207</v>
      </c>
      <c r="E111" s="25" t="s">
        <v>232</v>
      </c>
      <c r="F111" s="22" t="s">
        <v>64</v>
      </c>
      <c r="G111" s="25" t="s">
        <v>243</v>
      </c>
      <c r="H111" s="24" t="s">
        <v>213</v>
      </c>
      <c r="I111" s="24" t="str">
        <f t="shared" si="9"/>
        <v>exp0.status.reference.ocload.do</v>
      </c>
      <c r="L111" s="25"/>
    </row>
    <row r="112" spans="2:12">
      <c r="B112" s="23">
        <v>104</v>
      </c>
      <c r="C112" s="20" t="s">
        <v>144</v>
      </c>
      <c r="D112" s="23" t="s">
        <v>207</v>
      </c>
      <c r="E112" s="25" t="s">
        <v>232</v>
      </c>
      <c r="F112" s="22" t="s">
        <v>64</v>
      </c>
      <c r="G112" s="25" t="s">
        <v>244</v>
      </c>
      <c r="H112" s="24" t="s">
        <v>213</v>
      </c>
      <c r="I112" s="24" t="str">
        <f t="shared" si="9"/>
        <v>exp0.status.reference.uvload.do</v>
      </c>
      <c r="L112" s="25"/>
    </row>
    <row r="113" spans="2:12">
      <c r="B113" s="23">
        <v>105</v>
      </c>
      <c r="C113" s="20" t="s">
        <v>266</v>
      </c>
      <c r="D113" s="23" t="s">
        <v>207</v>
      </c>
      <c r="E113" s="25" t="s">
        <v>232</v>
      </c>
      <c r="F113" s="22" t="s">
        <v>64</v>
      </c>
      <c r="G113" s="25" t="s">
        <v>275</v>
      </c>
      <c r="H113" s="24" t="s">
        <v>213</v>
      </c>
      <c r="I113" s="24" t="str">
        <f t="shared" ref="I113" si="13">IF(ISBLANK(E113),IF(ISBLANK(H113),CONCATENATE(D113,".",F113,".",G113),CONCATENATE(D113,".",F113,".",G113,".",H113)),IF(ISBLANK(H113),CONCATENATE(D113,".",E113,".",F113,".",G113),CONCATENATE(D113,".",E113,".",F113,".",G113,".",H113)))</f>
        <v>exp0.status.reference.ovload.do</v>
      </c>
      <c r="L113" s="25"/>
    </row>
    <row r="114" spans="2:12">
      <c r="B114" s="23">
        <v>106</v>
      </c>
      <c r="C114" s="20" t="s">
        <v>145</v>
      </c>
      <c r="D114" s="23" t="s">
        <v>207</v>
      </c>
      <c r="E114" s="25" t="s">
        <v>232</v>
      </c>
      <c r="F114" s="22" t="s">
        <v>64</v>
      </c>
      <c r="G114" s="25" t="s">
        <v>248</v>
      </c>
      <c r="H114" s="24" t="s">
        <v>213</v>
      </c>
      <c r="I114" s="24" t="str">
        <f t="shared" si="9"/>
        <v>exp0.status.reference.isoload.do</v>
      </c>
      <c r="L114" s="25"/>
    </row>
    <row r="115" spans="2:12">
      <c r="B115" s="23">
        <v>107</v>
      </c>
      <c r="C115" s="20" t="s">
        <v>285</v>
      </c>
      <c r="D115" s="23" t="s">
        <v>207</v>
      </c>
      <c r="E115" s="25" t="s">
        <v>232</v>
      </c>
      <c r="F115" s="22" t="s">
        <v>64</v>
      </c>
      <c r="G115" s="25" t="s">
        <v>241</v>
      </c>
      <c r="H115" s="24" t="s">
        <v>277</v>
      </c>
      <c r="I115" s="24" t="str">
        <f t="shared" ref="I115:I120" si="14">IF(ISBLANK(E115),IF(ISBLANK(H115),CONCATENATE(D115,".",F115,".",G115),CONCATENATE(D115,".",F115,".",G115,".",H115)),IF(ISBLANK(H115),CONCATENATE(D115,".",E115,".",F115,".",G115),CONCATENATE(D115,".",E115,".",F115,".",G115,".",H115)))</f>
        <v>exp0.status.reference.vload.par</v>
      </c>
      <c r="L115" s="25"/>
    </row>
    <row r="116" spans="2:12">
      <c r="B116" s="23">
        <v>108</v>
      </c>
      <c r="C116" s="20" t="s">
        <v>286</v>
      </c>
      <c r="D116" s="23" t="s">
        <v>207</v>
      </c>
      <c r="E116" s="25" t="s">
        <v>232</v>
      </c>
      <c r="F116" s="22" t="s">
        <v>64</v>
      </c>
      <c r="G116" s="25" t="s">
        <v>242</v>
      </c>
      <c r="H116" s="24" t="s">
        <v>277</v>
      </c>
      <c r="I116" s="24" t="str">
        <f t="shared" si="14"/>
        <v>exp0.status.reference.iload.par</v>
      </c>
      <c r="L116" s="25"/>
    </row>
    <row r="117" spans="2:12">
      <c r="B117" s="23">
        <v>109</v>
      </c>
      <c r="C117" s="20" t="s">
        <v>287</v>
      </c>
      <c r="D117" s="23" t="s">
        <v>207</v>
      </c>
      <c r="E117" s="25" t="s">
        <v>232</v>
      </c>
      <c r="F117" s="22" t="s">
        <v>64</v>
      </c>
      <c r="G117" s="25" t="s">
        <v>243</v>
      </c>
      <c r="H117" s="24" t="s">
        <v>277</v>
      </c>
      <c r="I117" s="24" t="str">
        <f t="shared" si="14"/>
        <v>exp0.status.reference.ocload.par</v>
      </c>
      <c r="L117" s="25"/>
    </row>
    <row r="118" spans="2:12">
      <c r="B118" s="23">
        <v>110</v>
      </c>
      <c r="C118" s="20" t="s">
        <v>288</v>
      </c>
      <c r="D118" s="23" t="s">
        <v>207</v>
      </c>
      <c r="E118" s="25" t="s">
        <v>232</v>
      </c>
      <c r="F118" s="22" t="s">
        <v>64</v>
      </c>
      <c r="G118" s="25" t="s">
        <v>244</v>
      </c>
      <c r="H118" s="24" t="s">
        <v>277</v>
      </c>
      <c r="I118" s="24" t="str">
        <f t="shared" si="14"/>
        <v>exp0.status.reference.uvload.par</v>
      </c>
      <c r="L118" s="25"/>
    </row>
    <row r="119" spans="2:12">
      <c r="B119" s="23">
        <v>111</v>
      </c>
      <c r="C119" s="20" t="s">
        <v>289</v>
      </c>
      <c r="D119" s="23" t="s">
        <v>207</v>
      </c>
      <c r="E119" s="25" t="s">
        <v>232</v>
      </c>
      <c r="F119" s="22" t="s">
        <v>64</v>
      </c>
      <c r="G119" s="25" t="s">
        <v>275</v>
      </c>
      <c r="H119" s="24" t="s">
        <v>277</v>
      </c>
      <c r="I119" s="24" t="str">
        <f t="shared" si="14"/>
        <v>exp0.status.reference.ovload.par</v>
      </c>
      <c r="L119" s="25"/>
    </row>
    <row r="120" spans="2:12">
      <c r="B120" s="23">
        <v>112</v>
      </c>
      <c r="C120" s="20" t="s">
        <v>290</v>
      </c>
      <c r="D120" s="23" t="s">
        <v>207</v>
      </c>
      <c r="E120" s="25" t="s">
        <v>232</v>
      </c>
      <c r="F120" s="22" t="s">
        <v>64</v>
      </c>
      <c r="G120" s="25" t="s">
        <v>248</v>
      </c>
      <c r="H120" s="24" t="s">
        <v>277</v>
      </c>
      <c r="I120" s="24" t="str">
        <f t="shared" si="14"/>
        <v>exp0.status.reference.isoload.par</v>
      </c>
      <c r="L120" s="25"/>
    </row>
    <row r="121" spans="2:12">
      <c r="B121" s="23">
        <v>113</v>
      </c>
      <c r="C121" s="20" t="s">
        <v>146</v>
      </c>
      <c r="D121" s="23" t="s">
        <v>207</v>
      </c>
      <c r="E121" s="25" t="s">
        <v>232</v>
      </c>
      <c r="F121" s="22" t="s">
        <v>64</v>
      </c>
      <c r="G121" s="25" t="s">
        <v>241</v>
      </c>
      <c r="H121" s="24" t="s">
        <v>214</v>
      </c>
      <c r="I121" s="24" t="str">
        <f t="shared" si="9"/>
        <v>exp0.status.reference.vload.flow</v>
      </c>
      <c r="L121" s="25"/>
    </row>
    <row r="122" spans="2:12">
      <c r="B122" s="23">
        <v>114</v>
      </c>
      <c r="C122" s="20" t="s">
        <v>147</v>
      </c>
      <c r="D122" s="23" t="s">
        <v>207</v>
      </c>
      <c r="E122" s="25" t="s">
        <v>232</v>
      </c>
      <c r="F122" s="22" t="s">
        <v>64</v>
      </c>
      <c r="G122" s="25" t="s">
        <v>242</v>
      </c>
      <c r="H122" s="24" t="s">
        <v>214</v>
      </c>
      <c r="I122" s="24" t="str">
        <f t="shared" si="9"/>
        <v>exp0.status.reference.iload.flow</v>
      </c>
      <c r="L122" s="25"/>
    </row>
    <row r="123" spans="2:12">
      <c r="B123" s="23">
        <v>115</v>
      </c>
      <c r="C123" s="20" t="s">
        <v>148</v>
      </c>
      <c r="D123" s="23" t="s">
        <v>207</v>
      </c>
      <c r="E123" s="25" t="s">
        <v>232</v>
      </c>
      <c r="F123" s="22" t="s">
        <v>64</v>
      </c>
      <c r="G123" s="25" t="s">
        <v>243</v>
      </c>
      <c r="H123" s="24" t="s">
        <v>214</v>
      </c>
      <c r="I123" s="24" t="str">
        <f t="shared" si="9"/>
        <v>exp0.status.reference.ocload.flow</v>
      </c>
      <c r="L123" s="25"/>
    </row>
    <row r="124" spans="2:12">
      <c r="B124" s="23">
        <v>116</v>
      </c>
      <c r="C124" s="20" t="s">
        <v>149</v>
      </c>
      <c r="D124" s="23" t="s">
        <v>207</v>
      </c>
      <c r="E124" s="25" t="s">
        <v>232</v>
      </c>
      <c r="F124" s="22" t="s">
        <v>64</v>
      </c>
      <c r="G124" s="25" t="s">
        <v>244</v>
      </c>
      <c r="H124" s="24" t="s">
        <v>214</v>
      </c>
      <c r="I124" s="24" t="str">
        <f t="shared" si="9"/>
        <v>exp0.status.reference.uvload.flow</v>
      </c>
      <c r="L124" s="25"/>
    </row>
    <row r="125" spans="2:12">
      <c r="B125" s="23">
        <v>117</v>
      </c>
      <c r="C125" s="20" t="s">
        <v>267</v>
      </c>
      <c r="D125" s="23" t="s">
        <v>207</v>
      </c>
      <c r="E125" s="25" t="s">
        <v>232</v>
      </c>
      <c r="F125" s="22" t="s">
        <v>64</v>
      </c>
      <c r="G125" s="25" t="s">
        <v>275</v>
      </c>
      <c r="H125" s="24" t="s">
        <v>214</v>
      </c>
      <c r="I125" s="24" t="str">
        <f t="shared" ref="I125" si="15">IF(ISBLANK(E125),IF(ISBLANK(H125),CONCATENATE(D125,".",F125,".",G125),CONCATENATE(D125,".",F125,".",G125,".",H125)),IF(ISBLANK(H125),CONCATENATE(D125,".",E125,".",F125,".",G125),CONCATENATE(D125,".",E125,".",F125,".",G125,".",H125)))</f>
        <v>exp0.status.reference.ovload.flow</v>
      </c>
      <c r="L125" s="25"/>
    </row>
    <row r="126" spans="2:12">
      <c r="B126" s="23">
        <v>118</v>
      </c>
      <c r="C126" s="20" t="s">
        <v>150</v>
      </c>
      <c r="D126" s="23" t="s">
        <v>207</v>
      </c>
      <c r="E126" s="25" t="s">
        <v>232</v>
      </c>
      <c r="F126" s="22" t="s">
        <v>64</v>
      </c>
      <c r="G126" s="25" t="s">
        <v>248</v>
      </c>
      <c r="H126" s="24" t="s">
        <v>214</v>
      </c>
      <c r="I126" s="24" t="str">
        <f t="shared" si="9"/>
        <v>exp0.status.reference.isoload.flow</v>
      </c>
      <c r="L126" s="25"/>
    </row>
    <row r="127" spans="2:12">
      <c r="B127" s="23">
        <v>119</v>
      </c>
      <c r="C127" s="20" t="s">
        <v>151</v>
      </c>
      <c r="D127" s="23" t="s">
        <v>207</v>
      </c>
      <c r="E127" s="25" t="s">
        <v>232</v>
      </c>
      <c r="F127" s="22" t="s">
        <v>63</v>
      </c>
      <c r="G127" s="25" t="s">
        <v>241</v>
      </c>
      <c r="H127" s="24" t="s">
        <v>215</v>
      </c>
      <c r="I127" s="24" t="str">
        <f t="shared" si="9"/>
        <v>exp0.status.chamber.vload.tlcam</v>
      </c>
      <c r="L127" s="25"/>
    </row>
    <row r="128" spans="2:12">
      <c r="B128" s="23">
        <v>120</v>
      </c>
      <c r="C128" s="20" t="s">
        <v>152</v>
      </c>
      <c r="D128" s="23" t="s">
        <v>207</v>
      </c>
      <c r="E128" s="25" t="s">
        <v>232</v>
      </c>
      <c r="F128" s="22" t="s">
        <v>63</v>
      </c>
      <c r="G128" s="25" t="s">
        <v>242</v>
      </c>
      <c r="H128" s="24" t="s">
        <v>215</v>
      </c>
      <c r="I128" s="24" t="str">
        <f t="shared" si="9"/>
        <v>exp0.status.chamber.iload.tlcam</v>
      </c>
      <c r="L128" s="25"/>
    </row>
    <row r="129" spans="2:12">
      <c r="B129" s="23">
        <v>121</v>
      </c>
      <c r="C129" s="20" t="s">
        <v>153</v>
      </c>
      <c r="D129" s="23" t="s">
        <v>207</v>
      </c>
      <c r="E129" s="25" t="s">
        <v>232</v>
      </c>
      <c r="F129" s="22" t="s">
        <v>63</v>
      </c>
      <c r="G129" s="25" t="s">
        <v>243</v>
      </c>
      <c r="H129" s="24" t="s">
        <v>215</v>
      </c>
      <c r="I129" s="24" t="str">
        <f t="shared" si="9"/>
        <v>exp0.status.chamber.ocload.tlcam</v>
      </c>
      <c r="L129" s="25"/>
    </row>
    <row r="130" spans="2:12">
      <c r="B130" s="23">
        <v>122</v>
      </c>
      <c r="C130" s="20" t="s">
        <v>154</v>
      </c>
      <c r="D130" s="23" t="s">
        <v>207</v>
      </c>
      <c r="E130" s="25" t="s">
        <v>232</v>
      </c>
      <c r="F130" s="22" t="s">
        <v>63</v>
      </c>
      <c r="G130" s="25" t="s">
        <v>244</v>
      </c>
      <c r="H130" s="24" t="s">
        <v>215</v>
      </c>
      <c r="I130" s="24" t="str">
        <f t="shared" si="9"/>
        <v>exp0.status.chamber.uvload.tlcam</v>
      </c>
      <c r="L130" s="25"/>
    </row>
    <row r="131" spans="2:12">
      <c r="B131" s="23">
        <v>123</v>
      </c>
      <c r="C131" s="20" t="s">
        <v>268</v>
      </c>
      <c r="D131" s="23" t="s">
        <v>207</v>
      </c>
      <c r="E131" s="25" t="s">
        <v>232</v>
      </c>
      <c r="F131" s="22" t="s">
        <v>63</v>
      </c>
      <c r="G131" s="25" t="s">
        <v>275</v>
      </c>
      <c r="H131" s="24" t="s">
        <v>215</v>
      </c>
      <c r="I131" s="24" t="str">
        <f t="shared" ref="I131" si="16">IF(ISBLANK(E131),IF(ISBLANK(H131),CONCATENATE(D131,".",F131,".",G131),CONCATENATE(D131,".",F131,".",G131,".",H131)),IF(ISBLANK(H131),CONCATENATE(D131,".",E131,".",F131,".",G131),CONCATENATE(D131,".",E131,".",F131,".",G131,".",H131)))</f>
        <v>exp0.status.chamber.ovload.tlcam</v>
      </c>
      <c r="L131" s="25"/>
    </row>
    <row r="132" spans="2:12">
      <c r="B132" s="23">
        <v>124</v>
      </c>
      <c r="C132" s="20" t="s">
        <v>155</v>
      </c>
      <c r="D132" s="23" t="s">
        <v>207</v>
      </c>
      <c r="E132" s="25" t="s">
        <v>232</v>
      </c>
      <c r="F132" s="22" t="s">
        <v>63</v>
      </c>
      <c r="G132" s="25" t="s">
        <v>248</v>
      </c>
      <c r="H132" s="24" t="s">
        <v>215</v>
      </c>
      <c r="I132" s="24" t="str">
        <f t="shared" si="9"/>
        <v>exp0.status.chamber.isoload.tlcam</v>
      </c>
      <c r="L132" s="25"/>
    </row>
    <row r="133" spans="2:12">
      <c r="B133" s="23">
        <v>125</v>
      </c>
      <c r="C133" s="20" t="s">
        <v>156</v>
      </c>
      <c r="D133" s="23" t="s">
        <v>207</v>
      </c>
      <c r="E133" s="25" t="s">
        <v>232</v>
      </c>
      <c r="F133" s="22" t="s">
        <v>63</v>
      </c>
      <c r="G133" s="25" t="s">
        <v>241</v>
      </c>
      <c r="H133" s="24" t="s">
        <v>216</v>
      </c>
      <c r="I133" s="24" t="str">
        <f t="shared" si="9"/>
        <v>exp0.status.chamber.vload.video</v>
      </c>
      <c r="L133" s="25"/>
    </row>
    <row r="134" spans="2:12">
      <c r="B134" s="23">
        <v>126</v>
      </c>
      <c r="C134" s="20" t="s">
        <v>157</v>
      </c>
      <c r="D134" s="23" t="s">
        <v>207</v>
      </c>
      <c r="E134" s="25" t="s">
        <v>232</v>
      </c>
      <c r="F134" s="22" t="s">
        <v>63</v>
      </c>
      <c r="G134" s="25" t="s">
        <v>242</v>
      </c>
      <c r="H134" s="24" t="s">
        <v>216</v>
      </c>
      <c r="I134" s="24" t="str">
        <f t="shared" si="9"/>
        <v>exp0.status.chamber.iload.video</v>
      </c>
      <c r="L134" s="25"/>
    </row>
    <row r="135" spans="2:12">
      <c r="B135" s="23">
        <v>127</v>
      </c>
      <c r="C135" s="20" t="s">
        <v>158</v>
      </c>
      <c r="D135" s="23" t="s">
        <v>207</v>
      </c>
      <c r="E135" s="25" t="s">
        <v>232</v>
      </c>
      <c r="F135" s="22" t="s">
        <v>63</v>
      </c>
      <c r="G135" s="25" t="s">
        <v>243</v>
      </c>
      <c r="H135" s="24" t="s">
        <v>216</v>
      </c>
      <c r="I135" s="24" t="str">
        <f t="shared" ref="I135:I170" si="17">IF(ISBLANK(E135),IF(ISBLANK(H135),CONCATENATE(D135,".",F135,".",G135),CONCATENATE(D135,".",F135,".",G135,".",H135)),IF(ISBLANK(H135),CONCATENATE(D135,".",E135,".",F135,".",G135),CONCATENATE(D135,".",E135,".",F135,".",G135,".",H135)))</f>
        <v>exp0.status.chamber.ocload.video</v>
      </c>
      <c r="L135" s="25"/>
    </row>
    <row r="136" spans="2:12">
      <c r="B136" s="23">
        <v>128</v>
      </c>
      <c r="C136" s="20" t="s">
        <v>159</v>
      </c>
      <c r="D136" s="23" t="s">
        <v>207</v>
      </c>
      <c r="E136" s="25" t="s">
        <v>232</v>
      </c>
      <c r="F136" s="22" t="s">
        <v>63</v>
      </c>
      <c r="G136" s="25" t="s">
        <v>244</v>
      </c>
      <c r="H136" s="24" t="s">
        <v>216</v>
      </c>
      <c r="I136" s="24" t="str">
        <f t="shared" si="17"/>
        <v>exp0.status.chamber.uvload.video</v>
      </c>
      <c r="L136" s="25"/>
    </row>
    <row r="137" spans="2:12">
      <c r="B137" s="23">
        <v>129</v>
      </c>
      <c r="C137" s="20" t="s">
        <v>269</v>
      </c>
      <c r="D137" s="23" t="s">
        <v>207</v>
      </c>
      <c r="E137" s="25" t="s">
        <v>232</v>
      </c>
      <c r="F137" s="22" t="s">
        <v>63</v>
      </c>
      <c r="G137" s="25" t="s">
        <v>275</v>
      </c>
      <c r="H137" s="24" t="s">
        <v>216</v>
      </c>
      <c r="I137" s="24" t="str">
        <f t="shared" ref="I137" si="18">IF(ISBLANK(E137),IF(ISBLANK(H137),CONCATENATE(D137,".",F137,".",G137),CONCATENATE(D137,".",F137,".",G137,".",H137)),IF(ISBLANK(H137),CONCATENATE(D137,".",E137,".",F137,".",G137),CONCATENATE(D137,".",E137,".",F137,".",G137,".",H137)))</f>
        <v>exp0.status.chamber.ovload.video</v>
      </c>
      <c r="L137" s="25"/>
    </row>
    <row r="138" spans="2:12">
      <c r="B138" s="23">
        <v>130</v>
      </c>
      <c r="C138" s="20" t="s">
        <v>160</v>
      </c>
      <c r="D138" s="23" t="s">
        <v>207</v>
      </c>
      <c r="E138" s="25" t="s">
        <v>232</v>
      </c>
      <c r="F138" s="22" t="s">
        <v>63</v>
      </c>
      <c r="G138" s="25" t="s">
        <v>248</v>
      </c>
      <c r="H138" s="24" t="s">
        <v>216</v>
      </c>
      <c r="I138" s="24" t="str">
        <f t="shared" si="17"/>
        <v>exp0.status.chamber.isoload.video</v>
      </c>
      <c r="L138" s="25"/>
    </row>
    <row r="139" spans="2:12">
      <c r="B139" s="23">
        <v>131</v>
      </c>
      <c r="C139" s="20" t="s">
        <v>161</v>
      </c>
      <c r="D139" s="23" t="s">
        <v>207</v>
      </c>
      <c r="E139" s="25" t="s">
        <v>232</v>
      </c>
      <c r="F139" s="22" t="s">
        <v>63</v>
      </c>
      <c r="G139" s="25" t="s">
        <v>241</v>
      </c>
      <c r="H139" s="24" t="s">
        <v>247</v>
      </c>
      <c r="I139" s="24" t="str">
        <f t="shared" si="17"/>
        <v>exp0.status.chamber.vload.light</v>
      </c>
      <c r="L139" s="25"/>
    </row>
    <row r="140" spans="2:12">
      <c r="B140" s="23">
        <v>132</v>
      </c>
      <c r="C140" s="20" t="s">
        <v>162</v>
      </c>
      <c r="D140" s="23" t="s">
        <v>207</v>
      </c>
      <c r="E140" s="25" t="s">
        <v>232</v>
      </c>
      <c r="F140" s="22" t="s">
        <v>63</v>
      </c>
      <c r="G140" s="25" t="s">
        <v>242</v>
      </c>
      <c r="H140" s="24" t="s">
        <v>247</v>
      </c>
      <c r="I140" s="24" t="str">
        <f t="shared" si="17"/>
        <v>exp0.status.chamber.iload.light</v>
      </c>
      <c r="L140" s="25"/>
    </row>
    <row r="141" spans="2:12">
      <c r="B141" s="23">
        <v>133</v>
      </c>
      <c r="C141" s="20" t="s">
        <v>163</v>
      </c>
      <c r="D141" s="23" t="s">
        <v>207</v>
      </c>
      <c r="E141" s="25" t="s">
        <v>232</v>
      </c>
      <c r="F141" s="22" t="s">
        <v>63</v>
      </c>
      <c r="G141" s="25" t="s">
        <v>243</v>
      </c>
      <c r="H141" s="24" t="s">
        <v>247</v>
      </c>
      <c r="I141" s="24" t="str">
        <f t="shared" si="17"/>
        <v>exp0.status.chamber.ocload.light</v>
      </c>
      <c r="L141" s="25"/>
    </row>
    <row r="142" spans="2:12">
      <c r="B142" s="23">
        <v>134</v>
      </c>
      <c r="C142" s="20" t="s">
        <v>164</v>
      </c>
      <c r="D142" s="23" t="s">
        <v>207</v>
      </c>
      <c r="E142" s="25" t="s">
        <v>232</v>
      </c>
      <c r="F142" s="22" t="s">
        <v>63</v>
      </c>
      <c r="G142" s="25" t="s">
        <v>244</v>
      </c>
      <c r="H142" s="24" t="s">
        <v>247</v>
      </c>
      <c r="I142" s="24" t="str">
        <f t="shared" si="17"/>
        <v>exp0.status.chamber.uvload.light</v>
      </c>
      <c r="L142" s="25"/>
    </row>
    <row r="143" spans="2:12">
      <c r="B143" s="23">
        <v>135</v>
      </c>
      <c r="C143" s="20" t="s">
        <v>270</v>
      </c>
      <c r="D143" s="23" t="s">
        <v>207</v>
      </c>
      <c r="E143" s="25" t="s">
        <v>232</v>
      </c>
      <c r="F143" s="22" t="s">
        <v>63</v>
      </c>
      <c r="G143" s="25" t="s">
        <v>275</v>
      </c>
      <c r="H143" s="24" t="s">
        <v>247</v>
      </c>
      <c r="I143" s="24" t="str">
        <f t="shared" ref="I143" si="19">IF(ISBLANK(E143),IF(ISBLANK(H143),CONCATENATE(D143,".",F143,".",G143),CONCATENATE(D143,".",F143,".",G143,".",H143)),IF(ISBLANK(H143),CONCATENATE(D143,".",E143,".",F143,".",G143),CONCATENATE(D143,".",E143,".",F143,".",G143,".",H143)))</f>
        <v>exp0.status.chamber.ovload.light</v>
      </c>
      <c r="L143" s="25"/>
    </row>
    <row r="144" spans="2:12">
      <c r="B144" s="23">
        <v>136</v>
      </c>
      <c r="C144" s="20" t="s">
        <v>165</v>
      </c>
      <c r="D144" s="23" t="s">
        <v>207</v>
      </c>
      <c r="E144" s="25" t="s">
        <v>232</v>
      </c>
      <c r="F144" s="22" t="s">
        <v>63</v>
      </c>
      <c r="G144" s="25" t="s">
        <v>248</v>
      </c>
      <c r="H144" s="24" t="s">
        <v>247</v>
      </c>
      <c r="I144" s="24" t="str">
        <f t="shared" si="17"/>
        <v>exp0.status.chamber.isoload.light</v>
      </c>
      <c r="L144" s="25"/>
    </row>
    <row r="145" spans="2:12">
      <c r="B145" s="23">
        <v>137</v>
      </c>
      <c r="C145" s="20" t="s">
        <v>166</v>
      </c>
      <c r="D145" s="23" t="s">
        <v>207</v>
      </c>
      <c r="E145" s="25" t="s">
        <v>232</v>
      </c>
      <c r="F145" s="22" t="s">
        <v>63</v>
      </c>
      <c r="G145" s="25" t="s">
        <v>241</v>
      </c>
      <c r="H145" s="24" t="s">
        <v>219</v>
      </c>
      <c r="I145" s="24" t="str">
        <f t="shared" si="17"/>
        <v>exp0.status.chamber.vload.flowact</v>
      </c>
      <c r="L145" s="25"/>
    </row>
    <row r="146" spans="2:12">
      <c r="B146" s="23">
        <v>138</v>
      </c>
      <c r="C146" s="20" t="s">
        <v>167</v>
      </c>
      <c r="D146" s="23" t="s">
        <v>207</v>
      </c>
      <c r="E146" s="25" t="s">
        <v>232</v>
      </c>
      <c r="F146" s="22" t="s">
        <v>63</v>
      </c>
      <c r="G146" s="25" t="s">
        <v>242</v>
      </c>
      <c r="H146" s="24" t="s">
        <v>219</v>
      </c>
      <c r="I146" s="24" t="str">
        <f t="shared" si="17"/>
        <v>exp0.status.chamber.iload.flowact</v>
      </c>
      <c r="L146" s="25"/>
    </row>
    <row r="147" spans="2:12">
      <c r="B147" s="23">
        <v>139</v>
      </c>
      <c r="C147" s="20" t="s">
        <v>168</v>
      </c>
      <c r="D147" s="23" t="s">
        <v>207</v>
      </c>
      <c r="E147" s="25" t="s">
        <v>232</v>
      </c>
      <c r="F147" s="22" t="s">
        <v>63</v>
      </c>
      <c r="G147" s="25" t="s">
        <v>243</v>
      </c>
      <c r="H147" s="24" t="s">
        <v>219</v>
      </c>
      <c r="I147" s="24" t="str">
        <f t="shared" si="17"/>
        <v>exp0.status.chamber.ocload.flowact</v>
      </c>
      <c r="L147" s="25"/>
    </row>
    <row r="148" spans="2:12">
      <c r="B148" s="23">
        <v>140</v>
      </c>
      <c r="C148" s="20" t="s">
        <v>169</v>
      </c>
      <c r="D148" s="23" t="s">
        <v>207</v>
      </c>
      <c r="E148" s="25" t="s">
        <v>232</v>
      </c>
      <c r="F148" s="22" t="s">
        <v>63</v>
      </c>
      <c r="G148" s="25" t="s">
        <v>244</v>
      </c>
      <c r="H148" s="24" t="s">
        <v>219</v>
      </c>
      <c r="I148" s="24" t="str">
        <f t="shared" si="17"/>
        <v>exp0.status.chamber.uvload.flowact</v>
      </c>
      <c r="L148" s="25"/>
    </row>
    <row r="149" spans="2:12">
      <c r="B149" s="23">
        <v>141</v>
      </c>
      <c r="C149" s="20" t="s">
        <v>271</v>
      </c>
      <c r="D149" s="23" t="s">
        <v>207</v>
      </c>
      <c r="E149" s="25" t="s">
        <v>232</v>
      </c>
      <c r="F149" s="22" t="s">
        <v>63</v>
      </c>
      <c r="G149" s="25" t="s">
        <v>275</v>
      </c>
      <c r="H149" s="24" t="s">
        <v>219</v>
      </c>
      <c r="I149" s="24" t="str">
        <f t="shared" ref="I149" si="20">IF(ISBLANK(E149),IF(ISBLANK(H149),CONCATENATE(D149,".",F149,".",G149),CONCATENATE(D149,".",F149,".",G149,".",H149)),IF(ISBLANK(H149),CONCATENATE(D149,".",E149,".",F149,".",G149),CONCATENATE(D149,".",E149,".",F149,".",G149,".",H149)))</f>
        <v>exp0.status.chamber.ovload.flowact</v>
      </c>
      <c r="L149" s="25"/>
    </row>
    <row r="150" spans="2:12">
      <c r="B150" s="23">
        <v>142</v>
      </c>
      <c r="C150" s="20" t="s">
        <v>170</v>
      </c>
      <c r="D150" s="23" t="s">
        <v>207</v>
      </c>
      <c r="E150" s="25" t="s">
        <v>232</v>
      </c>
      <c r="F150" s="22" t="s">
        <v>63</v>
      </c>
      <c r="G150" s="25" t="s">
        <v>248</v>
      </c>
      <c r="H150" s="24" t="s">
        <v>219</v>
      </c>
      <c r="I150" s="24" t="str">
        <f t="shared" si="17"/>
        <v>exp0.status.chamber.isoload.flowact</v>
      </c>
      <c r="L150" s="25"/>
    </row>
    <row r="151" spans="2:12">
      <c r="B151" s="23">
        <v>143</v>
      </c>
      <c r="C151" s="20" t="s">
        <v>175</v>
      </c>
      <c r="D151" s="23" t="s">
        <v>207</v>
      </c>
      <c r="E151" s="25" t="s">
        <v>232</v>
      </c>
      <c r="F151" s="22" t="s">
        <v>65</v>
      </c>
      <c r="G151" s="25" t="s">
        <v>241</v>
      </c>
      <c r="H151" s="24" t="s">
        <v>249</v>
      </c>
      <c r="I151" s="24" t="str">
        <f t="shared" si="17"/>
        <v>exp0.status.esw.vload.inject</v>
      </c>
      <c r="L151" s="25"/>
    </row>
    <row r="152" spans="2:12">
      <c r="B152" s="23">
        <v>144</v>
      </c>
      <c r="C152" s="20" t="s">
        <v>171</v>
      </c>
      <c r="D152" s="23" t="s">
        <v>207</v>
      </c>
      <c r="E152" s="25" t="s">
        <v>232</v>
      </c>
      <c r="F152" s="22" t="s">
        <v>65</v>
      </c>
      <c r="G152" s="25" t="s">
        <v>242</v>
      </c>
      <c r="H152" s="24" t="s">
        <v>249</v>
      </c>
      <c r="I152" s="24" t="str">
        <f t="shared" si="17"/>
        <v>exp0.status.esw.iload.inject</v>
      </c>
      <c r="L152" s="25"/>
    </row>
    <row r="153" spans="2:12">
      <c r="B153" s="23">
        <v>145</v>
      </c>
      <c r="C153" s="20" t="s">
        <v>172</v>
      </c>
      <c r="D153" s="23" t="s">
        <v>207</v>
      </c>
      <c r="E153" s="25" t="s">
        <v>232</v>
      </c>
      <c r="F153" s="22" t="s">
        <v>65</v>
      </c>
      <c r="G153" s="25" t="s">
        <v>243</v>
      </c>
      <c r="H153" s="24" t="s">
        <v>249</v>
      </c>
      <c r="I153" s="24" t="str">
        <f t="shared" si="17"/>
        <v>exp0.status.esw.ocload.inject</v>
      </c>
      <c r="L153" s="25"/>
    </row>
    <row r="154" spans="2:12">
      <c r="B154" s="23">
        <v>146</v>
      </c>
      <c r="C154" s="20" t="s">
        <v>173</v>
      </c>
      <c r="D154" s="23" t="s">
        <v>207</v>
      </c>
      <c r="E154" s="25" t="s">
        <v>232</v>
      </c>
      <c r="F154" s="22" t="s">
        <v>65</v>
      </c>
      <c r="G154" s="25" t="s">
        <v>244</v>
      </c>
      <c r="H154" s="24" t="s">
        <v>249</v>
      </c>
      <c r="I154" s="24" t="str">
        <f t="shared" si="17"/>
        <v>exp0.status.esw.uvload.inject</v>
      </c>
      <c r="L154" s="25"/>
    </row>
    <row r="155" spans="2:12">
      <c r="B155" s="23">
        <v>147</v>
      </c>
      <c r="C155" s="20" t="s">
        <v>272</v>
      </c>
      <c r="D155" s="23" t="s">
        <v>207</v>
      </c>
      <c r="E155" s="25" t="s">
        <v>232</v>
      </c>
      <c r="F155" s="22" t="s">
        <v>65</v>
      </c>
      <c r="G155" s="25" t="s">
        <v>275</v>
      </c>
      <c r="H155" s="24" t="s">
        <v>249</v>
      </c>
      <c r="I155" s="24" t="str">
        <f t="shared" ref="I155" si="21">IF(ISBLANK(E155),IF(ISBLANK(H155),CONCATENATE(D155,".",F155,".",G155),CONCATENATE(D155,".",F155,".",G155,".",H155)),IF(ISBLANK(H155),CONCATENATE(D155,".",E155,".",F155,".",G155),CONCATENATE(D155,".",E155,".",F155,".",G155,".",H155)))</f>
        <v>exp0.status.esw.ovload.inject</v>
      </c>
      <c r="L155" s="25"/>
    </row>
    <row r="156" spans="2:12">
      <c r="B156" s="23">
        <v>148</v>
      </c>
      <c r="C156" s="20" t="s">
        <v>174</v>
      </c>
      <c r="D156" s="23" t="s">
        <v>207</v>
      </c>
      <c r="E156" s="25" t="s">
        <v>232</v>
      </c>
      <c r="F156" s="22" t="s">
        <v>65</v>
      </c>
      <c r="G156" s="25" t="s">
        <v>248</v>
      </c>
      <c r="H156" s="24" t="s">
        <v>249</v>
      </c>
      <c r="I156" s="24" t="str">
        <f t="shared" si="17"/>
        <v>exp0.status.esw.isoload.inject</v>
      </c>
      <c r="L156" s="25"/>
    </row>
    <row r="157" spans="2:12">
      <c r="B157" s="23">
        <v>149</v>
      </c>
      <c r="C157" s="20" t="s">
        <v>176</v>
      </c>
      <c r="D157" s="23" t="s">
        <v>207</v>
      </c>
      <c r="E157" s="25" t="s">
        <v>232</v>
      </c>
      <c r="F157" s="22" t="s">
        <v>65</v>
      </c>
      <c r="G157" s="25" t="s">
        <v>241</v>
      </c>
      <c r="H157" s="24" t="s">
        <v>218</v>
      </c>
      <c r="I157" s="24" t="str">
        <f t="shared" si="17"/>
        <v>exp0.status.esw.vload.valve</v>
      </c>
      <c r="L157" s="25"/>
    </row>
    <row r="158" spans="2:12">
      <c r="B158" s="23">
        <v>150</v>
      </c>
      <c r="C158" s="20" t="s">
        <v>177</v>
      </c>
      <c r="D158" s="23" t="s">
        <v>207</v>
      </c>
      <c r="E158" s="25" t="s">
        <v>232</v>
      </c>
      <c r="F158" s="22" t="s">
        <v>65</v>
      </c>
      <c r="G158" s="25" t="s">
        <v>242</v>
      </c>
      <c r="H158" s="24" t="s">
        <v>218</v>
      </c>
      <c r="I158" s="24" t="str">
        <f t="shared" si="17"/>
        <v>exp0.status.esw.iload.valve</v>
      </c>
      <c r="L158" s="25"/>
    </row>
    <row r="159" spans="2:12">
      <c r="B159" s="23">
        <v>151</v>
      </c>
      <c r="C159" s="20" t="s">
        <v>178</v>
      </c>
      <c r="D159" s="23" t="s">
        <v>207</v>
      </c>
      <c r="E159" s="25" t="s">
        <v>232</v>
      </c>
      <c r="F159" s="22" t="s">
        <v>65</v>
      </c>
      <c r="G159" s="25" t="s">
        <v>243</v>
      </c>
      <c r="H159" s="24" t="s">
        <v>218</v>
      </c>
      <c r="I159" s="24" t="str">
        <f t="shared" si="17"/>
        <v>exp0.status.esw.ocload.valve</v>
      </c>
      <c r="L159" s="25"/>
    </row>
    <row r="160" spans="2:12">
      <c r="B160" s="23">
        <v>152</v>
      </c>
      <c r="C160" s="20" t="s">
        <v>179</v>
      </c>
      <c r="D160" s="23" t="s">
        <v>207</v>
      </c>
      <c r="E160" s="25" t="s">
        <v>232</v>
      </c>
      <c r="F160" s="22" t="s">
        <v>65</v>
      </c>
      <c r="G160" s="25" t="s">
        <v>244</v>
      </c>
      <c r="H160" s="24" t="s">
        <v>218</v>
      </c>
      <c r="I160" s="24" t="str">
        <f t="shared" si="17"/>
        <v>exp0.status.esw.uvload.valve</v>
      </c>
      <c r="L160" s="25"/>
    </row>
    <row r="161" spans="2:12">
      <c r="B161" s="23">
        <v>153</v>
      </c>
      <c r="C161" s="20" t="s">
        <v>273</v>
      </c>
      <c r="D161" s="23" t="s">
        <v>207</v>
      </c>
      <c r="E161" s="25" t="s">
        <v>232</v>
      </c>
      <c r="F161" s="22" t="s">
        <v>65</v>
      </c>
      <c r="G161" s="25" t="s">
        <v>275</v>
      </c>
      <c r="H161" s="24" t="s">
        <v>218</v>
      </c>
      <c r="I161" s="24" t="str">
        <f t="shared" ref="I161" si="22">IF(ISBLANK(E161),IF(ISBLANK(H161),CONCATENATE(D161,".",F161,".",G161),CONCATENATE(D161,".",F161,".",G161,".",H161)),IF(ISBLANK(H161),CONCATENATE(D161,".",E161,".",F161,".",G161),CONCATENATE(D161,".",E161,".",F161,".",G161,".",H161)))</f>
        <v>exp0.status.esw.ovload.valve</v>
      </c>
      <c r="L161" s="25"/>
    </row>
    <row r="162" spans="2:12">
      <c r="B162" s="23">
        <v>154</v>
      </c>
      <c r="C162" s="20" t="s">
        <v>180</v>
      </c>
      <c r="D162" s="23" t="s">
        <v>207</v>
      </c>
      <c r="E162" s="25" t="s">
        <v>232</v>
      </c>
      <c r="F162" s="22" t="s">
        <v>65</v>
      </c>
      <c r="G162" s="25" t="s">
        <v>248</v>
      </c>
      <c r="H162" s="24" t="s">
        <v>218</v>
      </c>
      <c r="I162" s="24" t="str">
        <f t="shared" si="17"/>
        <v>exp0.status.esw.isoload.valve</v>
      </c>
      <c r="L162" s="25"/>
    </row>
    <row r="163" spans="2:12">
      <c r="B163" s="23">
        <v>155</v>
      </c>
      <c r="C163" s="20" t="s">
        <v>181</v>
      </c>
      <c r="D163" s="23" t="s">
        <v>207</v>
      </c>
      <c r="E163" s="25" t="s">
        <v>232</v>
      </c>
      <c r="F163" s="22" t="s">
        <v>65</v>
      </c>
      <c r="G163" s="25" t="s">
        <v>241</v>
      </c>
      <c r="H163" s="24" t="s">
        <v>211</v>
      </c>
      <c r="I163" s="24" t="str">
        <f t="shared" si="17"/>
        <v>exp0.status.esw.vload.ph</v>
      </c>
      <c r="L163" s="25"/>
    </row>
    <row r="164" spans="2:12">
      <c r="B164" s="23">
        <v>156</v>
      </c>
      <c r="C164" s="20" t="s">
        <v>182</v>
      </c>
      <c r="D164" s="23" t="s">
        <v>207</v>
      </c>
      <c r="E164" s="25" t="s">
        <v>232</v>
      </c>
      <c r="F164" s="22" t="s">
        <v>65</v>
      </c>
      <c r="G164" s="25" t="s">
        <v>242</v>
      </c>
      <c r="H164" s="24" t="s">
        <v>211</v>
      </c>
      <c r="I164" s="24" t="str">
        <f t="shared" si="17"/>
        <v>exp0.status.esw.iload.ph</v>
      </c>
      <c r="L164" s="25"/>
    </row>
    <row r="165" spans="2:12">
      <c r="B165" s="23">
        <v>157</v>
      </c>
      <c r="C165" s="20" t="s">
        <v>183</v>
      </c>
      <c r="D165" s="23" t="s">
        <v>207</v>
      </c>
      <c r="E165" s="25" t="s">
        <v>232</v>
      </c>
      <c r="F165" s="22" t="s">
        <v>65</v>
      </c>
      <c r="G165" s="25" t="s">
        <v>243</v>
      </c>
      <c r="H165" s="24" t="s">
        <v>211</v>
      </c>
      <c r="I165" s="24" t="str">
        <f t="shared" si="17"/>
        <v>exp0.status.esw.ocload.ph</v>
      </c>
      <c r="L165" s="25"/>
    </row>
    <row r="166" spans="2:12">
      <c r="B166" s="23">
        <v>158</v>
      </c>
      <c r="C166" s="20" t="s">
        <v>184</v>
      </c>
      <c r="D166" s="23" t="s">
        <v>207</v>
      </c>
      <c r="E166" s="25" t="s">
        <v>232</v>
      </c>
      <c r="F166" s="22" t="s">
        <v>65</v>
      </c>
      <c r="G166" s="25" t="s">
        <v>244</v>
      </c>
      <c r="H166" s="24" t="s">
        <v>211</v>
      </c>
      <c r="I166" s="24" t="str">
        <f t="shared" si="17"/>
        <v>exp0.status.esw.uvload.ph</v>
      </c>
      <c r="L166" s="25"/>
    </row>
    <row r="167" spans="2:12">
      <c r="B167" s="23">
        <v>159</v>
      </c>
      <c r="C167" s="20" t="s">
        <v>274</v>
      </c>
      <c r="D167" s="23" t="s">
        <v>207</v>
      </c>
      <c r="E167" s="25" t="s">
        <v>232</v>
      </c>
      <c r="F167" s="22" t="s">
        <v>65</v>
      </c>
      <c r="G167" s="25" t="s">
        <v>275</v>
      </c>
      <c r="H167" s="24" t="s">
        <v>211</v>
      </c>
      <c r="I167" s="24" t="str">
        <f t="shared" ref="I167" si="23">IF(ISBLANK(E167),IF(ISBLANK(H167),CONCATENATE(D167,".",F167,".",G167),CONCATENATE(D167,".",F167,".",G167,".",H167)),IF(ISBLANK(H167),CONCATENATE(D167,".",E167,".",F167,".",G167),CONCATENATE(D167,".",E167,".",F167,".",G167,".",H167)))</f>
        <v>exp0.status.esw.ovload.ph</v>
      </c>
      <c r="L167" s="25"/>
    </row>
    <row r="168" spans="2:12">
      <c r="B168" s="23">
        <v>160</v>
      </c>
      <c r="C168" s="20" t="s">
        <v>185</v>
      </c>
      <c r="D168" s="23" t="s">
        <v>207</v>
      </c>
      <c r="E168" s="25" t="s">
        <v>232</v>
      </c>
      <c r="F168" s="22" t="s">
        <v>65</v>
      </c>
      <c r="G168" s="25" t="s">
        <v>248</v>
      </c>
      <c r="H168" s="24" t="s">
        <v>211</v>
      </c>
      <c r="I168" s="24" t="str">
        <f t="shared" si="17"/>
        <v>exp0.status.esw.isoload.ph</v>
      </c>
      <c r="L168" s="25"/>
    </row>
    <row r="169" spans="2:12">
      <c r="B169" s="23">
        <v>161</v>
      </c>
      <c r="C169" s="21" t="s">
        <v>255</v>
      </c>
      <c r="D169" s="23" t="s">
        <v>207</v>
      </c>
      <c r="E169" s="26" t="s">
        <v>232</v>
      </c>
      <c r="F169" s="22" t="s">
        <v>63</v>
      </c>
      <c r="G169" s="26" t="s">
        <v>256</v>
      </c>
      <c r="I169" s="24" t="str">
        <f t="shared" si="17"/>
        <v>exp0.status.chamber.orientation</v>
      </c>
    </row>
    <row r="170" spans="2:12">
      <c r="B170" s="23">
        <v>162</v>
      </c>
      <c r="C170" s="21" t="s">
        <v>257</v>
      </c>
      <c r="D170" s="23" t="s">
        <v>207</v>
      </c>
      <c r="E170" s="26" t="s">
        <v>232</v>
      </c>
      <c r="F170" s="22" t="s">
        <v>63</v>
      </c>
      <c r="G170" s="26" t="s">
        <v>258</v>
      </c>
      <c r="H170" s="24" t="s">
        <v>259</v>
      </c>
      <c r="I170" s="24" t="str">
        <f t="shared" si="17"/>
        <v>exp0.status.chamber.fan.control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B7" sqref="B7"/>
    </sheetView>
  </sheetViews>
  <sheetFormatPr baseColWidth="10" defaultRowHeight="15" x14ac:dyDescent="0"/>
  <cols>
    <col min="2" max="2" width="23.33203125" customWidth="1"/>
    <col min="3" max="3" width="8.6640625" bestFit="1" customWidth="1"/>
    <col min="4" max="4" width="11.83203125" bestFit="1" customWidth="1"/>
    <col min="6" max="6" width="12.83203125" bestFit="1" customWidth="1"/>
    <col min="7" max="8" width="13" customWidth="1"/>
    <col min="9" max="9" width="43.33203125" customWidth="1"/>
  </cols>
  <sheetData>
    <row r="1" spans="1:12">
      <c r="B1" s="2"/>
      <c r="C1" s="2" t="s">
        <v>33</v>
      </c>
      <c r="D1" s="2"/>
      <c r="E1" s="2"/>
      <c r="F1" s="2"/>
      <c r="G1" s="2"/>
      <c r="H1" s="2"/>
      <c r="I1" s="2"/>
      <c r="J1" s="2"/>
      <c r="K1" s="2"/>
      <c r="L1" s="2"/>
    </row>
    <row r="2" spans="1:12">
      <c r="B2" s="2"/>
      <c r="C2" s="10" t="s">
        <v>47</v>
      </c>
      <c r="D2" s="11">
        <f>3600*24</f>
        <v>86400</v>
      </c>
      <c r="E2" s="2"/>
      <c r="F2" s="2"/>
      <c r="G2" s="2"/>
      <c r="H2" s="2"/>
      <c r="I2" s="2"/>
      <c r="J2" s="2"/>
      <c r="K2" s="2"/>
      <c r="L2" s="2"/>
    </row>
    <row r="3" spans="1:12">
      <c r="B3" s="2"/>
      <c r="C3" s="12" t="s">
        <v>20</v>
      </c>
      <c r="D3" s="1">
        <f>24*3600*30</f>
        <v>2592000</v>
      </c>
      <c r="E3" s="2"/>
      <c r="F3" s="2"/>
      <c r="G3" s="2"/>
      <c r="H3" s="2"/>
      <c r="I3" s="2"/>
      <c r="J3" s="2"/>
      <c r="K3" s="2"/>
      <c r="L3" s="2"/>
    </row>
    <row r="4" spans="1:12">
      <c r="B4" s="2"/>
      <c r="C4" s="12" t="s">
        <v>21</v>
      </c>
      <c r="D4" s="1">
        <f>1024*1024</f>
        <v>1048576</v>
      </c>
      <c r="E4" s="2"/>
      <c r="F4" s="2"/>
      <c r="G4" s="2"/>
      <c r="H4" s="2"/>
      <c r="I4" s="2"/>
      <c r="J4" s="2"/>
      <c r="K4" s="2"/>
      <c r="L4" s="2"/>
    </row>
    <row r="5" spans="1:12">
      <c r="B5" s="2"/>
      <c r="C5" s="2"/>
      <c r="D5" s="2"/>
      <c r="E5" s="2"/>
      <c r="F5" s="2"/>
      <c r="H5" s="3"/>
      <c r="I5" s="2"/>
      <c r="J5" s="2"/>
      <c r="K5" s="2"/>
      <c r="L5" s="2"/>
    </row>
    <row r="6" spans="1:12" ht="38" customHeight="1">
      <c r="A6" s="19" t="s">
        <v>187</v>
      </c>
      <c r="B6" s="19" t="s">
        <v>1</v>
      </c>
      <c r="C6" s="19" t="s">
        <v>29</v>
      </c>
      <c r="D6" s="19" t="s">
        <v>0</v>
      </c>
      <c r="E6" s="19" t="s">
        <v>18</v>
      </c>
      <c r="F6" s="19" t="s">
        <v>19</v>
      </c>
      <c r="G6" s="19" t="s">
        <v>48</v>
      </c>
      <c r="H6" s="19" t="s">
        <v>22</v>
      </c>
      <c r="I6" s="19" t="s">
        <v>1</v>
      </c>
      <c r="J6" s="2"/>
    </row>
    <row r="7" spans="1:12">
      <c r="B7" s="20" t="s">
        <v>2</v>
      </c>
      <c r="C7" s="5">
        <v>1</v>
      </c>
      <c r="D7" s="6">
        <v>0.1</v>
      </c>
      <c r="E7" s="5">
        <v>33</v>
      </c>
      <c r="F7" s="7">
        <f>C7*D7*E7</f>
        <v>3.3000000000000003</v>
      </c>
      <c r="G7" s="13">
        <f t="shared" ref="G7:G37" si="0">F7*$D$2/$D$4</f>
        <v>0.27191162109375</v>
      </c>
      <c r="H7" s="14">
        <f t="shared" ref="H7:H37" si="1">G7/$G$38</f>
        <v>1.2932723709993469E-2</v>
      </c>
      <c r="I7" s="4" t="s">
        <v>3</v>
      </c>
      <c r="J7" s="2"/>
    </row>
    <row r="8" spans="1:12">
      <c r="B8" s="20" t="s">
        <v>4</v>
      </c>
      <c r="C8" s="5">
        <v>1</v>
      </c>
      <c r="D8" s="6">
        <f>1/60</f>
        <v>1.6666666666666666E-2</v>
      </c>
      <c r="E8" s="5">
        <v>33</v>
      </c>
      <c r="F8" s="7">
        <f t="shared" ref="F8:F31" si="2">C8*D8*E8</f>
        <v>0.55000000000000004</v>
      </c>
      <c r="G8" s="13">
        <f t="shared" si="0"/>
        <v>4.5318603515625007E-2</v>
      </c>
      <c r="H8" s="14">
        <f t="shared" si="1"/>
        <v>2.1554539516655783E-3</v>
      </c>
      <c r="I8" s="4" t="s">
        <v>5</v>
      </c>
      <c r="J8" s="2"/>
    </row>
    <row r="9" spans="1:12" ht="17">
      <c r="B9" s="20" t="s">
        <v>51</v>
      </c>
      <c r="C9" s="5">
        <v>1</v>
      </c>
      <c r="D9" s="6">
        <v>0.4</v>
      </c>
      <c r="E9" s="5">
        <v>32</v>
      </c>
      <c r="F9" s="7">
        <f t="shared" si="2"/>
        <v>12.8</v>
      </c>
      <c r="G9" s="13">
        <f t="shared" si="0"/>
        <v>1.0546875</v>
      </c>
      <c r="H9" s="14">
        <f t="shared" si="1"/>
        <v>5.0163291966035271E-2</v>
      </c>
      <c r="I9" s="4" t="s">
        <v>6</v>
      </c>
      <c r="J9" s="2"/>
      <c r="K9" s="2"/>
      <c r="L9" s="2"/>
    </row>
    <row r="10" spans="1:12" ht="32">
      <c r="B10" s="20" t="s">
        <v>52</v>
      </c>
      <c r="C10" s="5">
        <v>1</v>
      </c>
      <c r="D10" s="6">
        <v>2</v>
      </c>
      <c r="E10" s="5">
        <v>26</v>
      </c>
      <c r="F10" s="7">
        <f t="shared" si="2"/>
        <v>52</v>
      </c>
      <c r="G10" s="13">
        <f t="shared" si="0"/>
        <v>4.28466796875</v>
      </c>
      <c r="H10" s="14">
        <f t="shared" si="1"/>
        <v>0.20378837361201829</v>
      </c>
      <c r="I10" s="4" t="s">
        <v>7</v>
      </c>
      <c r="J10" s="2"/>
      <c r="K10" s="2"/>
      <c r="L10" s="2"/>
    </row>
    <row r="11" spans="1:12">
      <c r="B11" s="20" t="s">
        <v>8</v>
      </c>
      <c r="C11" s="5">
        <v>1</v>
      </c>
      <c r="D11" s="6">
        <v>0.1</v>
      </c>
      <c r="E11" s="5">
        <v>33</v>
      </c>
      <c r="F11" s="7">
        <f t="shared" si="2"/>
        <v>3.3000000000000003</v>
      </c>
      <c r="G11" s="13">
        <f t="shared" si="0"/>
        <v>0.27191162109375</v>
      </c>
      <c r="H11" s="14">
        <f t="shared" si="1"/>
        <v>1.2932723709993469E-2</v>
      </c>
      <c r="I11" s="4" t="s">
        <v>9</v>
      </c>
      <c r="J11" s="2"/>
      <c r="K11" s="2"/>
      <c r="L11" s="2"/>
    </row>
    <row r="12" spans="1:12">
      <c r="B12" s="20" t="s">
        <v>10</v>
      </c>
      <c r="C12" s="5">
        <v>1</v>
      </c>
      <c r="D12" s="6">
        <v>0.4</v>
      </c>
      <c r="E12" s="5">
        <v>33</v>
      </c>
      <c r="F12" s="7">
        <f t="shared" si="2"/>
        <v>13.200000000000001</v>
      </c>
      <c r="G12" s="13">
        <f t="shared" si="0"/>
        <v>1.087646484375</v>
      </c>
      <c r="H12" s="14">
        <f t="shared" si="1"/>
        <v>5.1730894839973875E-2</v>
      </c>
      <c r="I12" s="4" t="s">
        <v>11</v>
      </c>
      <c r="J12" s="2"/>
      <c r="K12" s="2"/>
      <c r="L12" s="2"/>
    </row>
    <row r="13" spans="1:12" ht="17">
      <c r="B13" s="20" t="s">
        <v>53</v>
      </c>
      <c r="C13" s="5">
        <v>1</v>
      </c>
      <c r="D13" s="6">
        <v>0.4</v>
      </c>
      <c r="E13" s="5">
        <v>32</v>
      </c>
      <c r="F13" s="7">
        <f t="shared" si="2"/>
        <v>12.8</v>
      </c>
      <c r="G13" s="13">
        <f t="shared" si="0"/>
        <v>1.0546875</v>
      </c>
      <c r="H13" s="14">
        <f t="shared" si="1"/>
        <v>5.0163291966035271E-2</v>
      </c>
      <c r="I13" s="4" t="s">
        <v>11</v>
      </c>
      <c r="J13" s="2"/>
      <c r="K13" s="2"/>
      <c r="L13" s="2"/>
    </row>
    <row r="14" spans="1:12" ht="32">
      <c r="B14" s="20" t="s">
        <v>54</v>
      </c>
      <c r="C14" s="5">
        <v>1</v>
      </c>
      <c r="D14" s="6">
        <f>1/20</f>
        <v>0.05</v>
      </c>
      <c r="E14" s="5">
        <v>1054</v>
      </c>
      <c r="F14" s="7">
        <f t="shared" si="2"/>
        <v>52.7</v>
      </c>
      <c r="G14" s="13">
        <f t="shared" si="0"/>
        <v>4.34234619140625</v>
      </c>
      <c r="H14" s="14">
        <f t="shared" si="1"/>
        <v>0.20653167864141084</v>
      </c>
      <c r="I14" s="4" t="s">
        <v>11</v>
      </c>
      <c r="J14" s="2"/>
      <c r="K14" s="2"/>
      <c r="L14" s="2"/>
    </row>
    <row r="15" spans="1:12" ht="30">
      <c r="B15" s="20" t="s">
        <v>49</v>
      </c>
      <c r="C15" s="5">
        <v>0</v>
      </c>
      <c r="D15" s="6">
        <f>10/60</f>
        <v>0.16666666666666666</v>
      </c>
      <c r="E15" s="5">
        <f>2.2*D4</f>
        <v>2306867.2000000002</v>
      </c>
      <c r="F15" s="7">
        <f t="shared" si="2"/>
        <v>0</v>
      </c>
      <c r="G15" s="13">
        <f t="shared" si="0"/>
        <v>0</v>
      </c>
      <c r="H15" s="14">
        <f t="shared" si="1"/>
        <v>0</v>
      </c>
      <c r="I15" s="4" t="s">
        <v>46</v>
      </c>
      <c r="J15" s="2"/>
      <c r="K15" s="2"/>
      <c r="L15" s="2"/>
    </row>
    <row r="16" spans="1:12" ht="30">
      <c r="B16" s="20" t="s">
        <v>50</v>
      </c>
      <c r="C16" s="5">
        <v>0</v>
      </c>
      <c r="D16" s="6">
        <v>0</v>
      </c>
      <c r="E16" s="5">
        <f>2.2*L9</f>
        <v>0</v>
      </c>
      <c r="F16" s="7">
        <f t="shared" ref="F16" si="3">C16*D16*E16</f>
        <v>0</v>
      </c>
      <c r="G16" s="13">
        <f t="shared" si="0"/>
        <v>0</v>
      </c>
      <c r="H16" s="14">
        <f t="shared" si="1"/>
        <v>0</v>
      </c>
      <c r="I16" s="4" t="s">
        <v>46</v>
      </c>
      <c r="J16" s="2"/>
      <c r="K16" s="2"/>
      <c r="L16" s="2"/>
    </row>
    <row r="17" spans="2:12">
      <c r="B17" s="20" t="s">
        <v>12</v>
      </c>
      <c r="C17" s="5">
        <v>0</v>
      </c>
      <c r="D17" s="6">
        <v>0</v>
      </c>
      <c r="E17" s="5">
        <v>0</v>
      </c>
      <c r="F17" s="7">
        <f t="shared" si="2"/>
        <v>0</v>
      </c>
      <c r="G17" s="13">
        <f t="shared" si="0"/>
        <v>0</v>
      </c>
      <c r="H17" s="14">
        <f t="shared" si="1"/>
        <v>0</v>
      </c>
      <c r="I17" s="4"/>
      <c r="J17" s="2"/>
      <c r="K17" s="2"/>
      <c r="L17" s="2"/>
    </row>
    <row r="18" spans="2:12">
      <c r="B18" s="20" t="s">
        <v>55</v>
      </c>
      <c r="C18" s="5">
        <v>2</v>
      </c>
      <c r="D18" s="6">
        <v>0.5</v>
      </c>
      <c r="E18" s="5">
        <v>39</v>
      </c>
      <c r="F18" s="7">
        <f t="shared" si="2"/>
        <v>39</v>
      </c>
      <c r="G18" s="13">
        <f t="shared" si="0"/>
        <v>3.2135009765625</v>
      </c>
      <c r="H18" s="14">
        <f t="shared" si="1"/>
        <v>0.15284128020901372</v>
      </c>
      <c r="I18" s="4"/>
      <c r="J18" s="2"/>
      <c r="K18" s="2"/>
      <c r="L18" s="2"/>
    </row>
    <row r="19" spans="2:12">
      <c r="B19" s="20" t="s">
        <v>13</v>
      </c>
      <c r="C19" s="5">
        <v>1</v>
      </c>
      <c r="D19" s="6">
        <v>0.5</v>
      </c>
      <c r="E19" s="5">
        <v>39</v>
      </c>
      <c r="F19" s="7">
        <f t="shared" si="2"/>
        <v>19.5</v>
      </c>
      <c r="G19" s="13">
        <f t="shared" si="0"/>
        <v>1.60675048828125</v>
      </c>
      <c r="H19" s="14">
        <f t="shared" si="1"/>
        <v>7.642064010450686E-2</v>
      </c>
      <c r="I19" s="4"/>
      <c r="J19" s="2"/>
      <c r="K19" s="2"/>
      <c r="L19" s="2"/>
    </row>
    <row r="20" spans="2:12">
      <c r="B20" s="20" t="s">
        <v>14</v>
      </c>
      <c r="C20" s="5">
        <v>1</v>
      </c>
      <c r="D20" s="6">
        <f>1/60</f>
        <v>1.6666666666666666E-2</v>
      </c>
      <c r="E20" s="5">
        <v>3</v>
      </c>
      <c r="F20" s="7">
        <f t="shared" si="2"/>
        <v>0.05</v>
      </c>
      <c r="G20" s="13">
        <f t="shared" si="0"/>
        <v>4.119873046875E-3</v>
      </c>
      <c r="H20" s="14">
        <f t="shared" si="1"/>
        <v>1.9595035924232528E-4</v>
      </c>
      <c r="I20" s="4"/>
      <c r="J20" s="2"/>
      <c r="K20" s="2"/>
      <c r="L20" s="2"/>
    </row>
    <row r="21" spans="2:12">
      <c r="B21" s="20" t="s">
        <v>15</v>
      </c>
      <c r="C21" s="5">
        <v>1</v>
      </c>
      <c r="D21" s="6">
        <v>0.5</v>
      </c>
      <c r="E21" s="5">
        <v>33</v>
      </c>
      <c r="F21" s="7">
        <f t="shared" si="2"/>
        <v>16.5</v>
      </c>
      <c r="G21" s="13">
        <f t="shared" si="0"/>
        <v>1.35955810546875</v>
      </c>
      <c r="H21" s="14">
        <f t="shared" si="1"/>
        <v>6.4663618549967342E-2</v>
      </c>
      <c r="I21" s="4"/>
      <c r="J21" s="2"/>
      <c r="K21" s="2"/>
      <c r="L21" s="2"/>
    </row>
    <row r="22" spans="2:12">
      <c r="B22" s="20" t="s">
        <v>16</v>
      </c>
      <c r="C22" s="5"/>
      <c r="D22" s="6"/>
      <c r="E22" s="5">
        <v>10</v>
      </c>
      <c r="F22" s="7">
        <f t="shared" si="2"/>
        <v>0</v>
      </c>
      <c r="G22" s="13">
        <f t="shared" si="0"/>
        <v>0</v>
      </c>
      <c r="H22" s="14">
        <f t="shared" si="1"/>
        <v>0</v>
      </c>
      <c r="I22" s="4" t="s">
        <v>32</v>
      </c>
      <c r="J22" s="2"/>
      <c r="K22" s="2"/>
      <c r="L22" s="2"/>
    </row>
    <row r="23" spans="2:12">
      <c r="B23" s="20" t="s">
        <v>17</v>
      </c>
      <c r="C23" s="5"/>
      <c r="D23" s="6"/>
      <c r="E23" s="5">
        <v>10</v>
      </c>
      <c r="F23" s="7">
        <f t="shared" si="2"/>
        <v>0</v>
      </c>
      <c r="G23" s="13">
        <f t="shared" si="0"/>
        <v>0</v>
      </c>
      <c r="H23" s="14">
        <f t="shared" si="1"/>
        <v>0</v>
      </c>
      <c r="I23" s="4"/>
      <c r="J23" s="2"/>
      <c r="K23" s="2"/>
      <c r="L23" s="2"/>
    </row>
    <row r="24" spans="2:12">
      <c r="B24" s="20" t="s">
        <v>30</v>
      </c>
      <c r="C24" s="5"/>
      <c r="D24" s="6"/>
      <c r="E24" s="5">
        <v>10</v>
      </c>
      <c r="F24" s="7">
        <f t="shared" si="2"/>
        <v>0</v>
      </c>
      <c r="G24" s="13">
        <f t="shared" si="0"/>
        <v>0</v>
      </c>
      <c r="H24" s="14">
        <f t="shared" si="1"/>
        <v>0</v>
      </c>
      <c r="I24" s="4"/>
      <c r="J24" s="2"/>
      <c r="K24" s="2"/>
      <c r="L24" s="2"/>
    </row>
    <row r="25" spans="2:12">
      <c r="B25" s="20" t="s">
        <v>31</v>
      </c>
      <c r="C25" s="5"/>
      <c r="D25" s="6"/>
      <c r="E25" s="5">
        <v>10</v>
      </c>
      <c r="F25" s="7">
        <f t="shared" si="2"/>
        <v>0</v>
      </c>
      <c r="G25" s="13">
        <f t="shared" si="0"/>
        <v>0</v>
      </c>
      <c r="H25" s="14">
        <f t="shared" si="1"/>
        <v>0</v>
      </c>
      <c r="I25" s="4"/>
      <c r="J25" s="2"/>
      <c r="K25" s="2"/>
      <c r="L25" s="2"/>
    </row>
    <row r="26" spans="2:12">
      <c r="B26" s="21" t="s">
        <v>23</v>
      </c>
      <c r="C26" s="10"/>
      <c r="D26" s="9"/>
      <c r="E26" s="5">
        <v>10</v>
      </c>
      <c r="F26" s="7">
        <f t="shared" si="2"/>
        <v>0</v>
      </c>
      <c r="G26" s="13">
        <f t="shared" si="0"/>
        <v>0</v>
      </c>
      <c r="H26" s="14">
        <f t="shared" si="1"/>
        <v>0</v>
      </c>
      <c r="I26" s="2"/>
      <c r="J26" s="2"/>
      <c r="K26" s="2"/>
      <c r="L26" s="2"/>
    </row>
    <row r="27" spans="2:12">
      <c r="B27" s="21" t="s">
        <v>24</v>
      </c>
      <c r="C27" s="10"/>
      <c r="D27" s="9"/>
      <c r="E27" s="5">
        <v>10</v>
      </c>
      <c r="F27" s="7">
        <f t="shared" si="2"/>
        <v>0</v>
      </c>
      <c r="G27" s="13">
        <f t="shared" si="0"/>
        <v>0</v>
      </c>
      <c r="H27" s="14">
        <f t="shared" si="1"/>
        <v>0</v>
      </c>
      <c r="I27" s="2"/>
      <c r="J27" s="2"/>
      <c r="K27" s="2"/>
      <c r="L27" s="2"/>
    </row>
    <row r="28" spans="2:12">
      <c r="B28" s="21" t="s">
        <v>27</v>
      </c>
      <c r="C28" s="10"/>
      <c r="D28" s="9"/>
      <c r="E28" s="5">
        <v>10</v>
      </c>
      <c r="F28" s="7">
        <f t="shared" si="2"/>
        <v>0</v>
      </c>
      <c r="G28" s="13">
        <f t="shared" si="0"/>
        <v>0</v>
      </c>
      <c r="H28" s="14">
        <f t="shared" si="1"/>
        <v>0</v>
      </c>
      <c r="I28" s="2"/>
      <c r="J28" s="2"/>
      <c r="K28" s="2"/>
      <c r="L28" s="2"/>
    </row>
    <row r="29" spans="2:12">
      <c r="B29" s="21" t="s">
        <v>28</v>
      </c>
      <c r="C29" s="10"/>
      <c r="D29" s="9"/>
      <c r="E29" s="5">
        <v>10</v>
      </c>
      <c r="F29" s="7">
        <f t="shared" si="2"/>
        <v>0</v>
      </c>
      <c r="G29" s="13">
        <f t="shared" si="0"/>
        <v>0</v>
      </c>
      <c r="H29" s="14">
        <f t="shared" si="1"/>
        <v>0</v>
      </c>
      <c r="I29" s="2"/>
      <c r="J29" s="2"/>
      <c r="K29" s="2"/>
      <c r="L29" s="2"/>
    </row>
    <row r="30" spans="2:12">
      <c r="B30" s="21" t="s">
        <v>25</v>
      </c>
      <c r="C30" s="10"/>
      <c r="D30" s="9"/>
      <c r="E30" s="5">
        <v>10</v>
      </c>
      <c r="F30" s="7">
        <f t="shared" si="2"/>
        <v>0</v>
      </c>
      <c r="G30" s="13">
        <f t="shared" si="0"/>
        <v>0</v>
      </c>
      <c r="H30" s="14">
        <f t="shared" si="1"/>
        <v>0</v>
      </c>
      <c r="I30" s="2"/>
      <c r="J30" s="2"/>
      <c r="K30" s="2"/>
      <c r="L30" s="2"/>
    </row>
    <row r="31" spans="2:12">
      <c r="B31" s="21" t="s">
        <v>26</v>
      </c>
      <c r="C31" s="10"/>
      <c r="D31" s="9"/>
      <c r="E31" s="10">
        <v>1</v>
      </c>
      <c r="F31" s="7">
        <f t="shared" si="2"/>
        <v>0</v>
      </c>
      <c r="G31" s="13">
        <f t="shared" si="0"/>
        <v>0</v>
      </c>
      <c r="H31" s="14">
        <f t="shared" si="1"/>
        <v>0</v>
      </c>
      <c r="I31" s="2"/>
      <c r="J31" s="2"/>
      <c r="K31" s="2"/>
      <c r="L31" s="2"/>
    </row>
    <row r="32" spans="2:12">
      <c r="B32" s="20" t="s">
        <v>34</v>
      </c>
      <c r="C32" s="5">
        <v>1</v>
      </c>
      <c r="D32" s="6">
        <v>0.1</v>
      </c>
      <c r="E32" s="5">
        <v>126</v>
      </c>
      <c r="F32" s="7">
        <f t="shared" ref="F32:F37" si="4">C32*D32*E32</f>
        <v>12.600000000000001</v>
      </c>
      <c r="G32" s="13">
        <f t="shared" si="0"/>
        <v>1.0382080078125002</v>
      </c>
      <c r="H32" s="14">
        <f t="shared" si="1"/>
        <v>4.9379490529065984E-2</v>
      </c>
      <c r="I32" s="4" t="s">
        <v>45</v>
      </c>
      <c r="J32" s="2"/>
      <c r="K32" s="2"/>
      <c r="L32" s="2"/>
    </row>
    <row r="33" spans="2:12">
      <c r="B33" s="21" t="s">
        <v>35</v>
      </c>
      <c r="C33" s="10">
        <v>1</v>
      </c>
      <c r="D33" s="9">
        <v>0.1</v>
      </c>
      <c r="E33" s="10">
        <v>7</v>
      </c>
      <c r="F33" s="7">
        <f t="shared" si="4"/>
        <v>0.70000000000000007</v>
      </c>
      <c r="G33" s="13">
        <f t="shared" si="0"/>
        <v>5.7678222656250007E-2</v>
      </c>
      <c r="H33" s="14">
        <f t="shared" si="1"/>
        <v>2.7433050293925541E-3</v>
      </c>
      <c r="I33" s="2" t="s">
        <v>41</v>
      </c>
      <c r="J33" s="2"/>
      <c r="K33" s="2"/>
      <c r="L33" s="2"/>
    </row>
    <row r="34" spans="2:12">
      <c r="B34" s="21" t="s">
        <v>36</v>
      </c>
      <c r="C34" s="10">
        <v>1</v>
      </c>
      <c r="D34" s="9">
        <v>0.1</v>
      </c>
      <c r="E34" s="10">
        <v>45</v>
      </c>
      <c r="F34" s="7">
        <f t="shared" si="4"/>
        <v>4.5</v>
      </c>
      <c r="G34" s="13">
        <f t="shared" si="0"/>
        <v>0.37078857421875</v>
      </c>
      <c r="H34" s="14">
        <f t="shared" si="1"/>
        <v>1.7635532331809273E-2</v>
      </c>
      <c r="I34" s="2" t="s">
        <v>40</v>
      </c>
      <c r="J34" s="2"/>
      <c r="K34" s="2"/>
      <c r="L34" s="2"/>
    </row>
    <row r="35" spans="2:12">
      <c r="B35" s="21" t="s">
        <v>37</v>
      </c>
      <c r="C35" s="10">
        <v>1</v>
      </c>
      <c r="D35" s="9">
        <f>1/10</f>
        <v>0.1</v>
      </c>
      <c r="E35" s="10">
        <v>72</v>
      </c>
      <c r="F35" s="7">
        <f t="shared" si="4"/>
        <v>7.2</v>
      </c>
      <c r="G35" s="13">
        <f t="shared" si="0"/>
        <v>0.59326171875</v>
      </c>
      <c r="H35" s="14">
        <f t="shared" si="1"/>
        <v>2.8216851730894839E-2</v>
      </c>
      <c r="I35" s="2" t="s">
        <v>42</v>
      </c>
      <c r="J35" s="2"/>
      <c r="K35" s="2"/>
      <c r="L35" s="2"/>
    </row>
    <row r="36" spans="2:12">
      <c r="B36" s="21" t="s">
        <v>38</v>
      </c>
      <c r="C36" s="10">
        <v>1</v>
      </c>
      <c r="D36" s="9">
        <f>1/30</f>
        <v>3.3333333333333333E-2</v>
      </c>
      <c r="E36" s="10">
        <v>5</v>
      </c>
      <c r="F36" s="7">
        <f t="shared" si="4"/>
        <v>0.16666666666666666</v>
      </c>
      <c r="G36" s="13">
        <f t="shared" si="0"/>
        <v>1.373291015625E-2</v>
      </c>
      <c r="H36" s="14">
        <f t="shared" si="1"/>
        <v>6.5316786414108428E-4</v>
      </c>
      <c r="I36" s="2" t="s">
        <v>43</v>
      </c>
      <c r="J36" s="2"/>
      <c r="K36" s="2"/>
      <c r="L36" s="2"/>
    </row>
    <row r="37" spans="2:12">
      <c r="B37" s="21" t="s">
        <v>39</v>
      </c>
      <c r="C37" s="10">
        <v>1</v>
      </c>
      <c r="D37" s="9">
        <v>0.1</v>
      </c>
      <c r="E37" s="10">
        <v>43</v>
      </c>
      <c r="F37" s="7">
        <f t="shared" si="4"/>
        <v>4.3</v>
      </c>
      <c r="G37" s="8">
        <f t="shared" si="0"/>
        <v>0.35430908203125</v>
      </c>
      <c r="H37" s="15">
        <f t="shared" si="1"/>
        <v>1.6851730894839975E-2</v>
      </c>
      <c r="I37" s="2" t="s">
        <v>44</v>
      </c>
      <c r="J37" s="2"/>
      <c r="K37" s="2"/>
      <c r="L37" s="2"/>
    </row>
    <row r="38" spans="2:12">
      <c r="C38" s="16">
        <f>SUM(C7:C37)</f>
        <v>19</v>
      </c>
      <c r="D38" s="16"/>
      <c r="E38" s="16">
        <f>SUM(E7:E37)</f>
        <v>2308646.2000000002</v>
      </c>
      <c r="F38" s="16">
        <f>SUM(F7:F37)</f>
        <v>255.16666666666666</v>
      </c>
      <c r="G38" s="17">
        <f>SUM(G7:G37)</f>
        <v>21.02508544921875</v>
      </c>
      <c r="H38" s="18">
        <f>SUM(H7:H37)</f>
        <v>1.0000000000000002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"/>
  <sheetViews>
    <sheetView workbookViewId="0">
      <selection activeCell="E2" sqref="E2"/>
    </sheetView>
  </sheetViews>
  <sheetFormatPr baseColWidth="10" defaultRowHeight="15" x14ac:dyDescent="0"/>
  <sheetData>
    <row r="2" spans="3:9">
      <c r="C2" s="19" t="s">
        <v>67</v>
      </c>
      <c r="D2" s="19" t="s">
        <v>186</v>
      </c>
      <c r="E2" s="19"/>
      <c r="F2" s="19"/>
      <c r="G2" s="19"/>
      <c r="H2" s="19"/>
      <c r="I2" s="19" t="s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workbookViewId="0">
      <selection activeCell="C2" sqref="C2"/>
    </sheetView>
  </sheetViews>
  <sheetFormatPr baseColWidth="10" defaultRowHeight="15" x14ac:dyDescent="0"/>
  <cols>
    <col min="2" max="2" width="16.6640625" customWidth="1"/>
    <col min="3" max="3" width="11.5" customWidth="1"/>
    <col min="4" max="4" width="14.33203125" customWidth="1"/>
    <col min="5" max="5" width="9.33203125" bestFit="1" customWidth="1"/>
    <col min="6" max="6" width="8.5" bestFit="1" customWidth="1"/>
    <col min="7" max="7" width="12.6640625" customWidth="1"/>
    <col min="8" max="9" width="17.5" customWidth="1"/>
    <col min="10" max="11" width="14.1640625" customWidth="1"/>
    <col min="12" max="12" width="19" customWidth="1"/>
    <col min="13" max="13" width="21.33203125" customWidth="1"/>
    <col min="14" max="14" width="17.33203125" customWidth="1"/>
    <col min="15" max="17" width="17.6640625" customWidth="1"/>
    <col min="18" max="18" width="28.6640625" customWidth="1"/>
    <col min="19" max="19" width="21.6640625" customWidth="1"/>
    <col min="20" max="20" width="27.6640625" customWidth="1"/>
  </cols>
  <sheetData>
    <row r="1" spans="1:20" ht="60">
      <c r="A1" s="19" t="s">
        <v>187</v>
      </c>
      <c r="B1" s="19" t="s">
        <v>188</v>
      </c>
      <c r="C1" s="19" t="s">
        <v>189</v>
      </c>
      <c r="D1" s="19" t="s">
        <v>190</v>
      </c>
      <c r="E1" s="19" t="s">
        <v>191</v>
      </c>
      <c r="F1" s="19" t="s">
        <v>192</v>
      </c>
      <c r="G1" s="19" t="s">
        <v>202</v>
      </c>
      <c r="H1" s="19" t="s">
        <v>201</v>
      </c>
      <c r="I1" s="19" t="s">
        <v>203</v>
      </c>
      <c r="J1" s="19" t="s">
        <v>200</v>
      </c>
      <c r="K1" s="19" t="s">
        <v>204</v>
      </c>
      <c r="L1" s="19" t="s">
        <v>197</v>
      </c>
      <c r="M1" s="19" t="s">
        <v>198</v>
      </c>
      <c r="N1" s="19" t="s">
        <v>199</v>
      </c>
      <c r="O1" s="19" t="s">
        <v>193</v>
      </c>
      <c r="P1" s="19" t="s">
        <v>205</v>
      </c>
      <c r="Q1" s="19" t="s">
        <v>206</v>
      </c>
      <c r="R1" s="19" t="s">
        <v>194</v>
      </c>
      <c r="S1" s="19" t="s">
        <v>195</v>
      </c>
      <c r="T1" s="19" t="s">
        <v>196</v>
      </c>
    </row>
    <row r="2" spans="1:20">
      <c r="A2" s="23">
        <v>1</v>
      </c>
      <c r="B2" s="20" t="s">
        <v>56</v>
      </c>
    </row>
    <row r="3" spans="1:20">
      <c r="A3" s="23">
        <v>2</v>
      </c>
      <c r="B3" s="20" t="s">
        <v>57</v>
      </c>
    </row>
    <row r="4" spans="1:20">
      <c r="A4" s="23">
        <v>3</v>
      </c>
      <c r="B4" s="20" t="s">
        <v>97</v>
      </c>
    </row>
    <row r="5" spans="1:20" ht="32">
      <c r="A5" s="23">
        <v>4</v>
      </c>
      <c r="B5" s="20" t="s">
        <v>58</v>
      </c>
    </row>
    <row r="6" spans="1:20">
      <c r="A6" s="23">
        <v>5</v>
      </c>
      <c r="B6" s="20" t="s">
        <v>59</v>
      </c>
    </row>
    <row r="7" spans="1:20">
      <c r="A7" s="23">
        <v>6</v>
      </c>
      <c r="B7" s="20" t="s">
        <v>60</v>
      </c>
    </row>
    <row r="8" spans="1:20">
      <c r="A8" s="23">
        <v>7</v>
      </c>
      <c r="B8" s="20" t="s">
        <v>98</v>
      </c>
    </row>
    <row r="9" spans="1:20" ht="47">
      <c r="A9" s="23">
        <v>8</v>
      </c>
      <c r="B9" s="20" t="s">
        <v>61</v>
      </c>
    </row>
    <row r="10" spans="1:20" ht="30">
      <c r="A10" s="23">
        <v>9</v>
      </c>
      <c r="B10" s="20" t="s">
        <v>62</v>
      </c>
    </row>
    <row r="11" spans="1:20" ht="30">
      <c r="A11" s="23">
        <v>10</v>
      </c>
      <c r="B11" s="20" t="s">
        <v>66</v>
      </c>
    </row>
    <row r="12" spans="1:20" ht="30">
      <c r="A12" s="23">
        <v>11</v>
      </c>
      <c r="B12" s="20" t="s">
        <v>69</v>
      </c>
    </row>
    <row r="13" spans="1:20" ht="30">
      <c r="A13" s="23">
        <v>12</v>
      </c>
      <c r="B13" s="20" t="s">
        <v>99</v>
      </c>
    </row>
    <row r="14" spans="1:20">
      <c r="A14" s="23">
        <v>13</v>
      </c>
      <c r="B14" s="20" t="s">
        <v>100</v>
      </c>
    </row>
    <row r="15" spans="1:20">
      <c r="A15" s="23">
        <v>14</v>
      </c>
      <c r="B15" s="20" t="s">
        <v>101</v>
      </c>
    </row>
    <row r="16" spans="1:20">
      <c r="A16" s="23">
        <v>15</v>
      </c>
      <c r="B16" s="20" t="s">
        <v>15</v>
      </c>
    </row>
    <row r="17" spans="1:2">
      <c r="A17" s="23">
        <v>16</v>
      </c>
      <c r="B17" s="21" t="s">
        <v>245</v>
      </c>
    </row>
    <row r="18" spans="1:2">
      <c r="A18" s="23">
        <v>17</v>
      </c>
      <c r="B18" s="21" t="s">
        <v>246</v>
      </c>
    </row>
    <row r="19" spans="1:2" ht="30">
      <c r="A19" s="23">
        <v>18</v>
      </c>
      <c r="B19" s="21" t="s">
        <v>91</v>
      </c>
    </row>
    <row r="20" spans="1:2" ht="30">
      <c r="A20" s="23">
        <v>19</v>
      </c>
      <c r="B20" s="21" t="s">
        <v>92</v>
      </c>
    </row>
    <row r="21" spans="1:2" ht="30">
      <c r="A21" s="23">
        <v>20</v>
      </c>
      <c r="B21" s="21" t="s">
        <v>93</v>
      </c>
    </row>
    <row r="22" spans="1:2" ht="30">
      <c r="A22" s="23">
        <v>21</v>
      </c>
      <c r="B22" s="21" t="s">
        <v>94</v>
      </c>
    </row>
    <row r="23" spans="1:2" ht="30">
      <c r="A23" s="23">
        <v>22</v>
      </c>
      <c r="B23" s="21" t="s">
        <v>95</v>
      </c>
    </row>
    <row r="24" spans="1:2" ht="30">
      <c r="A24" s="23">
        <v>23</v>
      </c>
      <c r="B24" s="21" t="s">
        <v>96</v>
      </c>
    </row>
    <row r="25" spans="1:2" ht="30">
      <c r="A25" s="23">
        <v>24</v>
      </c>
      <c r="B25" s="21" t="s">
        <v>102</v>
      </c>
    </row>
    <row r="26" spans="1:2" ht="30">
      <c r="A26" s="23">
        <v>25</v>
      </c>
      <c r="B26" s="21" t="s">
        <v>103</v>
      </c>
    </row>
    <row r="27" spans="1:2" ht="30">
      <c r="A27" s="23">
        <v>26</v>
      </c>
      <c r="B27" s="21" t="s">
        <v>104</v>
      </c>
    </row>
    <row r="28" spans="1:2" ht="30">
      <c r="A28" s="23">
        <v>27</v>
      </c>
      <c r="B28" s="21" t="s">
        <v>110</v>
      </c>
    </row>
    <row r="29" spans="1:2" ht="30">
      <c r="A29" s="23">
        <v>28</v>
      </c>
      <c r="B29" s="21" t="s">
        <v>81</v>
      </c>
    </row>
    <row r="30" spans="1:2" ht="30">
      <c r="A30" s="23">
        <v>29</v>
      </c>
      <c r="B30" s="21" t="s">
        <v>82</v>
      </c>
    </row>
    <row r="31" spans="1:2" ht="30">
      <c r="A31" s="23">
        <v>30</v>
      </c>
      <c r="B31" s="21" t="s">
        <v>90</v>
      </c>
    </row>
    <row r="32" spans="1:2" ht="30">
      <c r="A32" s="23">
        <v>31</v>
      </c>
      <c r="B32" s="21" t="s">
        <v>87</v>
      </c>
    </row>
    <row r="33" spans="1:2" ht="30">
      <c r="A33" s="23">
        <v>32</v>
      </c>
      <c r="B33" s="21" t="s">
        <v>86</v>
      </c>
    </row>
    <row r="34" spans="1:2" ht="30">
      <c r="A34" s="23">
        <v>33</v>
      </c>
      <c r="B34" s="21" t="s">
        <v>88</v>
      </c>
    </row>
    <row r="35" spans="1:2" ht="30">
      <c r="A35" s="23">
        <v>34</v>
      </c>
      <c r="B35" s="21" t="s">
        <v>89</v>
      </c>
    </row>
    <row r="36" spans="1:2">
      <c r="A36" s="23">
        <v>35</v>
      </c>
      <c r="B36" s="20" t="s">
        <v>71</v>
      </c>
    </row>
    <row r="37" spans="1:2">
      <c r="A37" s="23">
        <v>36</v>
      </c>
      <c r="B37" s="20" t="s">
        <v>72</v>
      </c>
    </row>
    <row r="38" spans="1:2">
      <c r="A38" s="23">
        <v>37</v>
      </c>
      <c r="B38" s="21" t="s">
        <v>73</v>
      </c>
    </row>
    <row r="39" spans="1:2">
      <c r="A39" s="23">
        <v>38</v>
      </c>
      <c r="B39" s="21" t="s">
        <v>74</v>
      </c>
    </row>
    <row r="40" spans="1:2">
      <c r="A40" s="23">
        <v>39</v>
      </c>
      <c r="B40" s="21" t="s">
        <v>75</v>
      </c>
    </row>
    <row r="41" spans="1:2">
      <c r="A41" s="23">
        <v>40</v>
      </c>
      <c r="B41" s="21" t="s">
        <v>76</v>
      </c>
    </row>
    <row r="42" spans="1:2">
      <c r="A42" s="23">
        <v>41</v>
      </c>
      <c r="B42" s="21" t="s">
        <v>77</v>
      </c>
    </row>
    <row r="43" spans="1:2">
      <c r="A43" s="23">
        <v>42</v>
      </c>
      <c r="B43" s="21" t="s">
        <v>78</v>
      </c>
    </row>
    <row r="44" spans="1:2">
      <c r="A44" s="23">
        <v>43</v>
      </c>
      <c r="B44" s="21" t="s">
        <v>79</v>
      </c>
    </row>
    <row r="45" spans="1:2">
      <c r="A45" s="23">
        <v>44</v>
      </c>
      <c r="B45" s="21" t="s">
        <v>80</v>
      </c>
    </row>
    <row r="46" spans="1:2" ht="30">
      <c r="A46" s="23">
        <v>45</v>
      </c>
      <c r="B46" s="21" t="s">
        <v>105</v>
      </c>
    </row>
    <row r="47" spans="1:2" ht="30">
      <c r="A47" s="23">
        <v>46</v>
      </c>
      <c r="B47" s="21" t="s">
        <v>106</v>
      </c>
    </row>
    <row r="48" spans="1:2" ht="30">
      <c r="A48" s="23">
        <v>47</v>
      </c>
      <c r="B48" s="21" t="s">
        <v>107</v>
      </c>
    </row>
    <row r="49" spans="1:2" ht="30">
      <c r="A49" s="23">
        <v>48</v>
      </c>
      <c r="B49" s="21" t="s">
        <v>108</v>
      </c>
    </row>
    <row r="50" spans="1:2" ht="30">
      <c r="A50" s="23">
        <v>49</v>
      </c>
      <c r="B50" s="21" t="s">
        <v>109</v>
      </c>
    </row>
    <row r="51" spans="1:2" ht="30">
      <c r="A51" s="23">
        <v>50</v>
      </c>
      <c r="B51" s="20" t="s">
        <v>111</v>
      </c>
    </row>
    <row r="52" spans="1:2" ht="30">
      <c r="A52" s="23">
        <v>51</v>
      </c>
      <c r="B52" s="20" t="s">
        <v>112</v>
      </c>
    </row>
    <row r="53" spans="1:2" ht="30">
      <c r="A53" s="23">
        <v>52</v>
      </c>
      <c r="B53" s="20" t="s">
        <v>113</v>
      </c>
    </row>
    <row r="54" spans="1:2" ht="30">
      <c r="A54" s="23">
        <v>53</v>
      </c>
      <c r="B54" s="20" t="s">
        <v>114</v>
      </c>
    </row>
    <row r="55" spans="1:2" ht="45">
      <c r="A55" s="23">
        <v>54</v>
      </c>
      <c r="B55" s="20" t="s">
        <v>115</v>
      </c>
    </row>
    <row r="56" spans="1:2" ht="30">
      <c r="A56" s="23">
        <v>55</v>
      </c>
      <c r="B56" s="20" t="s">
        <v>116</v>
      </c>
    </row>
    <row r="57" spans="1:2" ht="30">
      <c r="A57" s="23">
        <v>56</v>
      </c>
      <c r="B57" s="20" t="s">
        <v>117</v>
      </c>
    </row>
    <row r="58" spans="1:2" ht="30">
      <c r="A58" s="23">
        <v>57</v>
      </c>
      <c r="B58" s="20" t="s">
        <v>118</v>
      </c>
    </row>
    <row r="59" spans="1:2" ht="30">
      <c r="A59" s="23">
        <v>58</v>
      </c>
      <c r="B59" s="20" t="s">
        <v>119</v>
      </c>
    </row>
    <row r="60" spans="1:2" ht="45">
      <c r="A60" s="23">
        <v>59</v>
      </c>
      <c r="B60" s="20" t="s">
        <v>120</v>
      </c>
    </row>
    <row r="61" spans="1:2" ht="30">
      <c r="A61" s="23">
        <v>60</v>
      </c>
      <c r="B61" s="20" t="s">
        <v>121</v>
      </c>
    </row>
    <row r="62" spans="1:2" ht="30">
      <c r="A62" s="23">
        <v>61</v>
      </c>
      <c r="B62" s="20" t="s">
        <v>122</v>
      </c>
    </row>
    <row r="63" spans="1:2" ht="30">
      <c r="A63" s="23">
        <v>62</v>
      </c>
      <c r="B63" s="20" t="s">
        <v>123</v>
      </c>
    </row>
    <row r="64" spans="1:2" ht="30">
      <c r="A64" s="23">
        <v>63</v>
      </c>
      <c r="B64" s="20" t="s">
        <v>124</v>
      </c>
    </row>
    <row r="65" spans="1:2" ht="45">
      <c r="A65" s="23">
        <v>64</v>
      </c>
      <c r="B65" s="20" t="s">
        <v>125</v>
      </c>
    </row>
    <row r="66" spans="1:2" ht="30">
      <c r="A66" s="23">
        <v>65</v>
      </c>
      <c r="B66" s="20" t="s">
        <v>126</v>
      </c>
    </row>
    <row r="67" spans="1:2" ht="30">
      <c r="A67" s="23">
        <v>66</v>
      </c>
      <c r="B67" s="20" t="s">
        <v>127</v>
      </c>
    </row>
    <row r="68" spans="1:2" ht="45">
      <c r="A68" s="23">
        <v>67</v>
      </c>
      <c r="B68" s="20" t="s">
        <v>128</v>
      </c>
    </row>
    <row r="69" spans="1:2" ht="45">
      <c r="A69" s="23">
        <v>68</v>
      </c>
      <c r="B69" s="20" t="s">
        <v>129</v>
      </c>
    </row>
    <row r="70" spans="1:2" ht="45">
      <c r="A70" s="23">
        <v>69</v>
      </c>
      <c r="B70" s="20" t="s">
        <v>130</v>
      </c>
    </row>
    <row r="71" spans="1:2" ht="30">
      <c r="A71" s="23">
        <v>70</v>
      </c>
      <c r="B71" s="20" t="s">
        <v>131</v>
      </c>
    </row>
    <row r="72" spans="1:2" ht="30">
      <c r="A72" s="23">
        <v>71</v>
      </c>
      <c r="B72" s="20" t="s">
        <v>132</v>
      </c>
    </row>
    <row r="73" spans="1:2" ht="30">
      <c r="A73" s="23">
        <v>72</v>
      </c>
      <c r="B73" s="20" t="s">
        <v>133</v>
      </c>
    </row>
    <row r="74" spans="1:2" ht="30">
      <c r="A74" s="23">
        <v>73</v>
      </c>
      <c r="B74" s="20" t="s">
        <v>134</v>
      </c>
    </row>
    <row r="75" spans="1:2" ht="45">
      <c r="A75" s="23">
        <v>74</v>
      </c>
      <c r="B75" s="20" t="s">
        <v>135</v>
      </c>
    </row>
    <row r="76" spans="1:2" ht="30">
      <c r="A76" s="23">
        <v>75</v>
      </c>
      <c r="B76" s="20" t="s">
        <v>136</v>
      </c>
    </row>
    <row r="77" spans="1:2" ht="30">
      <c r="A77" s="23">
        <v>76</v>
      </c>
      <c r="B77" s="20" t="s">
        <v>137</v>
      </c>
    </row>
    <row r="78" spans="1:2" ht="30">
      <c r="A78" s="23">
        <v>77</v>
      </c>
      <c r="B78" s="20" t="s">
        <v>138</v>
      </c>
    </row>
    <row r="79" spans="1:2" ht="30">
      <c r="A79" s="23">
        <v>78</v>
      </c>
      <c r="B79" s="20" t="s">
        <v>139</v>
      </c>
    </row>
    <row r="80" spans="1:2" ht="45">
      <c r="A80" s="23">
        <v>79</v>
      </c>
      <c r="B80" s="20" t="s">
        <v>140</v>
      </c>
    </row>
    <row r="81" spans="1:2" ht="30">
      <c r="A81" s="23">
        <v>80</v>
      </c>
      <c r="B81" s="20" t="s">
        <v>141</v>
      </c>
    </row>
    <row r="82" spans="1:2" ht="30">
      <c r="A82" s="23">
        <v>81</v>
      </c>
      <c r="B82" s="20" t="s">
        <v>142</v>
      </c>
    </row>
    <row r="83" spans="1:2" ht="30">
      <c r="A83" s="23">
        <v>82</v>
      </c>
      <c r="B83" s="20" t="s">
        <v>143</v>
      </c>
    </row>
    <row r="84" spans="1:2" ht="30">
      <c r="A84" s="23">
        <v>83</v>
      </c>
      <c r="B84" s="20" t="s">
        <v>144</v>
      </c>
    </row>
    <row r="85" spans="1:2" ht="45">
      <c r="A85" s="23">
        <v>84</v>
      </c>
      <c r="B85" s="20" t="s">
        <v>145</v>
      </c>
    </row>
    <row r="86" spans="1:2" ht="30">
      <c r="A86" s="23">
        <v>85</v>
      </c>
      <c r="B86" s="20" t="s">
        <v>146</v>
      </c>
    </row>
    <row r="87" spans="1:2" ht="30">
      <c r="A87" s="23">
        <v>86</v>
      </c>
      <c r="B87" s="20" t="s">
        <v>147</v>
      </c>
    </row>
    <row r="88" spans="1:2" ht="45">
      <c r="A88" s="23">
        <v>87</v>
      </c>
      <c r="B88" s="20" t="s">
        <v>148</v>
      </c>
    </row>
    <row r="89" spans="1:2" ht="45">
      <c r="A89" s="23">
        <v>88</v>
      </c>
      <c r="B89" s="20" t="s">
        <v>149</v>
      </c>
    </row>
    <row r="90" spans="1:2" ht="45">
      <c r="A90" s="23">
        <v>89</v>
      </c>
      <c r="B90" s="20" t="s">
        <v>150</v>
      </c>
    </row>
    <row r="91" spans="1:2" ht="45">
      <c r="A91" s="23">
        <v>90</v>
      </c>
      <c r="B91" s="20" t="s">
        <v>151</v>
      </c>
    </row>
    <row r="92" spans="1:2" ht="45">
      <c r="A92" s="23">
        <v>91</v>
      </c>
      <c r="B92" s="20" t="s">
        <v>152</v>
      </c>
    </row>
    <row r="93" spans="1:2" ht="45">
      <c r="A93" s="23">
        <v>92</v>
      </c>
      <c r="B93" s="20" t="s">
        <v>153</v>
      </c>
    </row>
    <row r="94" spans="1:2" ht="45">
      <c r="A94" s="23">
        <v>93</v>
      </c>
      <c r="B94" s="20" t="s">
        <v>154</v>
      </c>
    </row>
    <row r="95" spans="1:2" ht="60">
      <c r="A95" s="23">
        <v>94</v>
      </c>
      <c r="B95" s="20" t="s">
        <v>155</v>
      </c>
    </row>
    <row r="96" spans="1:2" ht="45">
      <c r="A96" s="23">
        <v>95</v>
      </c>
      <c r="B96" s="20" t="s">
        <v>156</v>
      </c>
    </row>
    <row r="97" spans="1:2" ht="45">
      <c r="A97" s="23">
        <v>96</v>
      </c>
      <c r="B97" s="20" t="s">
        <v>157</v>
      </c>
    </row>
    <row r="98" spans="1:2" ht="45">
      <c r="A98" s="23">
        <v>97</v>
      </c>
      <c r="B98" s="20" t="s">
        <v>158</v>
      </c>
    </row>
    <row r="99" spans="1:2" ht="45">
      <c r="A99" s="23">
        <v>98</v>
      </c>
      <c r="B99" s="20" t="s">
        <v>159</v>
      </c>
    </row>
    <row r="100" spans="1:2" ht="60">
      <c r="A100" s="23">
        <v>99</v>
      </c>
      <c r="B100" s="20" t="s">
        <v>160</v>
      </c>
    </row>
    <row r="101" spans="1:2" ht="45">
      <c r="A101" s="23">
        <v>100</v>
      </c>
      <c r="B101" s="20" t="s">
        <v>161</v>
      </c>
    </row>
    <row r="102" spans="1:2" ht="30">
      <c r="A102" s="23">
        <v>101</v>
      </c>
      <c r="B102" s="20" t="s">
        <v>162</v>
      </c>
    </row>
    <row r="103" spans="1:2" ht="45">
      <c r="A103" s="23">
        <v>102</v>
      </c>
      <c r="B103" s="20" t="s">
        <v>163</v>
      </c>
    </row>
    <row r="104" spans="1:2" ht="45">
      <c r="A104" s="23">
        <v>103</v>
      </c>
      <c r="B104" s="20" t="s">
        <v>164</v>
      </c>
    </row>
    <row r="105" spans="1:2" ht="60">
      <c r="A105" s="23">
        <v>104</v>
      </c>
      <c r="B105" s="20" t="s">
        <v>165</v>
      </c>
    </row>
    <row r="106" spans="1:2" ht="45">
      <c r="A106" s="23">
        <v>105</v>
      </c>
      <c r="B106" s="20" t="s">
        <v>166</v>
      </c>
    </row>
    <row r="107" spans="1:2" ht="45">
      <c r="A107" s="23">
        <v>106</v>
      </c>
      <c r="B107" s="20" t="s">
        <v>167</v>
      </c>
    </row>
    <row r="108" spans="1:2" ht="45">
      <c r="A108" s="23">
        <v>107</v>
      </c>
      <c r="B108" s="20" t="s">
        <v>168</v>
      </c>
    </row>
    <row r="109" spans="1:2" ht="45">
      <c r="A109" s="23">
        <v>108</v>
      </c>
      <c r="B109" s="20" t="s">
        <v>169</v>
      </c>
    </row>
    <row r="110" spans="1:2" ht="60">
      <c r="A110" s="23">
        <v>109</v>
      </c>
      <c r="B110" s="20" t="s">
        <v>170</v>
      </c>
    </row>
    <row r="111" spans="1:2" ht="30">
      <c r="A111" s="23">
        <v>110</v>
      </c>
      <c r="B111" s="20" t="s">
        <v>175</v>
      </c>
    </row>
    <row r="112" spans="1:2" ht="30">
      <c r="A112" s="23">
        <v>111</v>
      </c>
      <c r="B112" s="20" t="s">
        <v>171</v>
      </c>
    </row>
    <row r="113" spans="1:2" ht="30">
      <c r="A113" s="23">
        <v>112</v>
      </c>
      <c r="B113" s="20" t="s">
        <v>172</v>
      </c>
    </row>
    <row r="114" spans="1:2" ht="30">
      <c r="A114" s="23">
        <v>113</v>
      </c>
      <c r="B114" s="20" t="s">
        <v>173</v>
      </c>
    </row>
    <row r="115" spans="1:2" ht="45">
      <c r="A115" s="23">
        <v>114</v>
      </c>
      <c r="B115" s="20" t="s">
        <v>174</v>
      </c>
    </row>
    <row r="116" spans="1:2" ht="30">
      <c r="A116" s="23">
        <v>115</v>
      </c>
      <c r="B116" s="20" t="s">
        <v>176</v>
      </c>
    </row>
    <row r="117" spans="1:2" ht="30">
      <c r="A117" s="23">
        <v>116</v>
      </c>
      <c r="B117" s="20" t="s">
        <v>177</v>
      </c>
    </row>
    <row r="118" spans="1:2" ht="30">
      <c r="A118" s="23">
        <v>117</v>
      </c>
      <c r="B118" s="20" t="s">
        <v>178</v>
      </c>
    </row>
    <row r="119" spans="1:2" ht="30">
      <c r="A119" s="23">
        <v>118</v>
      </c>
      <c r="B119" s="20" t="s">
        <v>179</v>
      </c>
    </row>
    <row r="120" spans="1:2" ht="45">
      <c r="A120" s="23">
        <v>119</v>
      </c>
      <c r="B120" s="20" t="s">
        <v>180</v>
      </c>
    </row>
    <row r="121" spans="1:2" ht="30">
      <c r="A121" s="23">
        <v>120</v>
      </c>
      <c r="B121" s="20" t="s">
        <v>181</v>
      </c>
    </row>
    <row r="122" spans="1:2" ht="30">
      <c r="A122" s="23">
        <v>121</v>
      </c>
      <c r="B122" s="20" t="s">
        <v>182</v>
      </c>
    </row>
    <row r="123" spans="1:2" ht="30">
      <c r="A123" s="23">
        <v>122</v>
      </c>
      <c r="B123" s="20" t="s">
        <v>183</v>
      </c>
    </row>
    <row r="124" spans="1:2" ht="30">
      <c r="A124" s="23">
        <v>123</v>
      </c>
      <c r="B124" s="20" t="s">
        <v>184</v>
      </c>
    </row>
    <row r="125" spans="1:2" ht="45">
      <c r="B125" s="20" t="s">
        <v>185</v>
      </c>
    </row>
    <row r="126" spans="1:2">
      <c r="B126" s="21" t="s">
        <v>255</v>
      </c>
    </row>
    <row r="127" spans="1:2">
      <c r="B127" s="21" t="s">
        <v>257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data</vt:lpstr>
      <vt:lpstr>power</vt:lpstr>
      <vt:lpstr>deviceInfo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2011-11-07T22:22:33Z</dcterms:created>
  <dcterms:modified xsi:type="dcterms:W3CDTF">2013-08-01T22:16:22Z</dcterms:modified>
</cp:coreProperties>
</file>