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0245" yWindow="435" windowWidth="28965" windowHeight="10515"/>
  </bookViews>
  <sheets>
    <sheet name="Sheet1" sheetId="1" r:id="rId1"/>
    <sheet name="Sheet2" sheetId="2" r:id="rId2"/>
    <sheet name="Sheet3" sheetId="3" r:id="rId3"/>
  </sheets>
  <calcPr calcId="145621" concurrentCalc="0"/>
</workbook>
</file>

<file path=xl/calcChain.xml><?xml version="1.0" encoding="utf-8"?>
<calcChain xmlns="http://schemas.openxmlformats.org/spreadsheetml/2006/main">
  <c r="A4" i="1" l="1"/>
  <c r="A5" i="1"/>
  <c r="A6" i="1"/>
  <c r="A7" i="1"/>
  <c r="A8" i="1"/>
  <c r="A9" i="1"/>
  <c r="A10" i="1"/>
  <c r="A11" i="1"/>
  <c r="A12" i="1"/>
  <c r="A13" i="1"/>
  <c r="A14" i="1"/>
  <c r="A15" i="1"/>
  <c r="A16" i="1"/>
  <c r="A3" i="1"/>
  <c r="E2" i="1"/>
  <c r="E3" i="1"/>
  <c r="E6" i="1"/>
  <c r="H30" i="1"/>
  <c r="D8" i="1"/>
  <c r="J30" i="1"/>
  <c r="D9" i="1"/>
  <c r="K30" i="1"/>
  <c r="D10" i="1"/>
  <c r="L30" i="1"/>
  <c r="D11" i="1"/>
  <c r="E14" i="1"/>
  <c r="I30" i="1"/>
  <c r="D15" i="1"/>
  <c r="E16" i="1"/>
  <c r="E7" i="1"/>
  <c r="E17" i="1"/>
  <c r="F22" i="1"/>
  <c r="F23" i="1"/>
  <c r="F24" i="1"/>
  <c r="F25" i="1"/>
  <c r="F26" i="1"/>
  <c r="F27" i="1"/>
  <c r="F28" i="1"/>
  <c r="F29" i="1"/>
</calcChain>
</file>

<file path=xl/sharedStrings.xml><?xml version="1.0" encoding="utf-8"?>
<sst xmlns="http://schemas.openxmlformats.org/spreadsheetml/2006/main" count="44" uniqueCount="44">
  <si>
    <t>Item</t>
  </si>
  <si>
    <t>Description</t>
  </si>
  <si>
    <t>Cost</t>
  </si>
  <si>
    <t>Account</t>
  </si>
  <si>
    <t>5360-000 - Supplies - General</t>
  </si>
  <si>
    <t>Miscellaneous supplies</t>
  </si>
  <si>
    <t>Total</t>
  </si>
  <si>
    <t>Instrument shipping cost</t>
  </si>
  <si>
    <t>5200-000: Postage/shipping</t>
  </si>
  <si>
    <t xml:space="preserve">Pacific Forum Setup/breakdown fee (3 days) </t>
  </si>
  <si>
    <t>5130 : Outside Srvc - General</t>
  </si>
  <si>
    <t xml:space="preserve">Breakfast (local pick up) 3 days </t>
  </si>
  <si>
    <t>Lunch (Marketplace sandwiches) 2 days 200.00</t>
  </si>
  <si>
    <t>Lunch (Lemongrass)</t>
  </si>
  <si>
    <t>5250 : Business Meals/Outreach/Recognition</t>
  </si>
  <si>
    <t>5530 : Travel - Foreign</t>
  </si>
  <si>
    <t>5500 : Travel - Domestic</t>
  </si>
  <si>
    <t>Airport parking</t>
  </si>
  <si>
    <t>Aydogan Ozcan: Los Angeles airfare, 3 nights lodging</t>
  </si>
  <si>
    <t>Stephen Jones: Halifax Airfare, 4 nights lodging</t>
  </si>
  <si>
    <r>
      <t>Steve Steinberg: Costa Mesa </t>
    </r>
    <r>
      <rPr>
        <sz val="9"/>
        <color rgb="FF2C1376"/>
        <rFont val="Arial"/>
        <family val="2"/>
      </rPr>
      <t>airfare (John Wayne to MRY); </t>
    </r>
    <r>
      <rPr>
        <sz val="9"/>
        <color rgb="FF1A0A53"/>
        <rFont val="Arial"/>
        <family val="2"/>
      </rPr>
      <t>3 nights lodging</t>
    </r>
  </si>
  <si>
    <t>Robert Chan: Hong Kong airfare, 4 nights lodging; US visa fee</t>
  </si>
  <si>
    <t>Participant</t>
  </si>
  <si>
    <t>Airfare, domestic</t>
  </si>
  <si>
    <t>Airfare, foreign</t>
  </si>
  <si>
    <t>Total per expence category</t>
  </si>
  <si>
    <t>Meals while traveling ($40.00/per participant)</t>
  </si>
  <si>
    <t>Rental cars (4 cars x 4 days @$50/day)</t>
  </si>
  <si>
    <t>Taxi to/from airport (4 participants)</t>
  </si>
  <si>
    <t>US Consulate Visa fee (international travel, 1 person)</t>
  </si>
  <si>
    <t>Lodging  Monterey</t>
  </si>
  <si>
    <t>Heike Schmitz: Jupiter Research: 2 nights lodging, car from Palo Alto</t>
  </si>
  <si>
    <t>Kurt Kiesow: Jupiter Research: 2 nights lodging, car from Palo Alto</t>
  </si>
  <si>
    <t>NN</t>
  </si>
  <si>
    <t>Personal car mileage, combined (participants table)</t>
  </si>
  <si>
    <t>Airfare, combined domestic (per participants table)</t>
  </si>
  <si>
    <t>Airfare, combined foreign  (per participants table)</t>
  </si>
  <si>
    <t>Lodging, combined  (per participants table)</t>
  </si>
  <si>
    <t>Airport Parking, combined  (per participants table)</t>
  </si>
  <si>
    <t>Subtotal</t>
  </si>
  <si>
    <t>Mileage ~$0.57/mile</t>
  </si>
  <si>
    <t>Jarred Swalwell: Univ. WA airfare, 4 nights lodging</t>
  </si>
  <si>
    <t>Peter Lopez: New York Univ airfare, 4 nights lodging 600</t>
  </si>
  <si>
    <r>
      <t>Heidi Sosik: WHOI </t>
    </r>
    <r>
      <rPr>
        <sz val="9"/>
        <color rgb="FF1A0A53"/>
        <rFont val="Arial"/>
        <family val="2"/>
      </rPr>
      <t>airfare  4 nights lodging (cost + taxes in Monterey (our rate) - Sunday - Wednesday is ~ $150.00/ night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</si>
</sst>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.00"/>
    <numFmt numFmtId="165" formatCode="&quot;$&quot;#,##0"/>
  </numFmts>
  <fonts count="6" x14ac:knownFonts="1">
    <font>
      <sz val="10"/>
      <name val="Arial"/>
    </font>
    <font>
      <sz val="8"/>
      <name val="Arial"/>
    </font>
    <font>
      <b/>
      <sz val="9"/>
      <name val="Arial"/>
      <family val="2"/>
    </font>
    <font>
      <sz val="9"/>
      <name val="Arial"/>
      <family val="2"/>
    </font>
    <font>
      <sz val="9"/>
      <color rgb="FF1A0A53"/>
      <name val="Arial"/>
      <family val="2"/>
    </font>
    <font>
      <sz val="9"/>
      <color rgb="FF2C137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165" fontId="3" fillId="0" borderId="1" xfId="0" applyNumberFormat="1" applyFont="1" applyBorder="1" applyAlignment="1">
      <alignment horizontal="right" wrapText="1"/>
    </xf>
    <xf numFmtId="0" fontId="3" fillId="0" borderId="0" xfId="0" applyFont="1" applyAlignment="1">
      <alignment horizontal="center" wrapText="1"/>
    </xf>
    <xf numFmtId="165" fontId="3" fillId="0" borderId="0" xfId="0" applyNumberFormat="1" applyFont="1" applyAlignment="1">
      <alignment horizontal="right" wrapText="1"/>
    </xf>
    <xf numFmtId="0" fontId="3" fillId="0" borderId="0" xfId="0" applyFont="1"/>
    <xf numFmtId="164" fontId="3" fillId="0" borderId="0" xfId="0" applyNumberFormat="1" applyFont="1" applyAlignment="1">
      <alignment wrapText="1"/>
    </xf>
    <xf numFmtId="0" fontId="2" fillId="0" borderId="1" xfId="0" applyFont="1" applyBorder="1" applyAlignment="1">
      <alignment wrapText="1"/>
    </xf>
    <xf numFmtId="164" fontId="2" fillId="0" borderId="1" xfId="0" applyNumberFormat="1" applyFont="1" applyBorder="1" applyAlignment="1">
      <alignment wrapText="1"/>
    </xf>
    <xf numFmtId="164" fontId="2" fillId="0" borderId="1" xfId="0" applyNumberFormat="1" applyFont="1" applyBorder="1" applyAlignment="1">
      <alignment horizontal="right" wrapText="1"/>
    </xf>
    <xf numFmtId="164" fontId="3" fillId="0" borderId="1" xfId="0" applyNumberFormat="1" applyFont="1" applyBorder="1"/>
    <xf numFmtId="164" fontId="3" fillId="0" borderId="1" xfId="0" applyNumberFormat="1" applyFont="1" applyBorder="1" applyAlignment="1">
      <alignment horizontal="right" wrapText="1"/>
    </xf>
    <xf numFmtId="164" fontId="3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wrapText="1"/>
    </xf>
    <xf numFmtId="165" fontId="2" fillId="0" borderId="1" xfId="0" applyNumberFormat="1" applyFont="1" applyBorder="1" applyAlignment="1">
      <alignment horizontal="left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65" fontId="3" fillId="0" borderId="1" xfId="0" applyNumberFormat="1" applyFont="1" applyBorder="1" applyAlignment="1">
      <alignment wrapText="1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165" fontId="2" fillId="2" borderId="1" xfId="0" applyNumberFormat="1" applyFont="1" applyFill="1" applyBorder="1" applyAlignment="1">
      <alignment horizontal="right" wrapText="1"/>
    </xf>
    <xf numFmtId="0" fontId="2" fillId="0" borderId="0" xfId="0" applyFont="1" applyAlignment="1">
      <alignment wrapText="1"/>
    </xf>
    <xf numFmtId="164" fontId="2" fillId="0" borderId="0" xfId="0" applyNumberFormat="1" applyFont="1" applyAlignment="1">
      <alignment wrapText="1"/>
    </xf>
    <xf numFmtId="0" fontId="2" fillId="0" borderId="0" xfId="0" applyFont="1" applyAlignment="1">
      <alignment horizontal="center" wrapText="1"/>
    </xf>
    <xf numFmtId="165" fontId="2" fillId="0" borderId="0" xfId="0" applyNumberFormat="1" applyFont="1" applyAlignment="1">
      <alignment horizontal="right" wrapText="1"/>
    </xf>
    <xf numFmtId="164" fontId="2" fillId="2" borderId="1" xfId="0" applyNumberFormat="1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0"/>
  <sheetViews>
    <sheetView tabSelected="1" zoomScale="150" workbookViewId="0">
      <selection activeCell="B34" sqref="B34"/>
    </sheetView>
  </sheetViews>
  <sheetFormatPr defaultColWidth="53.42578125" defaultRowHeight="12" x14ac:dyDescent="0.2"/>
  <cols>
    <col min="1" max="1" width="4.7109375" style="4" customWidth="1"/>
    <col min="2" max="2" width="43.5703125" style="1" customWidth="1"/>
    <col min="3" max="3" width="26.42578125" style="1" customWidth="1"/>
    <col min="4" max="4" width="7.7109375" style="5" customWidth="1"/>
    <col min="5" max="5" width="7.85546875" style="1" customWidth="1"/>
    <col min="6" max="6" width="4.5703125" style="1" customWidth="1"/>
    <col min="7" max="7" width="49.42578125" style="1" customWidth="1"/>
    <col min="8" max="8" width="8.7109375" style="7" customWidth="1"/>
    <col min="9" max="9" width="8.5703125" style="7" customWidth="1"/>
    <col min="10" max="10" width="8.7109375" style="7" customWidth="1"/>
    <col min="11" max="11" width="8.5703125" style="7" customWidth="1"/>
    <col min="12" max="12" width="10.42578125" style="7" customWidth="1"/>
    <col min="13" max="16384" width="53.42578125" style="1"/>
  </cols>
  <sheetData>
    <row r="1" spans="1:5" x14ac:dyDescent="0.2">
      <c r="A1" s="18" t="s">
        <v>0</v>
      </c>
      <c r="B1" s="18" t="s">
        <v>1</v>
      </c>
      <c r="C1" s="18" t="s">
        <v>3</v>
      </c>
      <c r="D1" s="19" t="s">
        <v>2</v>
      </c>
      <c r="E1" s="8" t="s">
        <v>39</v>
      </c>
    </row>
    <row r="2" spans="1:5" x14ac:dyDescent="0.2">
      <c r="A2" s="16">
        <v>1</v>
      </c>
      <c r="B2" s="15" t="s">
        <v>9</v>
      </c>
      <c r="C2" s="2" t="s">
        <v>10</v>
      </c>
      <c r="D2" s="3">
        <v>150</v>
      </c>
      <c r="E2" s="23">
        <f>D2</f>
        <v>150</v>
      </c>
    </row>
    <row r="3" spans="1:5" x14ac:dyDescent="0.2">
      <c r="A3" s="16">
        <f>A2+1</f>
        <v>2</v>
      </c>
      <c r="B3" s="2" t="s">
        <v>7</v>
      </c>
      <c r="C3" s="2" t="s">
        <v>8</v>
      </c>
      <c r="D3" s="3">
        <v>600</v>
      </c>
      <c r="E3" s="23">
        <f>D3</f>
        <v>600</v>
      </c>
    </row>
    <row r="4" spans="1:5" ht="14.25" customHeight="1" x14ac:dyDescent="0.2">
      <c r="A4" s="16">
        <f t="shared" ref="A4:A16" si="0">A3+1</f>
        <v>3</v>
      </c>
      <c r="B4" s="15" t="s">
        <v>11</v>
      </c>
      <c r="C4" s="24" t="s">
        <v>14</v>
      </c>
      <c r="D4" s="3">
        <v>300</v>
      </c>
      <c r="E4" s="2"/>
    </row>
    <row r="5" spans="1:5" x14ac:dyDescent="0.2">
      <c r="A5" s="16">
        <f t="shared" si="0"/>
        <v>4</v>
      </c>
      <c r="B5" s="17" t="s">
        <v>12</v>
      </c>
      <c r="C5" s="25"/>
      <c r="D5" s="3">
        <v>200</v>
      </c>
      <c r="E5" s="2"/>
    </row>
    <row r="6" spans="1:5" x14ac:dyDescent="0.2">
      <c r="A6" s="16">
        <f t="shared" si="0"/>
        <v>5</v>
      </c>
      <c r="B6" s="17" t="s">
        <v>13</v>
      </c>
      <c r="C6" s="26"/>
      <c r="D6" s="3">
        <v>150</v>
      </c>
      <c r="E6" s="23">
        <f>SUM(D4:D6)</f>
        <v>650</v>
      </c>
    </row>
    <row r="7" spans="1:5" x14ac:dyDescent="0.2">
      <c r="A7" s="16">
        <f t="shared" si="0"/>
        <v>6</v>
      </c>
      <c r="B7" s="2" t="s">
        <v>5</v>
      </c>
      <c r="C7" s="2" t="s">
        <v>4</v>
      </c>
      <c r="D7" s="3">
        <v>400</v>
      </c>
      <c r="E7" s="23">
        <f>D7</f>
        <v>400</v>
      </c>
    </row>
    <row r="8" spans="1:5" x14ac:dyDescent="0.2">
      <c r="A8" s="16">
        <f t="shared" si="0"/>
        <v>7</v>
      </c>
      <c r="B8" s="17" t="s">
        <v>35</v>
      </c>
      <c r="C8" s="20" t="s">
        <v>16</v>
      </c>
      <c r="D8" s="3">
        <f>H30</f>
        <v>3340</v>
      </c>
      <c r="E8" s="2"/>
    </row>
    <row r="9" spans="1:5" x14ac:dyDescent="0.2">
      <c r="A9" s="16">
        <f t="shared" si="0"/>
        <v>8</v>
      </c>
      <c r="B9" s="17" t="s">
        <v>37</v>
      </c>
      <c r="C9" s="20"/>
      <c r="D9" s="3">
        <f>J30</f>
        <v>4500</v>
      </c>
      <c r="E9" s="2"/>
    </row>
    <row r="10" spans="1:5" x14ac:dyDescent="0.2">
      <c r="A10" s="16">
        <f t="shared" si="0"/>
        <v>9</v>
      </c>
      <c r="B10" s="17" t="s">
        <v>38</v>
      </c>
      <c r="C10" s="20"/>
      <c r="D10" s="3">
        <f>K30</f>
        <v>490</v>
      </c>
      <c r="E10" s="2"/>
    </row>
    <row r="11" spans="1:5" x14ac:dyDescent="0.2">
      <c r="A11" s="16">
        <f t="shared" si="0"/>
        <v>10</v>
      </c>
      <c r="B11" s="17" t="s">
        <v>34</v>
      </c>
      <c r="C11" s="20"/>
      <c r="D11" s="3">
        <f>L30</f>
        <v>380</v>
      </c>
      <c r="E11" s="2"/>
    </row>
    <row r="12" spans="1:5" x14ac:dyDescent="0.2">
      <c r="A12" s="16">
        <f t="shared" si="0"/>
        <v>11</v>
      </c>
      <c r="B12" s="17" t="s">
        <v>26</v>
      </c>
      <c r="C12" s="20"/>
      <c r="D12" s="3">
        <v>440</v>
      </c>
      <c r="E12" s="2"/>
    </row>
    <row r="13" spans="1:5" x14ac:dyDescent="0.2">
      <c r="A13" s="16">
        <f t="shared" si="0"/>
        <v>12</v>
      </c>
      <c r="B13" s="17" t="s">
        <v>27</v>
      </c>
      <c r="C13" s="20"/>
      <c r="D13" s="3">
        <v>800</v>
      </c>
      <c r="E13" s="2"/>
    </row>
    <row r="14" spans="1:5" x14ac:dyDescent="0.2">
      <c r="A14" s="16">
        <f t="shared" si="0"/>
        <v>13</v>
      </c>
      <c r="B14" s="17" t="s">
        <v>28</v>
      </c>
      <c r="C14" s="20"/>
      <c r="D14" s="3">
        <v>160</v>
      </c>
      <c r="E14" s="23">
        <f>SUM(D8:D14)</f>
        <v>10110</v>
      </c>
    </row>
    <row r="15" spans="1:5" ht="12.75" customHeight="1" x14ac:dyDescent="0.2">
      <c r="A15" s="16">
        <f t="shared" si="0"/>
        <v>14</v>
      </c>
      <c r="B15" s="17" t="s">
        <v>36</v>
      </c>
      <c r="C15" s="21" t="s">
        <v>15</v>
      </c>
      <c r="D15" s="3">
        <f>I30</f>
        <v>1600</v>
      </c>
      <c r="E15" s="2"/>
    </row>
    <row r="16" spans="1:5" x14ac:dyDescent="0.2">
      <c r="A16" s="16">
        <f t="shared" si="0"/>
        <v>15</v>
      </c>
      <c r="B16" s="17" t="s">
        <v>29</v>
      </c>
      <c r="C16" s="22"/>
      <c r="D16" s="3">
        <v>160</v>
      </c>
      <c r="E16" s="23">
        <f>SUM(D15:D16)</f>
        <v>1760</v>
      </c>
    </row>
    <row r="17" spans="1:12" s="30" customFormat="1" x14ac:dyDescent="0.2">
      <c r="A17" s="27"/>
      <c r="B17" s="28"/>
      <c r="C17" s="28" t="s">
        <v>6</v>
      </c>
      <c r="D17" s="29"/>
      <c r="E17" s="28">
        <f>SUM(E2:E16)</f>
        <v>13670</v>
      </c>
      <c r="H17" s="31"/>
      <c r="I17" s="31"/>
      <c r="J17" s="31"/>
      <c r="K17" s="31"/>
      <c r="L17" s="31"/>
    </row>
    <row r="20" spans="1:12" ht="24" x14ac:dyDescent="0.2">
      <c r="F20" s="8" t="s">
        <v>33</v>
      </c>
      <c r="G20" s="8" t="s">
        <v>22</v>
      </c>
      <c r="H20" s="9" t="s">
        <v>23</v>
      </c>
      <c r="I20" s="9" t="s">
        <v>24</v>
      </c>
      <c r="J20" s="10" t="s">
        <v>30</v>
      </c>
      <c r="K20" s="9" t="s">
        <v>17</v>
      </c>
      <c r="L20" s="9" t="s">
        <v>40</v>
      </c>
    </row>
    <row r="21" spans="1:12" ht="24" x14ac:dyDescent="0.2">
      <c r="F21" s="2">
        <v>1</v>
      </c>
      <c r="G21" s="2" t="s">
        <v>43</v>
      </c>
      <c r="H21" s="11">
        <v>700</v>
      </c>
      <c r="I21" s="11"/>
      <c r="J21" s="12">
        <v>600</v>
      </c>
      <c r="K21" s="13">
        <v>100</v>
      </c>
      <c r="L21" s="13">
        <v>40</v>
      </c>
    </row>
    <row r="22" spans="1:12" x14ac:dyDescent="0.2">
      <c r="F22" s="2">
        <f>F21+1</f>
        <v>2</v>
      </c>
      <c r="G22" s="14" t="s">
        <v>41</v>
      </c>
      <c r="H22" s="13">
        <v>430</v>
      </c>
      <c r="I22" s="13"/>
      <c r="J22" s="12">
        <v>600</v>
      </c>
      <c r="K22" s="13">
        <v>100</v>
      </c>
      <c r="L22" s="13">
        <v>40</v>
      </c>
    </row>
    <row r="23" spans="1:12" x14ac:dyDescent="0.2">
      <c r="F23" s="2">
        <f>F22+1</f>
        <v>3</v>
      </c>
      <c r="G23" s="14" t="s">
        <v>42</v>
      </c>
      <c r="H23" s="13">
        <v>675</v>
      </c>
      <c r="I23" s="13"/>
      <c r="J23" s="12">
        <v>600</v>
      </c>
      <c r="K23" s="13">
        <v>100</v>
      </c>
      <c r="L23" s="13">
        <v>50</v>
      </c>
    </row>
    <row r="24" spans="1:12" x14ac:dyDescent="0.2">
      <c r="C24" s="6"/>
      <c r="F24" s="2">
        <f>F23+1</f>
        <v>4</v>
      </c>
      <c r="G24" s="14" t="s">
        <v>18</v>
      </c>
      <c r="H24" s="13">
        <v>250</v>
      </c>
      <c r="I24" s="13"/>
      <c r="J24" s="12">
        <v>450</v>
      </c>
      <c r="K24" s="13">
        <v>60</v>
      </c>
      <c r="L24" s="13">
        <v>30</v>
      </c>
    </row>
    <row r="25" spans="1:12" x14ac:dyDescent="0.2">
      <c r="F25" s="2">
        <f>F24+1</f>
        <v>5</v>
      </c>
      <c r="G25" s="14" t="s">
        <v>19</v>
      </c>
      <c r="H25" s="13">
        <v>825</v>
      </c>
      <c r="I25" s="13"/>
      <c r="J25" s="12">
        <v>600</v>
      </c>
      <c r="K25" s="13">
        <v>100</v>
      </c>
      <c r="L25" s="13">
        <v>40</v>
      </c>
    </row>
    <row r="26" spans="1:12" ht="24" x14ac:dyDescent="0.2">
      <c r="F26" s="2">
        <f>F25+1</f>
        <v>6</v>
      </c>
      <c r="G26" s="14" t="s">
        <v>31</v>
      </c>
      <c r="H26" s="13"/>
      <c r="I26" s="13"/>
      <c r="J26" s="12">
        <v>300</v>
      </c>
      <c r="K26" s="13"/>
      <c r="L26" s="13">
        <v>70</v>
      </c>
    </row>
    <row r="27" spans="1:12" x14ac:dyDescent="0.2">
      <c r="F27" s="2">
        <f>F26+1</f>
        <v>7</v>
      </c>
      <c r="G27" s="14" t="s">
        <v>32</v>
      </c>
      <c r="H27" s="13"/>
      <c r="I27" s="13"/>
      <c r="J27" s="12">
        <v>300</v>
      </c>
      <c r="K27" s="13"/>
      <c r="L27" s="13">
        <v>70</v>
      </c>
    </row>
    <row r="28" spans="1:12" ht="24" x14ac:dyDescent="0.2">
      <c r="F28" s="2">
        <f>F27+1</f>
        <v>8</v>
      </c>
      <c r="G28" s="14" t="s">
        <v>20</v>
      </c>
      <c r="H28" s="13">
        <v>460</v>
      </c>
      <c r="I28" s="13"/>
      <c r="J28" s="12">
        <v>450</v>
      </c>
      <c r="K28" s="13"/>
      <c r="L28" s="13">
        <v>40</v>
      </c>
    </row>
    <row r="29" spans="1:12" x14ac:dyDescent="0.2">
      <c r="F29" s="2">
        <f>F28+1</f>
        <v>9</v>
      </c>
      <c r="G29" s="14" t="s">
        <v>21</v>
      </c>
      <c r="H29" s="13"/>
      <c r="I29" s="13">
        <v>1600</v>
      </c>
      <c r="J29" s="12">
        <v>600</v>
      </c>
      <c r="K29" s="13">
        <v>30</v>
      </c>
      <c r="L29" s="13"/>
    </row>
    <row r="30" spans="1:12" s="30" customFormat="1" x14ac:dyDescent="0.2">
      <c r="A30" s="32"/>
      <c r="D30" s="33"/>
      <c r="F30" s="28"/>
      <c r="G30" s="27" t="s">
        <v>25</v>
      </c>
      <c r="H30" s="34">
        <f>SUM(H21:H29)</f>
        <v>3340</v>
      </c>
      <c r="I30" s="34">
        <f>SUM(I21:I29)</f>
        <v>1600</v>
      </c>
      <c r="J30" s="34">
        <f>SUM(J21:J29)</f>
        <v>4500</v>
      </c>
      <c r="K30" s="34">
        <f>SUM(K21:K29)</f>
        <v>490</v>
      </c>
      <c r="L30" s="34">
        <f>SUM(L21:L29)</f>
        <v>380</v>
      </c>
    </row>
  </sheetData>
  <mergeCells count="3">
    <mergeCell ref="C4:C6"/>
    <mergeCell ref="C8:C14"/>
    <mergeCell ref="C15:C16"/>
  </mergeCells>
  <phoneticPr fontId="1" type="noConversion"/>
  <pageMargins left="0.75" right="0.75" top="1" bottom="1" header="0.5" footer="0.5"/>
  <pageSetup paperSize="17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 Klimov</dc:creator>
  <cp:lastModifiedBy>Klimov</cp:lastModifiedBy>
  <cp:lastPrinted>2015-09-14T22:58:43Z</cp:lastPrinted>
  <dcterms:created xsi:type="dcterms:W3CDTF">1996-10-14T23:33:28Z</dcterms:created>
  <dcterms:modified xsi:type="dcterms:W3CDTF">2015-09-15T01:55:15Z</dcterms:modified>
</cp:coreProperties>
</file>