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Budget 210 hrs" sheetId="2" r:id="rId1"/>
    <sheet name="Budget 250 Hrs" sheetId="4" r:id="rId2"/>
    <sheet name="Spending" sheetId="3" r:id="rId3"/>
  </sheets>
  <calcPr calcId="145621"/>
</workbook>
</file>

<file path=xl/calcChain.xml><?xml version="1.0" encoding="utf-8"?>
<calcChain xmlns="http://schemas.openxmlformats.org/spreadsheetml/2006/main">
  <c r="F20" i="3" l="1"/>
  <c r="F21" i="3"/>
  <c r="E22" i="3" l="1"/>
  <c r="E19" i="3" l="1"/>
  <c r="F19" i="3" l="1"/>
  <c r="F18" i="3" l="1"/>
  <c r="E16" i="3" l="1"/>
  <c r="E10" i="3" l="1"/>
  <c r="F4" i="3" l="1"/>
  <c r="F5" i="3"/>
  <c r="F6" i="3"/>
  <c r="F7" i="3"/>
  <c r="F8" i="3"/>
  <c r="F9" i="3"/>
  <c r="F10" i="3"/>
  <c r="F12" i="3"/>
  <c r="F13" i="3"/>
  <c r="F14" i="3"/>
  <c r="F15" i="3"/>
  <c r="F16" i="3"/>
  <c r="F17" i="3"/>
  <c r="F22" i="3"/>
  <c r="F3" i="3"/>
  <c r="E24" i="3" l="1"/>
  <c r="B24" i="3"/>
  <c r="F24" i="3" l="1"/>
  <c r="B19" i="4"/>
  <c r="B2" i="2" l="1"/>
  <c r="B18" i="2" s="1"/>
</calcChain>
</file>

<file path=xl/sharedStrings.xml><?xml version="1.0" encoding="utf-8"?>
<sst xmlns="http://schemas.openxmlformats.org/spreadsheetml/2006/main" count="87" uniqueCount="35">
  <si>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</si>
  <si>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</si>
  <si>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</si>
  <si>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</si>
  <si>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</si>
  <si>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</si>
  <si>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</si>
  <si>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</si>
  <si>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</si>
  <si>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</si>
  <si>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</si>
  <si>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</si>
  <si>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From our discussions plan for 210 days of Wave Glider operations $90/day</t>
  </si>
  <si>
    <t>SBE GPCTD + DO</t>
  </si>
  <si>
    <t>Sensor Calibrations</t>
  </si>
  <si>
    <t>Wetlabs ECOPUCK</t>
  </si>
  <si>
    <t>Spare Wetlabs Eco Puck</t>
  </si>
  <si>
    <t>Iridium Rudics comms</t>
  </si>
  <si>
    <t>Iridium SBD comms</t>
  </si>
  <si>
    <t>Plan for 40 days of LR piloting @ $250 per day</t>
  </si>
  <si>
    <t>From our discussions plan for 250 days of Wave Glider operations $90/day</t>
  </si>
  <si>
    <t>Plan for 60 days of LR piloting @ $250 per day</t>
  </si>
  <si>
    <t>assuming payment is the same as 2016</t>
  </si>
  <si>
    <t>From 2015 quote</t>
  </si>
  <si>
    <t>Number from Mike Kelly, assuming payment is about the same as 2016</t>
  </si>
  <si>
    <t>2017 Preliminary Budget for Project  370000  (assuming 250 total Wave Glider days at sea)</t>
  </si>
  <si>
    <t>$1500 X 3, from 2015 quote</t>
  </si>
  <si>
    <t>$1000 x 2, from 2015 quote</t>
  </si>
  <si>
    <t>Spent/commited</t>
  </si>
  <si>
    <t>Balance</t>
  </si>
  <si>
    <t>credit from returned ecopuck purchased in 2015</t>
  </si>
  <si>
    <t>From 2015 quoteqty 2</t>
  </si>
  <si>
    <t>LR Repairs to Aimar WX200</t>
  </si>
  <si>
    <t>Xeos RDF</t>
  </si>
  <si>
    <t>New laptop for Chris for WG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</si>
</sst>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/>
    <xf numFmtId="6" fontId="1" fillId="2" borderId="2" xfId="0" applyNumberFormat="1" applyFont="1" applyFill="1" applyBorder="1"/>
    <xf numFmtId="0" fontId="1" fillId="2" borderId="1" xfId="0" applyFont="1" applyFill="1" applyBorder="1"/>
    <xf numFmtId="6" fontId="1" fillId="2" borderId="1" xfId="0" applyNumberFormat="1" applyFont="1" applyFill="1" applyBorder="1"/>
    <xf numFmtId="6" fontId="1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6" fontId="1" fillId="2" borderId="0" xfId="0" applyNumberFormat="1" applyFont="1" applyFill="1"/>
    <xf numFmtId="0" fontId="1" fillId="2" borderId="3" xfId="0" applyFont="1" applyFill="1" applyBorder="1"/>
    <xf numFmtId="6" fontId="1" fillId="2" borderId="5" xfId="0" applyNumberFormat="1" applyFont="1" applyFill="1" applyBorder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6" xfId="0" applyBorder="1"/>
    <xf numFmtId="164" fontId="0" fillId="0" borderId="1" xfId="0" applyNumberFormat="1" applyBorder="1"/>
    <xf numFmtId="164" fontId="0" fillId="0" borderId="0" xfId="0" applyNumberFormat="1"/>
    <xf numFmtId="164" fontId="0" fillId="0" borderId="7" xfId="0" applyNumberFormat="1" applyBorder="1"/>
    <xf numFmtId="164" fontId="0" fillId="0" borderId="4" xfId="0" applyNumberFormat="1" applyBorder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F26" sqref="F26"/>
    </sheetView>
  </sheetViews>
  <sheetFormatPr defaultRowHeight="15" x14ac:dyDescent="0.25"/>
  <cols>
    <col min="1" max="1" width="31.5703125" bestFit="1" customWidth="1"/>
    <col min="3" max="3" width="67.5703125" bestFit="1" customWidth="1"/>
  </cols>
  <sheetData>
    <row r="1" spans="1:3" ht="15.75" thickBot="1" x14ac:dyDescent="0.3">
      <c r="A1" s="12" t="s">
        <v>5</v>
      </c>
      <c r="B1" s="13" t="s">
        <v>6</v>
      </c>
      <c r="C1" s="14" t="s">
        <v>7</v>
      </c>
    </row>
    <row r="2" spans="1:3" x14ac:dyDescent="0.25">
      <c r="A2" s="15" t="s">
        <v>18</v>
      </c>
      <c r="B2" s="16">
        <f>90*210</f>
        <v>18900</v>
      </c>
      <c r="C2" s="15" t="s">
        <v>12</v>
      </c>
    </row>
    <row r="3" spans="1:3" x14ac:dyDescent="0.25">
      <c r="A3" s="17" t="s">
        <v>17</v>
      </c>
      <c r="B3" s="18">
        <v>8500</v>
      </c>
      <c r="C3" s="17" t="s">
        <v>9</v>
      </c>
    </row>
    <row r="4" spans="1:3" x14ac:dyDescent="0.25">
      <c r="A4" s="17" t="s">
        <v>0</v>
      </c>
      <c r="B4" s="18">
        <v>10000</v>
      </c>
      <c r="C4" s="17" t="s">
        <v>19</v>
      </c>
    </row>
    <row r="5" spans="1:3" x14ac:dyDescent="0.25">
      <c r="A5" s="17" t="s">
        <v>1</v>
      </c>
      <c r="B5" s="18">
        <v>4000</v>
      </c>
      <c r="C5" s="17" t="s">
        <v>11</v>
      </c>
    </row>
    <row r="6" spans="1:3" x14ac:dyDescent="0.25">
      <c r="A6" s="17" t="s">
        <v>3</v>
      </c>
      <c r="B6" s="19">
        <v>8000</v>
      </c>
      <c r="C6" s="17" t="s">
        <v>22</v>
      </c>
    </row>
    <row r="7" spans="1:3" x14ac:dyDescent="0.25">
      <c r="A7" s="20"/>
      <c r="B7" s="20"/>
      <c r="C7" s="20"/>
    </row>
    <row r="8" spans="1:3" x14ac:dyDescent="0.25">
      <c r="A8" s="31" t="s">
        <v>2</v>
      </c>
      <c r="B8" s="32"/>
      <c r="C8" s="33"/>
    </row>
    <row r="9" spans="1:3" x14ac:dyDescent="0.25">
      <c r="A9" s="17" t="s">
        <v>16</v>
      </c>
      <c r="B9" s="18">
        <v>9000</v>
      </c>
      <c r="C9" s="17" t="s">
        <v>8</v>
      </c>
    </row>
    <row r="10" spans="1:3" x14ac:dyDescent="0.25">
      <c r="A10" s="17" t="s">
        <v>13</v>
      </c>
      <c r="B10" s="18">
        <v>17500</v>
      </c>
      <c r="C10" s="17" t="s">
        <v>8</v>
      </c>
    </row>
    <row r="11" spans="1:3" x14ac:dyDescent="0.25">
      <c r="A11" s="20"/>
      <c r="B11" s="20"/>
      <c r="C11" s="20"/>
    </row>
    <row r="12" spans="1:3" x14ac:dyDescent="0.25">
      <c r="A12" s="31" t="s">
        <v>14</v>
      </c>
      <c r="B12" s="32"/>
      <c r="C12" s="33"/>
    </row>
    <row r="13" spans="1:3" x14ac:dyDescent="0.25">
      <c r="A13" s="17" t="s">
        <v>13</v>
      </c>
      <c r="B13" s="18">
        <v>3000</v>
      </c>
      <c r="C13" s="17" t="s">
        <v>8</v>
      </c>
    </row>
    <row r="14" spans="1:3" x14ac:dyDescent="0.25">
      <c r="A14" s="17" t="s">
        <v>15</v>
      </c>
      <c r="B14" s="18">
        <v>2000</v>
      </c>
      <c r="C14" s="17" t="s">
        <v>8</v>
      </c>
    </row>
    <row r="15" spans="1:3" x14ac:dyDescent="0.25">
      <c r="A15" s="20"/>
      <c r="B15" s="21"/>
      <c r="C15" s="20"/>
    </row>
    <row r="16" spans="1:3" x14ac:dyDescent="0.25">
      <c r="A16" s="17" t="s">
        <v>10</v>
      </c>
      <c r="B16" s="18">
        <v>5000</v>
      </c>
      <c r="C16" s="17" t="s">
        <v>8</v>
      </c>
    </row>
    <row r="17" spans="1:3" ht="15.75" thickBot="1" x14ac:dyDescent="0.3">
      <c r="A17" s="20"/>
      <c r="B17" s="20"/>
      <c r="C17" s="20"/>
    </row>
    <row r="18" spans="1:3" ht="15.75" thickBot="1" x14ac:dyDescent="0.3">
      <c r="A18" s="22" t="s">
        <v>4</v>
      </c>
      <c r="B18" s="23">
        <f>SUM(B2:B16)</f>
        <v>85900</v>
      </c>
      <c r="C18" s="20"/>
    </row>
    <row r="19" spans="1:3" x14ac:dyDescent="0.25">
      <c r="A19" s="20"/>
      <c r="B19" s="20"/>
      <c r="C19" s="20"/>
    </row>
    <row r="20" spans="1:3" x14ac:dyDescent="0.25">
      <c r="A20" s="20"/>
      <c r="B20" s="20"/>
      <c r="C20" s="20"/>
    </row>
    <row r="21" spans="1:3" x14ac:dyDescent="0.25">
      <c r="A21" s="20"/>
      <c r="B21" s="20"/>
      <c r="C21" s="20"/>
    </row>
  </sheetData>
  <mergeCells count="2">
    <mergeCell ref="A8:C8"/>
    <mergeCell ref="A12:C12"/>
  </mergeCells>
  <pageMargins left="0.7" right="0.7" top="0.75" bottom="0.75" header="0.3" footer="0.3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C29" sqref="C29"/>
    </sheetView>
  </sheetViews>
  <sheetFormatPr defaultRowHeight="15" x14ac:dyDescent="0.25"/>
  <cols>
    <col min="1" max="1" width="31.5703125" bestFit="1" customWidth="1"/>
    <col min="3" max="3" width="67.5703125" bestFit="1" customWidth="1"/>
  </cols>
  <sheetData>
    <row r="1" spans="1:3" ht="15.75" thickBot="1" x14ac:dyDescent="0.3">
      <c r="A1" s="37" t="s">
        <v>25</v>
      </c>
      <c r="B1" s="37"/>
      <c r="C1" s="37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18</v>
      </c>
      <c r="B3" s="9">
        <v>22500</v>
      </c>
      <c r="C3" s="3" t="s">
        <v>20</v>
      </c>
    </row>
    <row r="4" spans="1:3" x14ac:dyDescent="0.25">
      <c r="A4" s="2" t="s">
        <v>17</v>
      </c>
      <c r="B4" s="7">
        <v>10000</v>
      </c>
      <c r="C4" s="2" t="s">
        <v>9</v>
      </c>
    </row>
    <row r="5" spans="1:3" x14ac:dyDescent="0.25">
      <c r="A5" s="2" t="s">
        <v>0</v>
      </c>
      <c r="B5" s="7">
        <v>15000</v>
      </c>
      <c r="C5" s="2" t="s">
        <v>21</v>
      </c>
    </row>
    <row r="6" spans="1:3" x14ac:dyDescent="0.25">
      <c r="A6" s="2" t="s">
        <v>1</v>
      </c>
      <c r="B6" s="7">
        <v>4000</v>
      </c>
      <c r="C6" s="2" t="s">
        <v>11</v>
      </c>
    </row>
    <row r="7" spans="1:3" x14ac:dyDescent="0.25">
      <c r="A7" s="2" t="s">
        <v>3</v>
      </c>
      <c r="B7" s="8">
        <v>8000</v>
      </c>
      <c r="C7" s="2" t="s">
        <v>24</v>
      </c>
    </row>
    <row r="9" spans="1:3" x14ac:dyDescent="0.25">
      <c r="A9" s="34" t="s">
        <v>2</v>
      </c>
      <c r="B9" s="35"/>
      <c r="C9" s="36"/>
    </row>
    <row r="10" spans="1:3" x14ac:dyDescent="0.25">
      <c r="A10" s="2" t="s">
        <v>16</v>
      </c>
      <c r="B10" s="7">
        <v>9000</v>
      </c>
      <c r="C10" s="2" t="s">
        <v>23</v>
      </c>
    </row>
    <row r="11" spans="1:3" x14ac:dyDescent="0.25">
      <c r="A11" s="2" t="s">
        <v>13</v>
      </c>
      <c r="B11" s="7">
        <v>17500</v>
      </c>
      <c r="C11" s="2" t="s">
        <v>23</v>
      </c>
    </row>
    <row r="12" spans="1:3" x14ac:dyDescent="0.25">
      <c r="B12" s="24"/>
      <c r="C12" s="24"/>
    </row>
    <row r="13" spans="1:3" x14ac:dyDescent="0.25">
      <c r="A13" s="34" t="s">
        <v>14</v>
      </c>
      <c r="B13" s="35"/>
      <c r="C13" s="36"/>
    </row>
    <row r="14" spans="1:3" x14ac:dyDescent="0.25">
      <c r="A14" s="2" t="s">
        <v>13</v>
      </c>
      <c r="B14" s="7">
        <v>4500</v>
      </c>
      <c r="C14" s="2" t="s">
        <v>26</v>
      </c>
    </row>
    <row r="15" spans="1:3" x14ac:dyDescent="0.25">
      <c r="A15" s="2" t="s">
        <v>15</v>
      </c>
      <c r="B15" s="7">
        <v>2000</v>
      </c>
      <c r="C15" s="2" t="s">
        <v>27</v>
      </c>
    </row>
    <row r="16" spans="1:3" x14ac:dyDescent="0.25">
      <c r="B16" s="1"/>
    </row>
    <row r="17" spans="1:3" x14ac:dyDescent="0.25">
      <c r="A17" s="2" t="s">
        <v>10</v>
      </c>
      <c r="B17" s="7">
        <v>6000</v>
      </c>
      <c r="C17" s="2" t="s">
        <v>8</v>
      </c>
    </row>
    <row r="18" spans="1:3" ht="15.75" thickBot="1" x14ac:dyDescent="0.3"/>
    <row r="19" spans="1:3" ht="15.75" thickBot="1" x14ac:dyDescent="0.3">
      <c r="A19" s="5" t="s">
        <v>4</v>
      </c>
      <c r="B19" s="6">
        <f>SUM(B3:B17)</f>
        <v>98500</v>
      </c>
    </row>
  </sheetData>
  <mergeCells count="3">
    <mergeCell ref="A9:C9"/>
    <mergeCell ref="A13:C13"/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30" sqref="C30"/>
    </sheetView>
  </sheetViews>
  <sheetFormatPr defaultRowHeight="15" x14ac:dyDescent="0.25"/>
  <cols>
    <col min="1" max="1" width="31.5703125" bestFit="1" customWidth="1"/>
    <col min="2" max="2" width="8.28515625" bestFit="1" customWidth="1"/>
    <col min="3" max="3" width="67.5703125" bestFit="1" customWidth="1"/>
    <col min="5" max="5" width="16.140625" bestFit="1" customWidth="1"/>
    <col min="6" max="6" width="10.42578125" bestFit="1" customWidth="1"/>
  </cols>
  <sheetData>
    <row r="1" spans="1:6" ht="15.75" thickBot="1" x14ac:dyDescent="0.3">
      <c r="A1" s="37" t="s">
        <v>25</v>
      </c>
      <c r="B1" s="37"/>
      <c r="C1" s="37"/>
    </row>
    <row r="2" spans="1:6" ht="15.75" thickBot="1" x14ac:dyDescent="0.3">
      <c r="A2" s="10" t="s">
        <v>5</v>
      </c>
      <c r="B2" s="11" t="s">
        <v>6</v>
      </c>
      <c r="C2" s="4" t="s">
        <v>7</v>
      </c>
      <c r="E2" s="25" t="s">
        <v>28</v>
      </c>
      <c r="F2" s="25" t="s">
        <v>29</v>
      </c>
    </row>
    <row r="3" spans="1:6" x14ac:dyDescent="0.25">
      <c r="A3" s="3" t="s">
        <v>18</v>
      </c>
      <c r="B3" s="9">
        <v>22500</v>
      </c>
      <c r="C3" s="3" t="s">
        <v>20</v>
      </c>
      <c r="E3" s="27">
        <v>21000</v>
      </c>
      <c r="F3" s="27">
        <f>B3-E3</f>
        <v>1500</v>
      </c>
    </row>
    <row r="4" spans="1:6" x14ac:dyDescent="0.25">
      <c r="A4" s="2" t="s">
        <v>17</v>
      </c>
      <c r="B4" s="7">
        <v>10000</v>
      </c>
      <c r="C4" s="2" t="s">
        <v>9</v>
      </c>
      <c r="E4" s="27">
        <v>5000</v>
      </c>
      <c r="F4" s="27">
        <f t="shared" ref="F4:F24" si="0">B4-E4</f>
        <v>5000</v>
      </c>
    </row>
    <row r="5" spans="1:6" x14ac:dyDescent="0.25">
      <c r="A5" s="2" t="s">
        <v>0</v>
      </c>
      <c r="B5" s="7">
        <v>15000</v>
      </c>
      <c r="C5" s="2" t="s">
        <v>21</v>
      </c>
      <c r="E5" s="27"/>
      <c r="F5" s="27">
        <f t="shared" si="0"/>
        <v>15000</v>
      </c>
    </row>
    <row r="6" spans="1:6" x14ac:dyDescent="0.25">
      <c r="A6" s="2" t="s">
        <v>1</v>
      </c>
      <c r="B6" s="7">
        <v>4000</v>
      </c>
      <c r="C6" s="2" t="s">
        <v>11</v>
      </c>
      <c r="E6" s="27"/>
      <c r="F6" s="27">
        <f t="shared" si="0"/>
        <v>4000</v>
      </c>
    </row>
    <row r="7" spans="1:6" x14ac:dyDescent="0.25">
      <c r="A7" s="2" t="s">
        <v>3</v>
      </c>
      <c r="B7" s="8">
        <v>8000</v>
      </c>
      <c r="C7" s="2" t="s">
        <v>24</v>
      </c>
      <c r="E7" s="27"/>
      <c r="F7" s="27">
        <f t="shared" si="0"/>
        <v>8000</v>
      </c>
    </row>
    <row r="8" spans="1:6" x14ac:dyDescent="0.25">
      <c r="E8" s="27"/>
      <c r="F8" s="27">
        <f t="shared" si="0"/>
        <v>0</v>
      </c>
    </row>
    <row r="9" spans="1:6" x14ac:dyDescent="0.25">
      <c r="A9" s="34" t="s">
        <v>2</v>
      </c>
      <c r="B9" s="35"/>
      <c r="C9" s="36"/>
      <c r="E9" s="27"/>
      <c r="F9" s="27">
        <f t="shared" si="0"/>
        <v>0</v>
      </c>
    </row>
    <row r="10" spans="1:6" x14ac:dyDescent="0.25">
      <c r="A10" s="2" t="s">
        <v>16</v>
      </c>
      <c r="B10" s="7">
        <v>9000</v>
      </c>
      <c r="C10" s="2" t="s">
        <v>31</v>
      </c>
      <c r="E10" s="27">
        <f>2*9127.3</f>
        <v>18254.599999999999</v>
      </c>
      <c r="F10" s="27">
        <f t="shared" si="0"/>
        <v>-9254.5999999999985</v>
      </c>
    </row>
    <row r="11" spans="1:6" x14ac:dyDescent="0.25">
      <c r="A11" s="2"/>
      <c r="B11" s="7"/>
      <c r="C11" s="2" t="s">
        <v>30</v>
      </c>
      <c r="E11" s="27">
        <v>-9127.2999999999993</v>
      </c>
      <c r="F11" s="27"/>
    </row>
    <row r="12" spans="1:6" x14ac:dyDescent="0.25">
      <c r="A12" s="2" t="s">
        <v>13</v>
      </c>
      <c r="B12" s="7">
        <v>17500</v>
      </c>
      <c r="C12" s="2" t="s">
        <v>23</v>
      </c>
      <c r="E12" s="27">
        <v>25910</v>
      </c>
      <c r="F12" s="27">
        <f t="shared" si="0"/>
        <v>-8410</v>
      </c>
    </row>
    <row r="13" spans="1:6" x14ac:dyDescent="0.25">
      <c r="B13" s="24"/>
      <c r="C13" s="24"/>
      <c r="E13" s="27"/>
      <c r="F13" s="27">
        <f t="shared" si="0"/>
        <v>0</v>
      </c>
    </row>
    <row r="14" spans="1:6" x14ac:dyDescent="0.25">
      <c r="A14" s="34" t="s">
        <v>14</v>
      </c>
      <c r="B14" s="35"/>
      <c r="C14" s="36"/>
      <c r="E14" s="27"/>
      <c r="F14" s="27">
        <f t="shared" si="0"/>
        <v>0</v>
      </c>
    </row>
    <row r="15" spans="1:6" x14ac:dyDescent="0.25">
      <c r="A15" s="2" t="s">
        <v>13</v>
      </c>
      <c r="B15" s="7">
        <v>4500</v>
      </c>
      <c r="C15" s="2" t="s">
        <v>26</v>
      </c>
      <c r="E15" s="27">
        <v>1730</v>
      </c>
      <c r="F15" s="27">
        <f t="shared" si="0"/>
        <v>2770</v>
      </c>
    </row>
    <row r="16" spans="1:6" x14ac:dyDescent="0.25">
      <c r="A16" s="2" t="s">
        <v>15</v>
      </c>
      <c r="B16" s="7">
        <v>2000</v>
      </c>
      <c r="C16" s="2" t="s">
        <v>27</v>
      </c>
      <c r="E16" s="27">
        <f>1160</f>
        <v>1160</v>
      </c>
      <c r="F16" s="27">
        <f t="shared" si="0"/>
        <v>840</v>
      </c>
    </row>
    <row r="17" spans="1:6" x14ac:dyDescent="0.25">
      <c r="B17" s="1"/>
      <c r="E17" s="27"/>
      <c r="F17" s="27">
        <f t="shared" si="0"/>
        <v>0</v>
      </c>
    </row>
    <row r="18" spans="1:6" x14ac:dyDescent="0.25">
      <c r="A18" t="s">
        <v>32</v>
      </c>
      <c r="B18" s="1"/>
      <c r="E18" s="27">
        <v>500</v>
      </c>
      <c r="F18" s="27">
        <f t="shared" si="0"/>
        <v>-500</v>
      </c>
    </row>
    <row r="19" spans="1:6" x14ac:dyDescent="0.25">
      <c r="A19" t="s">
        <v>33</v>
      </c>
      <c r="B19" s="1">
        <v>0</v>
      </c>
      <c r="E19" s="27">
        <f>2052+663.06</f>
        <v>2715.06</v>
      </c>
      <c r="F19" s="27">
        <f t="shared" si="0"/>
        <v>-2715.06</v>
      </c>
    </row>
    <row r="20" spans="1:6" x14ac:dyDescent="0.25">
      <c r="A20" t="s">
        <v>34</v>
      </c>
      <c r="B20" s="1">
        <v>0</v>
      </c>
      <c r="E20" s="27">
        <v>753</v>
      </c>
      <c r="F20" s="27">
        <f t="shared" si="0"/>
        <v>-753</v>
      </c>
    </row>
    <row r="21" spans="1:6" x14ac:dyDescent="0.25">
      <c r="B21" s="1"/>
      <c r="E21" s="27"/>
      <c r="F21" s="27">
        <f t="shared" si="0"/>
        <v>0</v>
      </c>
    </row>
    <row r="22" spans="1:6" x14ac:dyDescent="0.25">
      <c r="A22" s="2" t="s">
        <v>10</v>
      </c>
      <c r="B22" s="7">
        <v>6000</v>
      </c>
      <c r="C22" s="2" t="s">
        <v>8</v>
      </c>
      <c r="E22" s="27">
        <f>1373.3+22.36+260.88+58.72+72.95+33.7+25.56+272.86+13.18+83.01+22.28+22.66+30.68+463.14+227.86+97.85+475.72+104.25+1581.26+20.1+13.16+56.45+9.95+34.52+6.88+18.43+184.8+39.76+10.61+16+7.71+17.59+23.41+208.95+26.96+38.6+30.48+46.17+88.8+27.92+11.57+200.4+9+37.73+136.34-51.78-39.21+255.17</f>
        <v>6728.6900000000005</v>
      </c>
      <c r="F22" s="27">
        <f t="shared" si="0"/>
        <v>-728.69000000000051</v>
      </c>
    </row>
    <row r="23" spans="1:6" ht="15.75" thickBot="1" x14ac:dyDescent="0.3">
      <c r="E23" s="28"/>
      <c r="F23" s="28"/>
    </row>
    <row r="24" spans="1:6" ht="15.75" thickBot="1" x14ac:dyDescent="0.3">
      <c r="A24" s="5" t="s">
        <v>4</v>
      </c>
      <c r="B24" s="6">
        <f>SUM(B3:B22)</f>
        <v>98500</v>
      </c>
      <c r="D24" s="26" t="s">
        <v>4</v>
      </c>
      <c r="E24" s="29">
        <f>SUM(E3:E22)</f>
        <v>74624.05</v>
      </c>
      <c r="F24" s="30">
        <f t="shared" si="0"/>
        <v>23875.949999999997</v>
      </c>
    </row>
  </sheetData>
  <mergeCells count="3">
    <mergeCell ref="A1:C1"/>
    <mergeCell ref="A9:C9"/>
    <mergeCell ref="A14:C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210 hrs</vt:lpstr>
      <vt:lpstr>Budget 250 Hrs</vt:lpstr>
      <vt:lpstr>Spending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2018-01-03T16:24:03Z</dcterms:modified>
</cp:coreProperties>
</file>