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Budget 250 Hrs" sheetId="4" r:id="rId1"/>
    <sheet name="Actual Spending 250 Hrs" sheetId="5" r:id="rId2"/>
  </sheets>
  <calcPr calcId="145621"/>
</workbook>
</file>

<file path=xl/calcChain.xml><?xml version="1.0" encoding="utf-8"?>
<calcChain xmlns="http://schemas.openxmlformats.org/spreadsheetml/2006/main">
  <c r="E25" i="5" l="1"/>
  <c r="F19" i="5" l="1"/>
  <c r="E22" i="5" l="1"/>
  <c r="F4" i="5" l="1"/>
  <c r="F5" i="5"/>
  <c r="F6" i="5"/>
  <c r="F7" i="5"/>
  <c r="F8" i="5"/>
  <c r="F9" i="5"/>
  <c r="F10" i="5"/>
  <c r="F11" i="5"/>
  <c r="F12" i="5"/>
  <c r="F13" i="5"/>
  <c r="F15" i="5"/>
  <c r="F16" i="5"/>
  <c r="F17" i="5"/>
  <c r="F18" i="5"/>
  <c r="F20" i="5"/>
  <c r="F21" i="5"/>
  <c r="F22" i="5"/>
  <c r="F23" i="5"/>
  <c r="F24" i="5"/>
  <c r="F25" i="5"/>
  <c r="F3" i="5"/>
  <c r="E29" i="5"/>
  <c r="B14" i="5"/>
  <c r="B27" i="5"/>
  <c r="F14" i="5"/>
  <c r="B14" i="4"/>
  <c r="B26" i="4"/>
  <c r="F29" i="5" l="1"/>
  <c r="G29" i="5" s="1"/>
</calcChain>
</file>

<file path=xl/sharedStrings.xml><?xml version="1.0" encoding="utf-8"?>
<sst xmlns="http://schemas.openxmlformats.org/spreadsheetml/2006/main" count="88" uniqueCount="48">
  <si>
    <t>LR Piloting</t>
  </si>
  <si>
    <t>Intervention Emergency Recovery</t>
  </si>
  <si>
    <t>Spare parts/sensors</t>
  </si>
  <si>
    <t>Insurance</t>
  </si>
  <si>
    <t>Total</t>
  </si>
  <si>
    <t>Item</t>
  </si>
  <si>
    <t>Cost</t>
  </si>
  <si>
    <t>Notes</t>
  </si>
  <si>
    <t>Estimated</t>
  </si>
  <si>
    <t>Based on totals from  previous years</t>
  </si>
  <si>
    <t>Misc parts/tools/cables</t>
  </si>
  <si>
    <t>Will be supplemented by funds saved during vehicle downtime</t>
  </si>
  <si>
    <t>SBE GPCTD + DO</t>
  </si>
  <si>
    <t>Sensor Calibrations</t>
  </si>
  <si>
    <t>Wetlabs ECOPUCK</t>
  </si>
  <si>
    <t>Iridium Rudics comms</t>
  </si>
  <si>
    <t>Iridium SBD comms</t>
  </si>
  <si>
    <t>From 2015 quote</t>
  </si>
  <si>
    <t>Number from Mike Kelly, assuming payment is about the same as 2016</t>
  </si>
  <si>
    <t>$1000 x 2, from 2015 quote</t>
  </si>
  <si>
    <t>Conference Travel</t>
  </si>
  <si>
    <t>International travel for Euro Glider conference</t>
  </si>
  <si>
    <t>$1500 X 4, from 2015 quote</t>
  </si>
  <si>
    <t>from 2017 quote recommended replacment after 2 years at sea</t>
  </si>
  <si>
    <t>thrudder bushing repalcement</t>
  </si>
  <si>
    <t>replacement battery set</t>
  </si>
  <si>
    <t>recommended replacment after 2 years at sea</t>
  </si>
  <si>
    <t>glider replacement frame</t>
  </si>
  <si>
    <t>damaged, I think it should be replaced</t>
  </si>
  <si>
    <t>replacement wing springs</t>
  </si>
  <si>
    <t>2018 Preliminary Budget for Project  370000  (assuming 260 total Wave Glider days at sea)</t>
  </si>
  <si>
    <t>from 2017 quote recommended replacment after 2 years at sea, should we buy a second so that we have a new spare?</t>
  </si>
  <si>
    <t>From our discussions plan for 260 days of Wave Glider operations $120/day</t>
  </si>
  <si>
    <t>airmar</t>
  </si>
  <si>
    <t>keep failing we need spares</t>
  </si>
  <si>
    <t>Two replacement Umbilicals</t>
  </si>
  <si>
    <t>Plan for 80 days of LR piloting @ $250 per day</t>
  </si>
  <si>
    <t>LR mission setup</t>
  </si>
  <si>
    <t>LR mission setup required for 4 missions $3000 per</t>
  </si>
  <si>
    <t>Actual</t>
  </si>
  <si>
    <t>Difference</t>
  </si>
  <si>
    <t>Total 2018 spending</t>
  </si>
  <si>
    <t>Total diff</t>
  </si>
  <si>
    <t>check sum</t>
  </si>
  <si>
    <t>2018 actual spending</t>
  </si>
  <si>
    <t>planned for 2 new umbilicals, changed to v200 glider upgrade (includes umbilical) for both our SV3 vechiles</t>
  </si>
  <si>
    <t>From 2015 quote, can steal gpctd from OA SV2  to cover</t>
  </si>
  <si>
    <t>Spare thrudder upgrade to v200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</si>
</sst>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6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3" xfId="0" applyBorder="1"/>
    <xf numFmtId="6" fontId="0" fillId="0" borderId="5" xfId="0" applyNumberFormat="1" applyBorder="1"/>
    <xf numFmtId="6" fontId="0" fillId="0" borderId="1" xfId="0" applyNumberFormat="1" applyBorder="1"/>
    <xf numFmtId="6" fontId="0" fillId="0" borderId="1" xfId="0" applyNumberFormat="1" applyBorder="1" applyAlignment="1">
      <alignment horizontal="right"/>
    </xf>
    <xf numFmtId="6" fontId="0" fillId="0" borderId="2" xfId="0" applyNumberForma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1" xfId="0" applyFill="1" applyBorder="1"/>
    <xf numFmtId="6" fontId="0" fillId="0" borderId="0" xfId="0" applyNumberFormat="1" applyBorder="1"/>
    <xf numFmtId="0" fontId="0" fillId="0" borderId="11" xfId="0" applyFill="1" applyBorder="1"/>
    <xf numFmtId="164" fontId="0" fillId="0" borderId="0" xfId="0" applyNumberFormat="1"/>
    <xf numFmtId="0" fontId="0" fillId="0" borderId="14" xfId="0" applyBorder="1"/>
    <xf numFmtId="164" fontId="0" fillId="0" borderId="15" xfId="0" applyNumberFormat="1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workbookViewId="0">
      <selection activeCell="C36" sqref="C36"/>
    </sheetView>
  </sheetViews>
  <sheetFormatPr defaultRowHeight="15" x14ac:dyDescent="0.25"/>
  <cols>
    <col min="1" max="1" width="31.5703125" bestFit="1" customWidth="1"/>
    <col min="3" max="3" width="107.85546875" bestFit="1" customWidth="1"/>
  </cols>
  <sheetData>
    <row r="1" spans="1:3" ht="15.75" thickBot="1" x14ac:dyDescent="0.3">
      <c r="A1" s="22" t="s">
        <v>30</v>
      </c>
      <c r="B1" s="22"/>
      <c r="C1" s="22"/>
    </row>
    <row r="2" spans="1:3" ht="15.75" thickBot="1" x14ac:dyDescent="0.3">
      <c r="A2" s="10" t="s">
        <v>5</v>
      </c>
      <c r="B2" s="11" t="s">
        <v>6</v>
      </c>
      <c r="C2" s="4" t="s">
        <v>7</v>
      </c>
    </row>
    <row r="3" spans="1:3" x14ac:dyDescent="0.25">
      <c r="A3" s="3" t="s">
        <v>16</v>
      </c>
      <c r="B3" s="9">
        <v>31200</v>
      </c>
      <c r="C3" s="3" t="s">
        <v>32</v>
      </c>
    </row>
    <row r="4" spans="1:3" x14ac:dyDescent="0.25">
      <c r="A4" s="2" t="s">
        <v>15</v>
      </c>
      <c r="B4" s="7">
        <v>8000</v>
      </c>
      <c r="C4" s="2" t="s">
        <v>9</v>
      </c>
    </row>
    <row r="5" spans="1:3" x14ac:dyDescent="0.25">
      <c r="A5" s="2" t="s">
        <v>37</v>
      </c>
      <c r="B5" s="7">
        <v>12000</v>
      </c>
      <c r="C5" s="2" t="s">
        <v>38</v>
      </c>
    </row>
    <row r="6" spans="1:3" x14ac:dyDescent="0.25">
      <c r="A6" s="2" t="s">
        <v>0</v>
      </c>
      <c r="B6" s="7">
        <v>20000</v>
      </c>
      <c r="C6" s="2" t="s">
        <v>36</v>
      </c>
    </row>
    <row r="7" spans="1:3" x14ac:dyDescent="0.25">
      <c r="A7" s="2" t="s">
        <v>1</v>
      </c>
      <c r="B7" s="7">
        <v>4000</v>
      </c>
      <c r="C7" s="2" t="s">
        <v>11</v>
      </c>
    </row>
    <row r="8" spans="1:3" x14ac:dyDescent="0.25">
      <c r="A8" s="2" t="s">
        <v>3</v>
      </c>
      <c r="B8" s="8">
        <v>7882</v>
      </c>
      <c r="C8" s="2" t="s">
        <v>18</v>
      </c>
    </row>
    <row r="9" spans="1:3" x14ac:dyDescent="0.25">
      <c r="A9" s="13" t="s">
        <v>20</v>
      </c>
      <c r="B9" s="8">
        <v>3000</v>
      </c>
      <c r="C9" s="13" t="s">
        <v>21</v>
      </c>
    </row>
    <row r="11" spans="1:3" x14ac:dyDescent="0.25">
      <c r="A11" s="19" t="s">
        <v>2</v>
      </c>
      <c r="B11" s="20"/>
      <c r="C11" s="21"/>
    </row>
    <row r="12" spans="1:3" x14ac:dyDescent="0.25">
      <c r="A12" s="2" t="s">
        <v>12</v>
      </c>
      <c r="B12" s="7">
        <v>17500</v>
      </c>
      <c r="C12" s="2" t="s">
        <v>17</v>
      </c>
    </row>
    <row r="13" spans="1:3" x14ac:dyDescent="0.25">
      <c r="A13" s="13" t="s">
        <v>35</v>
      </c>
      <c r="B13" s="7">
        <v>74000</v>
      </c>
      <c r="C13" s="2" t="s">
        <v>31</v>
      </c>
    </row>
    <row r="14" spans="1:3" x14ac:dyDescent="0.25">
      <c r="A14" s="13" t="s">
        <v>29</v>
      </c>
      <c r="B14" s="7">
        <f>6*130</f>
        <v>780</v>
      </c>
      <c r="C14" s="13" t="s">
        <v>23</v>
      </c>
    </row>
    <row r="15" spans="1:3" x14ac:dyDescent="0.25">
      <c r="A15" s="13" t="s">
        <v>24</v>
      </c>
      <c r="B15" s="7">
        <v>1000</v>
      </c>
      <c r="C15" s="13" t="s">
        <v>23</v>
      </c>
    </row>
    <row r="16" spans="1:3" x14ac:dyDescent="0.25">
      <c r="A16" s="13" t="s">
        <v>25</v>
      </c>
      <c r="B16" s="7">
        <v>1800</v>
      </c>
      <c r="C16" s="13" t="s">
        <v>26</v>
      </c>
    </row>
    <row r="17" spans="1:3" x14ac:dyDescent="0.25">
      <c r="A17" s="13" t="s">
        <v>27</v>
      </c>
      <c r="B17" s="7">
        <v>3200</v>
      </c>
      <c r="C17" s="13" t="s">
        <v>28</v>
      </c>
    </row>
    <row r="18" spans="1:3" x14ac:dyDescent="0.25">
      <c r="A18" s="15" t="s">
        <v>33</v>
      </c>
      <c r="B18" s="14">
        <v>1600</v>
      </c>
      <c r="C18" s="15" t="s">
        <v>34</v>
      </c>
    </row>
    <row r="19" spans="1:3" x14ac:dyDescent="0.25">
      <c r="B19" s="12"/>
      <c r="C19" s="12"/>
    </row>
    <row r="20" spans="1:3" x14ac:dyDescent="0.25">
      <c r="A20" s="19" t="s">
        <v>13</v>
      </c>
      <c r="B20" s="20"/>
      <c r="C20" s="21"/>
    </row>
    <row r="21" spans="1:3" x14ac:dyDescent="0.25">
      <c r="A21" s="2" t="s">
        <v>12</v>
      </c>
      <c r="B21" s="7">
        <v>6000</v>
      </c>
      <c r="C21" s="2" t="s">
        <v>22</v>
      </c>
    </row>
    <row r="22" spans="1:3" x14ac:dyDescent="0.25">
      <c r="A22" s="2" t="s">
        <v>14</v>
      </c>
      <c r="B22" s="7">
        <v>2000</v>
      </c>
      <c r="C22" s="2" t="s">
        <v>19</v>
      </c>
    </row>
    <row r="23" spans="1:3" x14ac:dyDescent="0.25">
      <c r="B23" s="1"/>
    </row>
    <row r="24" spans="1:3" x14ac:dyDescent="0.25">
      <c r="A24" s="2" t="s">
        <v>10</v>
      </c>
      <c r="B24" s="7">
        <v>6000</v>
      </c>
      <c r="C24" s="2" t="s">
        <v>8</v>
      </c>
    </row>
    <row r="25" spans="1:3" ht="15.75" thickBot="1" x14ac:dyDescent="0.3"/>
    <row r="26" spans="1:3" ht="15.75" thickBot="1" x14ac:dyDescent="0.3">
      <c r="A26" s="5" t="s">
        <v>4</v>
      </c>
      <c r="B26" s="6">
        <f>SUM(B3:B24)</f>
        <v>199962</v>
      </c>
    </row>
  </sheetData>
  <mergeCells count="3">
    <mergeCell ref="A11:C11"/>
    <mergeCell ref="A20:C20"/>
    <mergeCell ref="A1:C1"/>
  </mergeCell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workbookViewId="0">
      <selection activeCell="E26" sqref="E26"/>
    </sheetView>
  </sheetViews>
  <sheetFormatPr defaultRowHeight="15" x14ac:dyDescent="0.25"/>
  <cols>
    <col min="1" max="1" width="31.5703125" bestFit="1" customWidth="1"/>
    <col min="3" max="3" width="107.85546875" bestFit="1" customWidth="1"/>
    <col min="5" max="5" width="15.42578125" customWidth="1"/>
    <col min="6" max="6" width="12" customWidth="1"/>
    <col min="7" max="7" width="12.7109375" customWidth="1"/>
    <col min="8" max="8" width="11.5703125" bestFit="1" customWidth="1"/>
  </cols>
  <sheetData>
    <row r="1" spans="1:6" ht="15.75" thickBot="1" x14ac:dyDescent="0.3">
      <c r="A1" s="22" t="s">
        <v>44</v>
      </c>
      <c r="B1" s="22"/>
      <c r="C1" s="22"/>
      <c r="E1" t="s">
        <v>39</v>
      </c>
      <c r="F1" t="s">
        <v>40</v>
      </c>
    </row>
    <row r="2" spans="1:6" ht="15.75" thickBot="1" x14ac:dyDescent="0.3">
      <c r="A2" s="10" t="s">
        <v>5</v>
      </c>
      <c r="B2" s="11" t="s">
        <v>6</v>
      </c>
      <c r="C2" s="4" t="s">
        <v>7</v>
      </c>
      <c r="E2" s="16"/>
      <c r="F2" s="1"/>
    </row>
    <row r="3" spans="1:6" x14ac:dyDescent="0.25">
      <c r="A3" s="3" t="s">
        <v>16</v>
      </c>
      <c r="B3" s="9">
        <v>31200</v>
      </c>
      <c r="C3" s="3" t="s">
        <v>32</v>
      </c>
      <c r="E3" s="16">
        <v>36000</v>
      </c>
      <c r="F3" s="1">
        <f>B3-E3</f>
        <v>-4800</v>
      </c>
    </row>
    <row r="4" spans="1:6" x14ac:dyDescent="0.25">
      <c r="A4" s="2" t="s">
        <v>15</v>
      </c>
      <c r="B4" s="7">
        <v>8000</v>
      </c>
      <c r="C4" s="2" t="s">
        <v>9</v>
      </c>
      <c r="E4" s="16">
        <v>7200</v>
      </c>
      <c r="F4" s="1">
        <f t="shared" ref="F4:F25" si="0">B4-E4</f>
        <v>800</v>
      </c>
    </row>
    <row r="5" spans="1:6" x14ac:dyDescent="0.25">
      <c r="A5" s="2" t="s">
        <v>37</v>
      </c>
      <c r="B5" s="7">
        <v>12000</v>
      </c>
      <c r="C5" s="2" t="s">
        <v>38</v>
      </c>
      <c r="E5" s="16">
        <v>0</v>
      </c>
      <c r="F5" s="1">
        <f t="shared" si="0"/>
        <v>12000</v>
      </c>
    </row>
    <row r="6" spans="1:6" x14ac:dyDescent="0.25">
      <c r="A6" s="2" t="s">
        <v>0</v>
      </c>
      <c r="B6" s="7">
        <v>20000</v>
      </c>
      <c r="C6" s="2" t="s">
        <v>36</v>
      </c>
      <c r="E6" s="16">
        <v>0</v>
      </c>
      <c r="F6" s="1">
        <f t="shared" si="0"/>
        <v>20000</v>
      </c>
    </row>
    <row r="7" spans="1:6" x14ac:dyDescent="0.25">
      <c r="A7" s="2" t="s">
        <v>1</v>
      </c>
      <c r="B7" s="7">
        <v>4000</v>
      </c>
      <c r="C7" s="2" t="s">
        <v>11</v>
      </c>
      <c r="E7" s="16">
        <v>297.5</v>
      </c>
      <c r="F7" s="1">
        <f t="shared" si="0"/>
        <v>3702.5</v>
      </c>
    </row>
    <row r="8" spans="1:6" x14ac:dyDescent="0.25">
      <c r="A8" s="2" t="s">
        <v>3</v>
      </c>
      <c r="B8" s="8">
        <v>7882</v>
      </c>
      <c r="C8" s="2" t="s">
        <v>18</v>
      </c>
      <c r="E8" s="16">
        <v>0</v>
      </c>
      <c r="F8" s="1">
        <f t="shared" si="0"/>
        <v>7882</v>
      </c>
    </row>
    <row r="9" spans="1:6" x14ac:dyDescent="0.25">
      <c r="A9" s="13" t="s">
        <v>20</v>
      </c>
      <c r="B9" s="8">
        <v>3000</v>
      </c>
      <c r="C9" s="13" t="s">
        <v>21</v>
      </c>
      <c r="E9" s="16">
        <v>0</v>
      </c>
      <c r="F9" s="1">
        <f t="shared" si="0"/>
        <v>3000</v>
      </c>
    </row>
    <row r="10" spans="1:6" x14ac:dyDescent="0.25">
      <c r="E10" s="16">
        <v>0</v>
      </c>
      <c r="F10" s="1">
        <f t="shared" si="0"/>
        <v>0</v>
      </c>
    </row>
    <row r="11" spans="1:6" x14ac:dyDescent="0.25">
      <c r="A11" s="19" t="s">
        <v>2</v>
      </c>
      <c r="B11" s="20"/>
      <c r="C11" s="21"/>
      <c r="E11" s="16"/>
      <c r="F11" s="1">
        <f t="shared" si="0"/>
        <v>0</v>
      </c>
    </row>
    <row r="12" spans="1:6" x14ac:dyDescent="0.25">
      <c r="A12" s="2" t="s">
        <v>12</v>
      </c>
      <c r="B12" s="7">
        <v>17500</v>
      </c>
      <c r="C12" s="2" t="s">
        <v>46</v>
      </c>
      <c r="E12" s="16">
        <v>0</v>
      </c>
      <c r="F12" s="1">
        <f t="shared" si="0"/>
        <v>17500</v>
      </c>
    </row>
    <row r="13" spans="1:6" x14ac:dyDescent="0.25">
      <c r="A13" s="13" t="s">
        <v>35</v>
      </c>
      <c r="B13" s="7">
        <v>74000</v>
      </c>
      <c r="C13" s="2" t="s">
        <v>45</v>
      </c>
      <c r="E13" s="16">
        <v>97175</v>
      </c>
      <c r="F13" s="1">
        <f t="shared" si="0"/>
        <v>-23175</v>
      </c>
    </row>
    <row r="14" spans="1:6" x14ac:dyDescent="0.25">
      <c r="A14" s="13" t="s">
        <v>29</v>
      </c>
      <c r="B14" s="7">
        <f>6*130</f>
        <v>780</v>
      </c>
      <c r="C14" s="13" t="s">
        <v>23</v>
      </c>
      <c r="E14" s="16">
        <v>0</v>
      </c>
      <c r="F14" s="1">
        <f t="shared" si="0"/>
        <v>780</v>
      </c>
    </row>
    <row r="15" spans="1:6" x14ac:dyDescent="0.25">
      <c r="A15" s="13" t="s">
        <v>24</v>
      </c>
      <c r="B15" s="7">
        <v>1000</v>
      </c>
      <c r="C15" s="13" t="s">
        <v>23</v>
      </c>
      <c r="E15" s="16">
        <v>0</v>
      </c>
      <c r="F15" s="1">
        <f t="shared" si="0"/>
        <v>1000</v>
      </c>
    </row>
    <row r="16" spans="1:6" x14ac:dyDescent="0.25">
      <c r="A16" s="13" t="s">
        <v>25</v>
      </c>
      <c r="B16" s="7">
        <v>1800</v>
      </c>
      <c r="C16" s="13" t="s">
        <v>26</v>
      </c>
      <c r="E16" s="16">
        <v>1811.39</v>
      </c>
      <c r="F16" s="1">
        <f t="shared" si="0"/>
        <v>-11.3900000000001</v>
      </c>
    </row>
    <row r="17" spans="1:7" x14ac:dyDescent="0.25">
      <c r="A17" s="13" t="s">
        <v>27</v>
      </c>
      <c r="B17" s="7">
        <v>3200</v>
      </c>
      <c r="C17" s="13" t="s">
        <v>28</v>
      </c>
      <c r="E17" s="16">
        <v>0</v>
      </c>
      <c r="F17" s="1">
        <f t="shared" si="0"/>
        <v>3200</v>
      </c>
    </row>
    <row r="18" spans="1:7" x14ac:dyDescent="0.25">
      <c r="A18" s="13" t="s">
        <v>33</v>
      </c>
      <c r="B18" s="7">
        <v>1600</v>
      </c>
      <c r="C18" s="13" t="s">
        <v>34</v>
      </c>
      <c r="E18" s="16">
        <v>0</v>
      </c>
      <c r="F18" s="1">
        <f t="shared" si="0"/>
        <v>1600</v>
      </c>
    </row>
    <row r="19" spans="1:7" x14ac:dyDescent="0.25">
      <c r="A19" s="13" t="s">
        <v>47</v>
      </c>
      <c r="B19" s="7">
        <v>0</v>
      </c>
      <c r="C19" s="13"/>
      <c r="E19" s="16">
        <v>4629.38</v>
      </c>
      <c r="F19" s="1">
        <f t="shared" si="0"/>
        <v>-4629.38</v>
      </c>
    </row>
    <row r="20" spans="1:7" x14ac:dyDescent="0.25">
      <c r="B20" s="12"/>
      <c r="C20" s="12"/>
      <c r="E20" s="16"/>
      <c r="F20" s="1">
        <f t="shared" si="0"/>
        <v>0</v>
      </c>
    </row>
    <row r="21" spans="1:7" x14ac:dyDescent="0.25">
      <c r="A21" s="19" t="s">
        <v>13</v>
      </c>
      <c r="B21" s="20"/>
      <c r="C21" s="21"/>
      <c r="E21" s="16"/>
      <c r="F21" s="1">
        <f t="shared" si="0"/>
        <v>0</v>
      </c>
    </row>
    <row r="22" spans="1:7" x14ac:dyDescent="0.25">
      <c r="A22" s="2" t="s">
        <v>12</v>
      </c>
      <c r="B22" s="7">
        <v>6000</v>
      </c>
      <c r="C22" s="2" t="s">
        <v>22</v>
      </c>
      <c r="E22" s="16">
        <f>1670+1460</f>
        <v>3130</v>
      </c>
      <c r="F22" s="1">
        <f t="shared" si="0"/>
        <v>2870</v>
      </c>
    </row>
    <row r="23" spans="1:7" x14ac:dyDescent="0.25">
      <c r="A23" s="2" t="s">
        <v>14</v>
      </c>
      <c r="B23" s="7">
        <v>2000</v>
      </c>
      <c r="C23" s="2" t="s">
        <v>19</v>
      </c>
      <c r="E23" s="16">
        <v>865</v>
      </c>
      <c r="F23" s="1">
        <f t="shared" si="0"/>
        <v>1135</v>
      </c>
    </row>
    <row r="24" spans="1:7" x14ac:dyDescent="0.25">
      <c r="B24" s="1"/>
      <c r="E24" s="16"/>
      <c r="F24" s="1">
        <f t="shared" si="0"/>
        <v>0</v>
      </c>
    </row>
    <row r="25" spans="1:7" x14ac:dyDescent="0.25">
      <c r="A25" s="2" t="s">
        <v>10</v>
      </c>
      <c r="B25" s="7">
        <v>6000</v>
      </c>
      <c r="C25" s="2" t="s">
        <v>8</v>
      </c>
      <c r="E25" s="16">
        <f>59.73+203.03+24.35+163.42+47.26+129.91+51.81+69.13+23.5+82.08+12+325.43+131.51+1021.3+649.87+108.84+43.03+28.38+734.86+27.31+58.13+895.78+62.87+334+278.98+98.49+289.38+40.98+2954.72+105.31+745.76+65.66+1401.27+176.63+23.8+40.93-65.66+4806+1175.97+1127.5+175.1+1096.73</f>
        <v>19825.079999999998</v>
      </c>
      <c r="F25" s="1">
        <f t="shared" si="0"/>
        <v>-13825.079999999998</v>
      </c>
    </row>
    <row r="26" spans="1:7" ht="15.75" thickBot="1" x14ac:dyDescent="0.3">
      <c r="E26" s="16"/>
      <c r="F26" s="1"/>
    </row>
    <row r="27" spans="1:7" ht="15.75" thickBot="1" x14ac:dyDescent="0.3">
      <c r="A27" s="5" t="s">
        <v>4</v>
      </c>
      <c r="B27" s="6">
        <f>SUM(B3:B25)</f>
        <v>199962</v>
      </c>
      <c r="E27" s="16"/>
      <c r="F27" s="1"/>
    </row>
    <row r="28" spans="1:7" x14ac:dyDescent="0.25">
      <c r="D28" s="23" t="s">
        <v>41</v>
      </c>
      <c r="E28" s="24"/>
      <c r="F28" t="s">
        <v>42</v>
      </c>
      <c r="G28" t="s">
        <v>43</v>
      </c>
    </row>
    <row r="29" spans="1:7" ht="15.75" thickBot="1" x14ac:dyDescent="0.3">
      <c r="D29" s="17"/>
      <c r="E29" s="18">
        <f>SUM(E3:E25)</f>
        <v>170933.35</v>
      </c>
      <c r="F29" s="1">
        <f>SUM(F3:F25)</f>
        <v>29028.650000000005</v>
      </c>
      <c r="G29" s="16">
        <f>E29+F29</f>
        <v>199962</v>
      </c>
    </row>
  </sheetData>
  <mergeCells count="4">
    <mergeCell ref="A1:C1"/>
    <mergeCell ref="A11:C11"/>
    <mergeCell ref="A21:C21"/>
    <mergeCell ref="D28:E28"/>
  </mergeCells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250 Hrs</vt:lpstr>
      <vt:lpstr>Actual Spending 250 Hrs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2018-11-30T16:00:13Z</dcterms:modified>
</cp:coreProperties>
</file>