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233B06A8-71F1-4E36-81FF-72EEB12231F6}" xr6:coauthVersionLast="36" xr6:coauthVersionMax="36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Budget 250 Hrs" sheetId="4" r:id="rId1"/>
    <sheet name="Actual spending" sheetId="6" r:id="rId2"/>
  </sheets>
  <calcPr calcId="191029"/>
</workbook>
</file>

<file path=xl/calcChain.xml><?xml version="1.0" encoding="utf-8"?>
<calcChain xmlns="http://schemas.openxmlformats.org/spreadsheetml/2006/main">
  <c r="E19" i="6" l="1"/>
  <c r="E10" i="6" l="1"/>
  <c r="E3" i="6" l="1"/>
  <c r="E21" i="6" l="1"/>
  <c r="E4" i="6" l="1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3" i="6"/>
  <c r="B21" i="6" l="1"/>
  <c r="B21" i="4" l="1"/>
</calcChain>
</file>

<file path=xl/sharedStrings.xml><?xml version="1.0" encoding="utf-8"?>
<sst xmlns="http://schemas.openxmlformats.org/spreadsheetml/2006/main" count="62" uniqueCount="45">
  <si>
    <t>LR Piloting</t>
  </si>
  <si>
    <t>Intervention Emergency Recovery</t>
  </si>
  <si>
    <t>Spare parts/sensors</t>
  </si>
  <si>
    <t>Insurance</t>
  </si>
  <si>
    <t>Total</t>
  </si>
  <si>
    <t>Item</t>
  </si>
  <si>
    <t>Cost</t>
  </si>
  <si>
    <t>Notes</t>
  </si>
  <si>
    <t>Estimated</t>
  </si>
  <si>
    <t>Based on totals from  previous years</t>
  </si>
  <si>
    <t>Misc parts/tools/cables</t>
  </si>
  <si>
    <t>Will be supplemented by funds saved during vehicle downtime</t>
  </si>
  <si>
    <t>SBE GPCTD + DO</t>
  </si>
  <si>
    <t>Sensor Calibrations</t>
  </si>
  <si>
    <t>Wetlabs ECOPUCK</t>
  </si>
  <si>
    <t>Iridium Rudics comms</t>
  </si>
  <si>
    <t>Iridium SBD comms</t>
  </si>
  <si>
    <t>Number from Mike Kelly, assuming payment is about the same as 2016</t>
  </si>
  <si>
    <t>$1000 x 2, from 2015 quote</t>
  </si>
  <si>
    <t>Conference Travel</t>
  </si>
  <si>
    <t>$1500 X 4, from 2015 quote</t>
  </si>
  <si>
    <t>Plan for 80 days of LR piloting @ $250 per day</t>
  </si>
  <si>
    <t>LR mission setup</t>
  </si>
  <si>
    <t>LR mission setup required for 4 missions $3000 per</t>
  </si>
  <si>
    <t>2018 Preliminary Budget for Project  370000  (assuming 250 total Wave Glider days at sea)</t>
  </si>
  <si>
    <t>Spare Thrudder upgrade</t>
  </si>
  <si>
    <t>Upgrade our spare thrudder to v200</t>
  </si>
  <si>
    <t>Spare umbilical?</t>
  </si>
  <si>
    <t>a new spare for our Wave Glider fleet, we do have one spare that has been used for ~300 days at sea</t>
  </si>
  <si>
    <t>International travel</t>
  </si>
  <si>
    <t>From our discussions plan for 250 days of Wave Glider operations $120/day</t>
  </si>
  <si>
    <t>Hardware</t>
  </si>
  <si>
    <t>Hotspot cell modem charges</t>
  </si>
  <si>
    <t>Wetlabs EcoPuck</t>
  </si>
  <si>
    <t>Increase from last year</t>
  </si>
  <si>
    <t>Total for year for both gliders, number from Todd Ruston</t>
  </si>
  <si>
    <t>Moved to 200103 - Core CTD Data -MDUC budget</t>
  </si>
  <si>
    <t>WGMS subscription</t>
  </si>
  <si>
    <t>Misc LR repairs</t>
  </si>
  <si>
    <t>15k per vehicle</t>
  </si>
  <si>
    <t>From our discussions plan for 400 days of Wave Glider operations $140/day (rate increase over the years) was this increased for 400 days from proposals?</t>
  </si>
  <si>
    <t>2024 Preliminary Budget for Project  370000  (assuming 400 total Wave Glider days at sea)</t>
  </si>
  <si>
    <t>Spent</t>
  </si>
  <si>
    <t>Budget</t>
  </si>
  <si>
    <t>Remaining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</si>
</sst>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3" xfId="0" applyBorder="1"/>
    <xf numFmtId="6" fontId="0" fillId="0" borderId="5" xfId="0" applyNumberFormat="1" applyBorder="1"/>
    <xf numFmtId="6" fontId="0" fillId="0" borderId="1" xfId="0" applyNumberFormat="1" applyBorder="1"/>
    <xf numFmtId="6" fontId="0" fillId="0" borderId="1" xfId="0" applyNumberFormat="1" applyBorder="1" applyAlignment="1">
      <alignment horizontal="right"/>
    </xf>
    <xf numFmtId="6" fontId="0" fillId="0" borderId="2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6" fontId="0" fillId="0" borderId="2" xfId="0" applyNumberForma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6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12" xfId="0" applyBorder="1"/>
    <xf numFmtId="6" fontId="0" fillId="0" borderId="12" xfId="0" applyNumberFormat="1" applyBorder="1" applyAlignment="1">
      <alignment horizontal="center"/>
    </xf>
    <xf numFmtId="0" fontId="0" fillId="0" borderId="12" xfId="0" applyFill="1" applyBorder="1"/>
    <xf numFmtId="3" fontId="0" fillId="0" borderId="1" xfId="0" applyNumberFormat="1" applyFill="1" applyBorder="1"/>
    <xf numFmtId="0" fontId="1" fillId="0" borderId="0" xfId="0" applyFont="1"/>
    <xf numFmtId="8" fontId="0" fillId="0" borderId="0" xfId="0" applyNumberFormat="1"/>
    <xf numFmtId="38" fontId="0" fillId="0" borderId="0" xfId="0" applyNumberFormat="1"/>
    <xf numFmtId="6" fontId="1" fillId="0" borderId="0" xfId="0" applyNumberFormat="1" applyFont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5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workbookViewId="0">
      <selection activeCell="C13" sqref="C13"/>
    </sheetView>
  </sheetViews>
  <sheetFormatPr defaultRowHeight="15" x14ac:dyDescent="0.25"/>
  <cols>
    <col min="1" max="1" width="31.5703125" bestFit="1" customWidth="1"/>
    <col min="3" max="3" width="107.85546875" bestFit="1" customWidth="1"/>
    <col min="7" max="7" width="31.5703125" bestFit="1" customWidth="1"/>
    <col min="8" max="8" width="8.28515625" bestFit="1" customWidth="1"/>
    <col min="9" max="9" width="68.5703125" bestFit="1" customWidth="1"/>
  </cols>
  <sheetData>
    <row r="1" spans="1:3" ht="15.75" thickBot="1" x14ac:dyDescent="0.3">
      <c r="A1" s="31" t="s">
        <v>24</v>
      </c>
      <c r="B1" s="31"/>
      <c r="C1" s="31"/>
    </row>
    <row r="2" spans="1:3" ht="15.75" thickBot="1" x14ac:dyDescent="0.3">
      <c r="A2" s="10" t="s">
        <v>5</v>
      </c>
      <c r="B2" s="11" t="s">
        <v>6</v>
      </c>
      <c r="C2" s="4" t="s">
        <v>7</v>
      </c>
    </row>
    <row r="3" spans="1:3" x14ac:dyDescent="0.25">
      <c r="A3" s="3" t="s">
        <v>16</v>
      </c>
      <c r="B3" s="9">
        <v>30000</v>
      </c>
      <c r="C3" s="3" t="s">
        <v>30</v>
      </c>
    </row>
    <row r="4" spans="1:3" x14ac:dyDescent="0.25">
      <c r="A4" s="2" t="s">
        <v>15</v>
      </c>
      <c r="B4" s="7">
        <v>8000</v>
      </c>
      <c r="C4" s="2" t="s">
        <v>9</v>
      </c>
    </row>
    <row r="5" spans="1:3" x14ac:dyDescent="0.25">
      <c r="A5" s="2" t="s">
        <v>22</v>
      </c>
      <c r="B5" s="7">
        <v>12000</v>
      </c>
      <c r="C5" s="2" t="s">
        <v>23</v>
      </c>
    </row>
    <row r="6" spans="1:3" x14ac:dyDescent="0.25">
      <c r="A6" s="2" t="s">
        <v>0</v>
      </c>
      <c r="B6" s="7">
        <v>20000</v>
      </c>
      <c r="C6" s="2" t="s">
        <v>21</v>
      </c>
    </row>
    <row r="7" spans="1:3" x14ac:dyDescent="0.25">
      <c r="A7" s="2" t="s">
        <v>1</v>
      </c>
      <c r="B7" s="7">
        <v>4000</v>
      </c>
      <c r="C7" s="2" t="s">
        <v>11</v>
      </c>
    </row>
    <row r="8" spans="1:3" x14ac:dyDescent="0.25">
      <c r="A8" s="2" t="s">
        <v>3</v>
      </c>
      <c r="B8" s="8">
        <v>7882</v>
      </c>
      <c r="C8" s="2" t="s">
        <v>17</v>
      </c>
    </row>
    <row r="9" spans="1:3" x14ac:dyDescent="0.25">
      <c r="A9" s="13" t="s">
        <v>19</v>
      </c>
      <c r="B9" s="8">
        <v>3000</v>
      </c>
      <c r="C9" s="13" t="s">
        <v>29</v>
      </c>
    </row>
    <row r="11" spans="1:3" x14ac:dyDescent="0.25">
      <c r="A11" s="28" t="s">
        <v>2</v>
      </c>
      <c r="B11" s="29"/>
      <c r="C11" s="30"/>
    </row>
    <row r="12" spans="1:3" x14ac:dyDescent="0.25">
      <c r="A12" s="13" t="s">
        <v>25</v>
      </c>
      <c r="B12" s="7">
        <v>4500</v>
      </c>
      <c r="C12" s="13" t="s">
        <v>26</v>
      </c>
    </row>
    <row r="13" spans="1:3" x14ac:dyDescent="0.25">
      <c r="A13" s="13" t="s">
        <v>27</v>
      </c>
      <c r="B13" s="7">
        <v>37000</v>
      </c>
      <c r="C13" s="13" t="s">
        <v>28</v>
      </c>
    </row>
    <row r="14" spans="1:3" x14ac:dyDescent="0.25">
      <c r="B14" s="12"/>
      <c r="C14" s="12"/>
    </row>
    <row r="15" spans="1:3" x14ac:dyDescent="0.25">
      <c r="A15" s="28" t="s">
        <v>13</v>
      </c>
      <c r="B15" s="29"/>
      <c r="C15" s="30"/>
    </row>
    <row r="16" spans="1:3" x14ac:dyDescent="0.25">
      <c r="A16" s="2" t="s">
        <v>12</v>
      </c>
      <c r="B16" s="7">
        <v>6000</v>
      </c>
      <c r="C16" s="2" t="s">
        <v>20</v>
      </c>
    </row>
    <row r="17" spans="1:3" x14ac:dyDescent="0.25">
      <c r="A17" s="2" t="s">
        <v>14</v>
      </c>
      <c r="B17" s="7">
        <v>2000</v>
      </c>
      <c r="C17" s="2" t="s">
        <v>18</v>
      </c>
    </row>
    <row r="18" spans="1:3" x14ac:dyDescent="0.25">
      <c r="B18" s="1"/>
    </row>
    <row r="19" spans="1:3" x14ac:dyDescent="0.25">
      <c r="A19" s="2" t="s">
        <v>10</v>
      </c>
      <c r="B19" s="7">
        <v>6000</v>
      </c>
      <c r="C19" s="2" t="s">
        <v>8</v>
      </c>
    </row>
    <row r="20" spans="1:3" ht="15.75" thickBot="1" x14ac:dyDescent="0.3"/>
    <row r="21" spans="1:3" ht="15.75" thickBot="1" x14ac:dyDescent="0.3">
      <c r="A21" s="5" t="s">
        <v>4</v>
      </c>
      <c r="B21" s="6">
        <f>SUM(B3:B19)</f>
        <v>140382</v>
      </c>
    </row>
  </sheetData>
  <mergeCells count="3">
    <mergeCell ref="A11:C11"/>
    <mergeCell ref="A15:C15"/>
    <mergeCell ref="A1:C1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1"/>
  <sheetViews>
    <sheetView tabSelected="1" workbookViewId="0">
      <selection activeCell="E20" sqref="E20"/>
    </sheetView>
  </sheetViews>
  <sheetFormatPr defaultRowHeight="15" x14ac:dyDescent="0.25"/>
  <cols>
    <col min="1" max="1" width="33.5703125" customWidth="1"/>
    <col min="3" max="3" width="139.42578125" bestFit="1" customWidth="1"/>
    <col min="5" max="5" width="15.28515625" bestFit="1" customWidth="1"/>
    <col min="6" max="6" width="10.42578125" bestFit="1" customWidth="1"/>
    <col min="7" max="7" width="31.5703125" bestFit="1" customWidth="1"/>
    <col min="8" max="8" width="8.28515625" bestFit="1" customWidth="1"/>
    <col min="9" max="9" width="68.5703125" bestFit="1" customWidth="1"/>
  </cols>
  <sheetData>
    <row r="1" spans="1:9" ht="15.75" thickBot="1" x14ac:dyDescent="0.3">
      <c r="A1" s="32" t="s">
        <v>41</v>
      </c>
      <c r="B1" s="33"/>
      <c r="C1" s="34"/>
    </row>
    <row r="2" spans="1:9" ht="15.75" thickBot="1" x14ac:dyDescent="0.3">
      <c r="A2" s="10" t="s">
        <v>5</v>
      </c>
      <c r="B2" s="11" t="s">
        <v>6</v>
      </c>
      <c r="C2" s="4" t="s">
        <v>7</v>
      </c>
      <c r="E2" s="25" t="s">
        <v>42</v>
      </c>
      <c r="F2" s="26" t="s">
        <v>43</v>
      </c>
      <c r="G2" t="s">
        <v>44</v>
      </c>
    </row>
    <row r="3" spans="1:9" x14ac:dyDescent="0.25">
      <c r="A3" s="3" t="s">
        <v>16</v>
      </c>
      <c r="B3" s="15">
        <v>56000</v>
      </c>
      <c r="C3" s="3" t="s">
        <v>40</v>
      </c>
      <c r="E3" s="1">
        <f>50000</f>
        <v>50000</v>
      </c>
      <c r="F3" s="27">
        <f>B3</f>
        <v>56000</v>
      </c>
      <c r="G3" s="25">
        <f>F3-E3</f>
        <v>6000</v>
      </c>
    </row>
    <row r="4" spans="1:9" x14ac:dyDescent="0.25">
      <c r="A4" s="2" t="s">
        <v>15</v>
      </c>
      <c r="B4" s="16">
        <v>10000</v>
      </c>
      <c r="C4" s="2" t="s">
        <v>34</v>
      </c>
      <c r="E4" s="1">
        <f>4300</f>
        <v>4300</v>
      </c>
      <c r="F4" s="27">
        <f t="shared" ref="F4:F21" si="0">B4</f>
        <v>10000</v>
      </c>
      <c r="G4" s="25">
        <f t="shared" ref="G4:G21" si="1">F4-E4</f>
        <v>5700</v>
      </c>
    </row>
    <row r="5" spans="1:9" x14ac:dyDescent="0.25">
      <c r="A5" s="2" t="s">
        <v>32</v>
      </c>
      <c r="B5" s="16">
        <v>625</v>
      </c>
      <c r="C5" s="2" t="s">
        <v>35</v>
      </c>
      <c r="E5" s="1">
        <v>1700</v>
      </c>
      <c r="F5" s="27">
        <f t="shared" si="0"/>
        <v>625</v>
      </c>
      <c r="G5" s="25">
        <f t="shared" si="1"/>
        <v>-1075</v>
      </c>
      <c r="I5" s="24"/>
    </row>
    <row r="6" spans="1:9" x14ac:dyDescent="0.25">
      <c r="A6" s="2" t="s">
        <v>1</v>
      </c>
      <c r="B6" s="16">
        <v>15000</v>
      </c>
      <c r="C6" s="2" t="s">
        <v>11</v>
      </c>
      <c r="E6" s="1"/>
      <c r="F6" s="27">
        <f t="shared" si="0"/>
        <v>15000</v>
      </c>
      <c r="G6" s="25">
        <f t="shared" si="1"/>
        <v>15000</v>
      </c>
    </row>
    <row r="7" spans="1:9" x14ac:dyDescent="0.25">
      <c r="A7" s="2" t="s">
        <v>3</v>
      </c>
      <c r="B7" s="23">
        <v>7845</v>
      </c>
      <c r="C7" s="2"/>
      <c r="E7" s="1">
        <v>7845</v>
      </c>
      <c r="F7" s="27">
        <f t="shared" si="0"/>
        <v>7845</v>
      </c>
      <c r="G7" s="25">
        <f t="shared" si="1"/>
        <v>0</v>
      </c>
    </row>
    <row r="8" spans="1:9" x14ac:dyDescent="0.25">
      <c r="A8" s="13" t="s">
        <v>19</v>
      </c>
      <c r="B8" s="16">
        <v>3000</v>
      </c>
      <c r="C8" s="13" t="s">
        <v>29</v>
      </c>
      <c r="E8" s="1"/>
      <c r="F8" s="27">
        <f t="shared" si="0"/>
        <v>3000</v>
      </c>
      <c r="G8" s="25">
        <f t="shared" si="1"/>
        <v>3000</v>
      </c>
    </row>
    <row r="9" spans="1:9" x14ac:dyDescent="0.25">
      <c r="A9" s="22" t="s">
        <v>37</v>
      </c>
      <c r="B9" s="17">
        <v>30000</v>
      </c>
      <c r="C9" s="22" t="s">
        <v>39</v>
      </c>
      <c r="E9" s="1">
        <v>30000</v>
      </c>
      <c r="F9" s="27">
        <f t="shared" si="0"/>
        <v>30000</v>
      </c>
      <c r="G9" s="25">
        <f t="shared" si="1"/>
        <v>0</v>
      </c>
    </row>
    <row r="10" spans="1:9" x14ac:dyDescent="0.25">
      <c r="A10" s="13" t="s">
        <v>38</v>
      </c>
      <c r="B10" s="16">
        <v>20000</v>
      </c>
      <c r="C10" s="13"/>
      <c r="E10" s="1">
        <f>6748.5+10534.56</f>
        <v>17283.059999999998</v>
      </c>
      <c r="F10" s="27">
        <f t="shared" si="0"/>
        <v>20000</v>
      </c>
      <c r="G10" s="25">
        <f t="shared" si="1"/>
        <v>2716.9400000000023</v>
      </c>
    </row>
    <row r="11" spans="1:9" ht="15.75" thickBot="1" x14ac:dyDescent="0.3">
      <c r="A11" s="14"/>
      <c r="B11" s="17"/>
      <c r="C11" s="14"/>
      <c r="E11" s="1"/>
      <c r="F11" s="27">
        <f t="shared" si="0"/>
        <v>0</v>
      </c>
      <c r="G11" s="25">
        <f t="shared" si="1"/>
        <v>0</v>
      </c>
    </row>
    <row r="12" spans="1:9" ht="15.75" thickBot="1" x14ac:dyDescent="0.3">
      <c r="A12" s="38" t="s">
        <v>31</v>
      </c>
      <c r="B12" s="39"/>
      <c r="C12" s="40"/>
      <c r="E12" s="1"/>
      <c r="F12" s="27">
        <f t="shared" si="0"/>
        <v>0</v>
      </c>
      <c r="G12" s="25">
        <f t="shared" si="1"/>
        <v>0</v>
      </c>
    </row>
    <row r="13" spans="1:9" x14ac:dyDescent="0.25">
      <c r="A13" s="19" t="s">
        <v>33</v>
      </c>
      <c r="B13" s="15">
        <v>12000</v>
      </c>
      <c r="C13" s="19"/>
      <c r="E13" s="1">
        <v>13356.82</v>
      </c>
      <c r="F13" s="27">
        <f t="shared" si="0"/>
        <v>12000</v>
      </c>
      <c r="G13" s="25">
        <f t="shared" si="1"/>
        <v>-1356.8199999999997</v>
      </c>
    </row>
    <row r="14" spans="1:9" ht="15.75" thickBot="1" x14ac:dyDescent="0.3">
      <c r="B14" s="18"/>
      <c r="E14" s="1"/>
      <c r="F14" s="27">
        <f t="shared" si="0"/>
        <v>0</v>
      </c>
      <c r="G14" s="25">
        <f t="shared" si="1"/>
        <v>0</v>
      </c>
    </row>
    <row r="15" spans="1:9" ht="15.75" thickBot="1" x14ac:dyDescent="0.3">
      <c r="A15" s="35" t="s">
        <v>13</v>
      </c>
      <c r="B15" s="36"/>
      <c r="C15" s="37"/>
      <c r="E15" s="1"/>
      <c r="F15" s="27">
        <f t="shared" si="0"/>
        <v>0</v>
      </c>
      <c r="G15" s="25">
        <f t="shared" si="1"/>
        <v>0</v>
      </c>
    </row>
    <row r="16" spans="1:9" x14ac:dyDescent="0.25">
      <c r="A16" s="20" t="s">
        <v>12</v>
      </c>
      <c r="B16" s="21"/>
      <c r="C16" s="3" t="s">
        <v>36</v>
      </c>
      <c r="E16" s="1"/>
      <c r="F16" s="27">
        <f t="shared" si="0"/>
        <v>0</v>
      </c>
      <c r="G16" s="25">
        <f t="shared" si="1"/>
        <v>0</v>
      </c>
    </row>
    <row r="17" spans="1:7" x14ac:dyDescent="0.25">
      <c r="A17" s="2" t="s">
        <v>14</v>
      </c>
      <c r="B17" s="16"/>
      <c r="C17" s="2" t="s">
        <v>36</v>
      </c>
      <c r="E17" s="1"/>
      <c r="F17" s="27">
        <f t="shared" si="0"/>
        <v>0</v>
      </c>
      <c r="G17" s="25">
        <f t="shared" si="1"/>
        <v>0</v>
      </c>
    </row>
    <row r="18" spans="1:7" x14ac:dyDescent="0.25">
      <c r="A18" s="12"/>
      <c r="B18" s="17"/>
      <c r="C18" s="12"/>
      <c r="E18" s="1"/>
      <c r="F18" s="27">
        <f t="shared" si="0"/>
        <v>0</v>
      </c>
      <c r="G18" s="25">
        <f t="shared" si="1"/>
        <v>0</v>
      </c>
    </row>
    <row r="19" spans="1:7" x14ac:dyDescent="0.25">
      <c r="A19" s="2" t="s">
        <v>10</v>
      </c>
      <c r="B19" s="16">
        <v>20000</v>
      </c>
      <c r="C19" s="2" t="s">
        <v>8</v>
      </c>
      <c r="E19" s="1">
        <f>512.28+274.35+15.08+148.09+776.25+4198.38+22.99+259.15+160.95+87.66-89.39+177.97+18.99+17.97+81.43+20.97+62.33+201.8+394.62+81.71+71.92+190.33+24.41+669.02</f>
        <v>8379.26</v>
      </c>
      <c r="F19" s="27">
        <f t="shared" si="0"/>
        <v>20000</v>
      </c>
      <c r="G19" s="25">
        <f t="shared" si="1"/>
        <v>11620.74</v>
      </c>
    </row>
    <row r="20" spans="1:7" ht="15.75" thickBot="1" x14ac:dyDescent="0.3">
      <c r="E20" s="1"/>
      <c r="F20" s="27">
        <f t="shared" si="0"/>
        <v>0</v>
      </c>
      <c r="G20" s="25">
        <f t="shared" si="1"/>
        <v>0</v>
      </c>
    </row>
    <row r="21" spans="1:7" ht="15.75" thickBot="1" x14ac:dyDescent="0.3">
      <c r="A21" s="5" t="s">
        <v>4</v>
      </c>
      <c r="B21" s="6">
        <f>SUM(B3:B19)</f>
        <v>174470</v>
      </c>
      <c r="E21" s="1">
        <f>SUM(E3:E19)</f>
        <v>132864.14000000001</v>
      </c>
      <c r="F21" s="27">
        <f t="shared" si="0"/>
        <v>174470</v>
      </c>
      <c r="G21" s="25">
        <f t="shared" si="1"/>
        <v>41605.859999999986</v>
      </c>
    </row>
  </sheetData>
  <mergeCells count="3">
    <mergeCell ref="A1:C1"/>
    <mergeCell ref="A15:C15"/>
    <mergeCell ref="A12:C12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250 Hrs</vt:lpstr>
      <vt:lpstr>Actual spending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2024-11-21T21:38:58Z</dcterms:modified>
</cp:coreProperties>
</file>