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45" windowWidth="28515" windowHeight="143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4" i="1"/>
  <c r="G5"/>
  <c r="G6"/>
  <c r="G7"/>
  <c r="G3"/>
  <c r="F7"/>
  <c r="F6"/>
  <c r="F5"/>
  <c r="F4"/>
  <c r="F3"/>
  <c r="H3" s="1"/>
  <c r="F2"/>
  <c r="G2" s="1"/>
  <c r="H4" l="1"/>
  <c r="H5"/>
  <c r="H2"/>
</calcChain>
</file>

<file path=xl/comments1.xml><?xml version="1.0" encoding="utf-8"?>
<comments xmlns="http://schemas.openxmlformats.org/spreadsheetml/2006/main">
  <authors>
    <author>Gernot Friederich</author>
  </authors>
  <commentList>
    <comment ref="A3" authorId="0">
      <text>
        <r>
          <rPr>
            <b/>
            <sz val="8"/>
            <color indexed="81"/>
            <rFont val="Tahoma"/>
            <family val="2"/>
          </rPr>
          <t>Gernot Friederich:</t>
        </r>
        <r>
          <rPr>
            <sz val="8"/>
            <color indexed="81"/>
            <rFont val="Tahoma"/>
            <family val="2"/>
          </rPr>
          <t xml:space="preserve">
O-buoy #1 Standard
</t>
        </r>
      </text>
    </comment>
  </commentList>
</comments>
</file>

<file path=xl/sharedStrings.xml><?xml version="1.0" encoding="utf-8"?>
<sst xmlns="http://schemas.openxmlformats.org/spreadsheetml/2006/main" count="14" uniqueCount="14">
  <si>
    <t>ID</t>
  </si>
  <si>
    <t>CO2 ppm</t>
  </si>
  <si>
    <t>CO2Meas.</t>
  </si>
  <si>
    <t>H2OMeas</t>
  </si>
  <si>
    <t>Pressure</t>
  </si>
  <si>
    <t>adjusted</t>
  </si>
  <si>
    <t>2ndOrder</t>
  </si>
  <si>
    <t>resid</t>
  </si>
  <si>
    <t>Zero</t>
  </si>
  <si>
    <t>CMDL369.09</t>
  </si>
  <si>
    <t>CMDL450.76</t>
  </si>
  <si>
    <t>CMDL574.74</t>
  </si>
  <si>
    <t>Waveglider</t>
  </si>
  <si>
    <t>OBFillTank1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</si>
</sst>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2" borderId="1" applyNumberFormat="0" applyFont="0" applyAlignment="0" applyProtection="0"/>
  </cellStyleXfs>
  <cellXfs count="4">
    <xf numFmtId="0" fontId="0" fillId="0" borderId="0" xfId="0"/>
    <xf numFmtId="2" fontId="0" fillId="0" borderId="0" xfId="0" applyNumberFormat="1"/>
    <xf numFmtId="2" fontId="0" fillId="3" borderId="1" xfId="1" applyNumberFormat="1" applyFont="1" applyFill="1"/>
    <xf numFmtId="0" fontId="0" fillId="3" borderId="0" xfId="0" applyFill="1"/>
  </cellXfs>
  <cellStyles count="2">
    <cellStyle name="Normal" xfId="0" builtinId="0"/>
    <cellStyle name="Note" xfId="1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poly"/>
            <c:order val="2"/>
            <c:intercept val="0"/>
            <c:dispRSqr val="1"/>
            <c:dispEq val="1"/>
            <c:trendlineLbl>
              <c:layout>
                <c:manualLayout>
                  <c:x val="0.35700328083989508"/>
                  <c:y val="0.11063648293963257"/>
                </c:manualLayout>
              </c:layout>
              <c:numFmt formatCode="0.0000E+00" sourceLinked="0"/>
            </c:trendlineLbl>
          </c:trendline>
          <c:xVal>
            <c:numRef>
              <c:f>Sheet1!$F$3:$F$5</c:f>
              <c:numCache>
                <c:formatCode>0.00</c:formatCode>
                <c:ptCount val="3"/>
                <c:pt idx="0">
                  <c:v>368.84040572444627</c:v>
                </c:pt>
                <c:pt idx="1">
                  <c:v>450.27004502700447</c:v>
                </c:pt>
                <c:pt idx="2">
                  <c:v>396.57992068401592</c:v>
                </c:pt>
              </c:numCache>
            </c:numRef>
          </c:xVal>
          <c:yVal>
            <c:numRef>
              <c:f>Sheet1!$B$3:$B$6</c:f>
              <c:numCache>
                <c:formatCode>0.00</c:formatCode>
                <c:ptCount val="4"/>
                <c:pt idx="0">
                  <c:v>369.2</c:v>
                </c:pt>
                <c:pt idx="1">
                  <c:v>450.76</c:v>
                </c:pt>
                <c:pt idx="2">
                  <c:v>396.82</c:v>
                </c:pt>
              </c:numCache>
            </c:numRef>
          </c:yVal>
          <c:smooth val="1"/>
        </c:ser>
        <c:axId val="143201024"/>
        <c:axId val="143202560"/>
      </c:scatterChart>
      <c:valAx>
        <c:axId val="143201024"/>
        <c:scaling>
          <c:orientation val="minMax"/>
          <c:min val="350"/>
        </c:scaling>
        <c:axPos val="b"/>
        <c:numFmt formatCode="0.00" sourceLinked="1"/>
        <c:tickLblPos val="nextTo"/>
        <c:crossAx val="143202560"/>
        <c:crosses val="autoZero"/>
        <c:crossBetween val="midCat"/>
      </c:valAx>
      <c:valAx>
        <c:axId val="143202560"/>
        <c:scaling>
          <c:orientation val="minMax"/>
          <c:min val="350"/>
        </c:scaling>
        <c:axPos val="l"/>
        <c:majorGridlines/>
        <c:numFmt formatCode="0.00" sourceLinked="1"/>
        <c:tickLblPos val="nextTo"/>
        <c:crossAx val="1432010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9</xdr:row>
      <xdr:rowOff>152400</xdr:rowOff>
    </xdr:from>
    <xdr:to>
      <xdr:col>10</xdr:col>
      <xdr:colOff>66675</xdr:colOff>
      <xdr:row>26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M10" sqref="M10"/>
    </sheetView>
  </sheetViews>
  <sheetFormatPr defaultRowHeight="12.75"/>
  <sheetData>
    <row r="1" spans="1:8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s="1">
        <v>0</v>
      </c>
      <c r="C2" s="1">
        <v>0</v>
      </c>
      <c r="D2" s="1">
        <v>0</v>
      </c>
      <c r="E2" s="1">
        <v>102.4</v>
      </c>
      <c r="F2" s="1">
        <f>C2/(1-(D2/1000))</f>
        <v>0</v>
      </c>
      <c r="G2" s="1">
        <f>0.000012042*F2^2+0.99628*F2</f>
        <v>0</v>
      </c>
      <c r="H2" s="1">
        <f>G2-B2</f>
        <v>0</v>
      </c>
    </row>
    <row r="3" spans="1:8">
      <c r="A3" t="s">
        <v>9</v>
      </c>
      <c r="B3" s="1">
        <v>369.2</v>
      </c>
      <c r="C3" s="1">
        <v>368.84</v>
      </c>
      <c r="D3" s="1">
        <v>1.1000000000000001E-3</v>
      </c>
      <c r="E3" s="1">
        <v>103.22</v>
      </c>
      <c r="F3" s="1">
        <f t="shared" ref="F3:F7" si="0">C3/(1-(D3/1000))</f>
        <v>368.84040572444627</v>
      </c>
      <c r="G3" s="1">
        <f>0.0000029574*F3^2+0.99969*F3</f>
        <v>369.12839949112407</v>
      </c>
      <c r="H3" s="1">
        <f t="shared" ref="H3:H5" si="1">G3-B3</f>
        <v>-7.1600508875917512E-2</v>
      </c>
    </row>
    <row r="4" spans="1:8">
      <c r="A4" t="s">
        <v>10</v>
      </c>
      <c r="B4" s="1">
        <v>450.76</v>
      </c>
      <c r="C4" s="1">
        <v>450.27</v>
      </c>
      <c r="D4" s="1">
        <v>1E-4</v>
      </c>
      <c r="E4" s="1">
        <v>103.22</v>
      </c>
      <c r="F4" s="1">
        <f t="shared" si="0"/>
        <v>450.27004502700447</v>
      </c>
      <c r="G4" s="1">
        <f t="shared" ref="G4:G7" si="2">0.0000029574*F4^2+0.99969*F4</f>
        <v>450.73005379675908</v>
      </c>
      <c r="H4" s="1">
        <f t="shared" si="1"/>
        <v>-2.9946203240911018E-2</v>
      </c>
    </row>
    <row r="5" spans="1:8">
      <c r="A5" t="s">
        <v>11</v>
      </c>
      <c r="B5" s="1">
        <v>396.82</v>
      </c>
      <c r="C5" s="1">
        <v>396.58</v>
      </c>
      <c r="D5" s="1">
        <v>-2.0000000000000001E-4</v>
      </c>
      <c r="E5" s="1">
        <v>103.22</v>
      </c>
      <c r="F5" s="1">
        <f t="shared" si="0"/>
        <v>396.57992068401592</v>
      </c>
      <c r="G5" s="1">
        <f t="shared" si="2"/>
        <v>396.92210786708642</v>
      </c>
      <c r="H5" s="1">
        <f t="shared" si="1"/>
        <v>0.10210786708643127</v>
      </c>
    </row>
    <row r="6" spans="1:8">
      <c r="A6" s="3" t="s">
        <v>12</v>
      </c>
      <c r="B6" s="1"/>
      <c r="C6" s="1">
        <v>442.04</v>
      </c>
      <c r="D6" s="1">
        <v>4.4999999999999997E-3</v>
      </c>
      <c r="E6" s="1">
        <v>103.22</v>
      </c>
      <c r="F6" s="1">
        <f t="shared" si="0"/>
        <v>442.04198918895133</v>
      </c>
      <c r="G6" s="2">
        <f t="shared" si="2"/>
        <v>442.48283544520029</v>
      </c>
    </row>
    <row r="7" spans="1:8">
      <c r="A7" t="s">
        <v>13</v>
      </c>
      <c r="B7" s="1"/>
      <c r="C7" s="1">
        <v>382.75</v>
      </c>
      <c r="D7" s="1">
        <v>6.4999999999999997E-3</v>
      </c>
      <c r="E7" s="1">
        <v>102.01</v>
      </c>
      <c r="F7" s="1">
        <f t="shared" si="0"/>
        <v>382.75248789117131</v>
      </c>
      <c r="G7" s="1">
        <f t="shared" si="2"/>
        <v>383.06709214359205</v>
      </c>
    </row>
    <row r="8" spans="1:8">
      <c r="B8" s="1"/>
      <c r="C8" s="1"/>
      <c r="D8" s="1"/>
      <c r="E8" s="1"/>
      <c r="F8" s="1"/>
      <c r="G8" s="1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frge</dc:creator>
  <cp:lastModifiedBy>frge</cp:lastModifiedBy>
  <dcterms:created xsi:type="dcterms:W3CDTF">2013-01-09T19:26:32Z</dcterms:created>
  <dcterms:modified xsi:type="dcterms:W3CDTF">2013-03-14T19:02:32Z</dcterms:modified>
</cp:coreProperties>
</file>