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filterPrivacy="1" autoCompressPictures="0"/>
  <bookViews>
    <workbookView xWindow="5040" yWindow="1600" windowWidth="23960" windowHeight="19540" tabRatio="582" activeTab="4"/>
  </bookViews>
  <sheets>
    <sheet name="Control Sheet" sheetId="15" r:id="rId1"/>
    <sheet name="Assembly BOM" sheetId="23" state="hidden" r:id="rId2"/>
    <sheet name="PR240 Proxi-Com PCBA BOM" sheetId="21" r:id="rId3"/>
    <sheet name="PR240 Tx Power PCBA BOM" sheetId="25" r:id="rId4"/>
    <sheet name="PR240 RX Power PCBA BOM" sheetId="24" r:id="rId5"/>
  </sheets>
  <definedNames>
    <definedName name="_xlnm._FilterDatabase" localSheetId="1" hidden="1">'Assembly BOM'!$H$5:$I$65</definedName>
    <definedName name="_xlnm._FilterDatabase" localSheetId="4" hidden="1">'PR240 RX Power PCBA BOM'!#REF!</definedName>
    <definedName name="_xlnm._FilterDatabase" localSheetId="3" hidden="1">'PR240 Tx Power PCBA BOM'!#REF!</definedName>
    <definedName name="ATE_Hourly_Rate">'Control Sheet'!$B$7</definedName>
    <definedName name="ExchangeRate">'Control Sheet'!$B$2</definedName>
    <definedName name="Proxi_Hourly_Rate">'Control Sheet'!$B$3</definedName>
    <definedName name="Quickcircuit_Discount_Rate">'Control Sheet'!$B$6</definedName>
    <definedName name="Quickcircuit_Hourly_Rate">'Control Sheet'!$B$5</definedName>
    <definedName name="Quickcircuit_Premium_Rate">'Control Sheet'!$B$4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48" i="23" l="1"/>
  <c r="J48" i="23"/>
  <c r="J18" i="23"/>
  <c r="P63" i="23"/>
  <c r="O63" i="23"/>
  <c r="N63" i="23"/>
  <c r="M63" i="23"/>
  <c r="L63" i="23"/>
  <c r="K63" i="23"/>
  <c r="P62" i="23"/>
  <c r="O62" i="23"/>
  <c r="N62" i="23"/>
  <c r="M62" i="23"/>
  <c r="L62" i="23"/>
  <c r="K62" i="23"/>
  <c r="P61" i="23"/>
  <c r="O61" i="23"/>
  <c r="N61" i="23"/>
  <c r="M61" i="23"/>
  <c r="L61" i="23"/>
  <c r="K61" i="23"/>
  <c r="P60" i="23"/>
  <c r="O60" i="23"/>
  <c r="N60" i="23"/>
  <c r="M60" i="23"/>
  <c r="L60" i="23"/>
  <c r="K60" i="23"/>
  <c r="P59" i="23"/>
  <c r="O59" i="23"/>
  <c r="N59" i="23"/>
  <c r="M59" i="23"/>
  <c r="L59" i="23"/>
  <c r="K59" i="23"/>
  <c r="P58" i="23"/>
  <c r="O58" i="23"/>
  <c r="N58" i="23"/>
  <c r="M58" i="23"/>
  <c r="L58" i="23"/>
  <c r="K58" i="23"/>
  <c r="P57" i="23"/>
  <c r="O57" i="23"/>
  <c r="N57" i="23"/>
  <c r="M57" i="23"/>
  <c r="L57" i="23"/>
  <c r="K57" i="23"/>
  <c r="P56" i="23"/>
  <c r="O56" i="23"/>
  <c r="N56" i="23"/>
  <c r="M56" i="23"/>
  <c r="L56" i="23"/>
  <c r="K56" i="23"/>
  <c r="P55" i="23"/>
  <c r="O55" i="23"/>
  <c r="N55" i="23"/>
  <c r="M55" i="23"/>
  <c r="L55" i="23"/>
  <c r="K55" i="23"/>
  <c r="P54" i="23"/>
  <c r="O54" i="23"/>
  <c r="N54" i="23"/>
  <c r="M54" i="23"/>
  <c r="L54" i="23"/>
  <c r="K54" i="23"/>
  <c r="P53" i="23"/>
  <c r="O53" i="23"/>
  <c r="N53" i="23"/>
  <c r="M53" i="23"/>
  <c r="L53" i="23"/>
  <c r="K53" i="23"/>
  <c r="P52" i="23"/>
  <c r="O52" i="23"/>
  <c r="N52" i="23"/>
  <c r="M52" i="23"/>
  <c r="L52" i="23"/>
  <c r="K52" i="23"/>
  <c r="P51" i="23"/>
  <c r="O51" i="23"/>
  <c r="N51" i="23"/>
  <c r="M51" i="23"/>
  <c r="L51" i="23"/>
  <c r="K51" i="23"/>
  <c r="P50" i="23"/>
  <c r="O50" i="23"/>
  <c r="N50" i="23"/>
  <c r="M50" i="23"/>
  <c r="L50" i="23"/>
  <c r="K50" i="23"/>
  <c r="P48" i="23"/>
  <c r="O48" i="23"/>
  <c r="M48" i="23"/>
  <c r="L48" i="23"/>
  <c r="P47" i="23"/>
  <c r="O47" i="23"/>
  <c r="N47" i="23"/>
  <c r="M47" i="23"/>
  <c r="L47" i="23"/>
  <c r="K47" i="23"/>
  <c r="P46" i="23"/>
  <c r="O46" i="23"/>
  <c r="N46" i="23"/>
  <c r="M46" i="23"/>
  <c r="L46" i="23"/>
  <c r="K46" i="23"/>
  <c r="P45" i="23"/>
  <c r="O45" i="23"/>
  <c r="N45" i="23"/>
  <c r="M45" i="23"/>
  <c r="L45" i="23"/>
  <c r="K45" i="23"/>
  <c r="P44" i="23"/>
  <c r="O44" i="23"/>
  <c r="N44" i="23"/>
  <c r="M44" i="23"/>
  <c r="L44" i="23"/>
  <c r="K44" i="23"/>
  <c r="P43" i="23"/>
  <c r="O43" i="23"/>
  <c r="N43" i="23"/>
  <c r="M43" i="23"/>
  <c r="L43" i="23"/>
  <c r="K43" i="23"/>
  <c r="P42" i="23"/>
  <c r="O42" i="23"/>
  <c r="N42" i="23"/>
  <c r="M42" i="23"/>
  <c r="L42" i="23"/>
  <c r="K42" i="23"/>
  <c r="P41" i="23"/>
  <c r="O41" i="23"/>
  <c r="N41" i="23"/>
  <c r="M41" i="23"/>
  <c r="L41" i="23"/>
  <c r="K41" i="23"/>
  <c r="P40" i="23"/>
  <c r="O40" i="23"/>
  <c r="N40" i="23"/>
  <c r="M40" i="23"/>
  <c r="L40" i="23"/>
  <c r="K40" i="23"/>
  <c r="P39" i="23"/>
  <c r="O39" i="23"/>
  <c r="N39" i="23"/>
  <c r="M39" i="23"/>
  <c r="L39" i="23"/>
  <c r="K39" i="23"/>
  <c r="P38" i="23"/>
  <c r="O38" i="23"/>
  <c r="N38" i="23"/>
  <c r="M38" i="23"/>
  <c r="L38" i="23"/>
  <c r="K38" i="23"/>
  <c r="P33" i="23"/>
  <c r="O33" i="23"/>
  <c r="N33" i="23"/>
  <c r="M33" i="23"/>
  <c r="L33" i="23"/>
  <c r="K33" i="23"/>
  <c r="P32" i="23"/>
  <c r="O32" i="23"/>
  <c r="N32" i="23"/>
  <c r="M32" i="23"/>
  <c r="L32" i="23"/>
  <c r="K32" i="23"/>
  <c r="P31" i="23"/>
  <c r="O31" i="23"/>
  <c r="N31" i="23"/>
  <c r="M31" i="23"/>
  <c r="L31" i="23"/>
  <c r="K31" i="23"/>
  <c r="P30" i="23"/>
  <c r="O30" i="23"/>
  <c r="N30" i="23"/>
  <c r="M30" i="23"/>
  <c r="L30" i="23"/>
  <c r="K30" i="23"/>
  <c r="P29" i="23"/>
  <c r="O29" i="23"/>
  <c r="N29" i="23"/>
  <c r="M29" i="23"/>
  <c r="L29" i="23"/>
  <c r="K29" i="23"/>
  <c r="P28" i="23"/>
  <c r="O28" i="23"/>
  <c r="N28" i="23"/>
  <c r="M28" i="23"/>
  <c r="L28" i="23"/>
  <c r="K28" i="23"/>
  <c r="P27" i="23"/>
  <c r="O27" i="23"/>
  <c r="N27" i="23"/>
  <c r="M27" i="23"/>
  <c r="L27" i="23"/>
  <c r="K27" i="23"/>
  <c r="P26" i="23"/>
  <c r="O26" i="23"/>
  <c r="N26" i="23"/>
  <c r="M26" i="23"/>
  <c r="L26" i="23"/>
  <c r="K26" i="23"/>
  <c r="P25" i="23"/>
  <c r="O25" i="23"/>
  <c r="N25" i="23"/>
  <c r="M25" i="23"/>
  <c r="L25" i="23"/>
  <c r="K25" i="23"/>
  <c r="P24" i="23"/>
  <c r="O24" i="23"/>
  <c r="N24" i="23"/>
  <c r="M24" i="23"/>
  <c r="L24" i="23"/>
  <c r="K24" i="23"/>
  <c r="P23" i="23"/>
  <c r="O23" i="23"/>
  <c r="N23" i="23"/>
  <c r="M23" i="23"/>
  <c r="L23" i="23"/>
  <c r="K23" i="23"/>
  <c r="P22" i="23"/>
  <c r="O22" i="23"/>
  <c r="N22" i="23"/>
  <c r="M22" i="23"/>
  <c r="L22" i="23"/>
  <c r="K22" i="23"/>
  <c r="P21" i="23"/>
  <c r="O21" i="23"/>
  <c r="N21" i="23"/>
  <c r="M21" i="23"/>
  <c r="L21" i="23"/>
  <c r="K21" i="23"/>
  <c r="P20" i="23"/>
  <c r="O20" i="23"/>
  <c r="N20" i="23"/>
  <c r="M20" i="23"/>
  <c r="L20" i="23"/>
  <c r="K20" i="23"/>
  <c r="P18" i="23"/>
  <c r="O18" i="23"/>
  <c r="N18" i="23"/>
  <c r="M18" i="23"/>
  <c r="L18" i="23"/>
  <c r="K18" i="23"/>
  <c r="P17" i="23"/>
  <c r="O17" i="23"/>
  <c r="N17" i="23"/>
  <c r="M17" i="23"/>
  <c r="L17" i="23"/>
  <c r="K17" i="23"/>
  <c r="P16" i="23"/>
  <c r="O16" i="23"/>
  <c r="N16" i="23"/>
  <c r="M16" i="23"/>
  <c r="L16" i="23"/>
  <c r="K16" i="23"/>
  <c r="P15" i="23"/>
  <c r="O15" i="23"/>
  <c r="N15" i="23"/>
  <c r="M15" i="23"/>
  <c r="L15" i="23"/>
  <c r="K15" i="23"/>
  <c r="P14" i="23"/>
  <c r="O14" i="23"/>
  <c r="N14" i="23"/>
  <c r="M14" i="23"/>
  <c r="L14" i="23"/>
  <c r="K14" i="23"/>
  <c r="P13" i="23"/>
  <c r="O13" i="23"/>
  <c r="N13" i="23"/>
  <c r="M13" i="23"/>
  <c r="L13" i="23"/>
  <c r="K13" i="23"/>
  <c r="P12" i="23"/>
  <c r="O12" i="23"/>
  <c r="N12" i="23"/>
  <c r="M12" i="23"/>
  <c r="L12" i="23"/>
  <c r="K12" i="23"/>
  <c r="P11" i="23"/>
  <c r="O11" i="23"/>
  <c r="N11" i="23"/>
  <c r="M11" i="23"/>
  <c r="L11" i="23"/>
  <c r="K11" i="23"/>
  <c r="P10" i="23"/>
  <c r="O10" i="23"/>
  <c r="N10" i="23"/>
  <c r="M10" i="23"/>
  <c r="L10" i="23"/>
  <c r="K10" i="23"/>
  <c r="P9" i="23"/>
  <c r="O9" i="23"/>
  <c r="N9" i="23"/>
  <c r="M9" i="23"/>
  <c r="L9" i="23"/>
  <c r="K9" i="23"/>
  <c r="P8" i="23"/>
  <c r="O8" i="23"/>
  <c r="N8" i="23"/>
  <c r="M8" i="23"/>
  <c r="L8" i="23"/>
  <c r="K8" i="23"/>
  <c r="P7" i="23"/>
  <c r="O7" i="23"/>
  <c r="N7" i="23"/>
  <c r="M7" i="23"/>
  <c r="L7" i="23"/>
  <c r="K7" i="23"/>
  <c r="P6" i="23"/>
  <c r="O6" i="23"/>
  <c r="N6" i="23"/>
  <c r="M6" i="23"/>
  <c r="L6" i="23"/>
  <c r="K6" i="23"/>
  <c r="K48" i="23"/>
  <c r="J49" i="23"/>
  <c r="J19" i="23"/>
  <c r="P49" i="23"/>
  <c r="P19" i="23"/>
  <c r="O49" i="23"/>
  <c r="O19" i="23"/>
  <c r="N49" i="23"/>
  <c r="N19" i="23"/>
  <c r="M49" i="23"/>
  <c r="M19" i="23"/>
  <c r="L49" i="23"/>
  <c r="L19" i="23"/>
  <c r="J34" i="23"/>
  <c r="K19" i="23"/>
  <c r="J64" i="23"/>
  <c r="K49" i="23"/>
  <c r="K64" i="23"/>
  <c r="K65" i="23"/>
  <c r="L64" i="23"/>
  <c r="L65" i="23"/>
  <c r="N64" i="23"/>
  <c r="N65" i="23"/>
  <c r="P64" i="23"/>
  <c r="P65" i="23"/>
  <c r="M64" i="23"/>
  <c r="M65" i="23"/>
  <c r="O64" i="23"/>
  <c r="O65" i="23"/>
  <c r="M34" i="23"/>
  <c r="M35" i="23"/>
  <c r="O34" i="23"/>
  <c r="O35" i="23"/>
  <c r="K34" i="23"/>
  <c r="K35" i="23"/>
  <c r="L34" i="23"/>
  <c r="L35" i="23"/>
  <c r="N34" i="23"/>
  <c r="N35" i="23"/>
  <c r="P34" i="23"/>
  <c r="P35" i="23"/>
</calcChain>
</file>

<file path=xl/comments1.xml><?xml version="1.0" encoding="utf-8"?>
<comments xmlns="http://schemas.openxmlformats.org/spreadsheetml/2006/main">
  <authors>
    <author>Author</author>
  </authors>
  <commentList>
    <comment ref="C7" authorId="0">
      <text>
        <r>
          <rPr>
            <b/>
            <sz val="9"/>
            <color indexed="81"/>
            <rFont val="Tahoma"/>
            <family val="2"/>
          </rPr>
          <t>5 turns - 1.8m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>for sticking coil into lid during winding.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also for sticking ferrites into coil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>about 400mm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>for holding coil in place
during winding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>about 1m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2" authorId="0">
      <text>
        <r>
          <rPr>
            <b/>
            <sz val="9"/>
            <color indexed="81"/>
            <rFont val="Tahoma"/>
            <family val="2"/>
          </rPr>
          <t>Placed on top of center ferrites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2" authorId="0">
      <text>
        <r>
          <rPr>
            <b/>
            <sz val="9"/>
            <color indexed="81"/>
            <rFont val="Tahoma"/>
            <family val="2"/>
          </rPr>
          <t>about 200mm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Plastic screw for mounting cover plate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>
      <text>
        <r>
          <rPr>
            <b/>
            <sz val="9"/>
            <color indexed="81"/>
            <rFont val="Tahoma"/>
            <family val="2"/>
          </rPr>
          <t>for insulating 
coil ends</t>
        </r>
      </text>
    </comment>
    <comment ref="E14" authorId="0">
      <text>
        <r>
          <rPr>
            <b/>
            <sz val="9"/>
            <color indexed="81"/>
            <rFont val="Tahoma"/>
            <family val="2"/>
          </rPr>
          <t>about 280mm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5" authorId="0">
      <text>
        <r>
          <rPr>
            <b/>
            <sz val="9"/>
            <color indexed="81"/>
            <rFont val="Tahoma"/>
            <family val="2"/>
          </rPr>
          <t>for coil ends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6" authorId="0">
      <text>
        <r>
          <rPr>
            <b/>
            <sz val="9"/>
            <color indexed="81"/>
            <rFont val="Tahoma"/>
            <family val="2"/>
          </rPr>
          <t>for coil ends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2" authorId="0">
      <text>
        <r>
          <rPr>
            <b/>
            <sz val="9"/>
            <color indexed="81"/>
            <rFont val="Tahoma"/>
            <family val="2"/>
          </rPr>
          <t>to cover enclosure hole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3" authorId="0">
      <text>
        <r>
          <rPr>
            <b/>
            <sz val="9"/>
            <color indexed="81"/>
            <rFont val="Tahoma"/>
            <family val="2"/>
          </rPr>
          <t>1.6m long</t>
        </r>
      </text>
    </comment>
    <comment ref="C24" authorId="0">
      <text>
        <r>
          <rPr>
            <b/>
            <sz val="9"/>
            <color indexed="81"/>
            <rFont val="Tahoma"/>
            <family val="2"/>
          </rPr>
          <t>for Proxi-Com board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5" authorId="0">
      <text>
        <r>
          <rPr>
            <b/>
            <sz val="9"/>
            <color indexed="81"/>
            <rFont val="Tahoma"/>
            <family val="2"/>
          </rPr>
          <t>for mounting Proxi-Com board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6" authorId="0">
      <text>
        <r>
          <rPr>
            <b/>
            <sz val="9"/>
            <color indexed="81"/>
            <rFont val="Tahoma"/>
            <family val="2"/>
          </rPr>
          <t>for mounting Power board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for closing lid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8" authorId="0">
      <text>
        <r>
          <rPr>
            <b/>
            <sz val="9"/>
            <color indexed="81"/>
            <rFont val="Tahoma"/>
            <family val="2"/>
          </rPr>
          <t>for Proxi-Com and Power board screws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8" authorId="0">
      <text>
        <r>
          <rPr>
            <b/>
            <sz val="9"/>
            <color indexed="81"/>
            <rFont val="Tahoma"/>
            <family val="2"/>
          </rPr>
          <t>Proxi-Com: 2 washers per screw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1" authorId="0">
      <text>
        <r>
          <rPr>
            <b/>
            <sz val="9"/>
            <color indexed="81"/>
            <rFont val="Tahoma"/>
            <family val="2"/>
          </rPr>
          <t>for data wires going to Proxi-Com board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9" authorId="0">
      <text>
        <r>
          <rPr>
            <b/>
            <sz val="9"/>
            <color indexed="81"/>
            <rFont val="Tahoma"/>
            <family val="2"/>
          </rPr>
          <t>4.6m long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7 turns 2 layers starting 
from outside</t>
        </r>
      </text>
    </comment>
    <comment ref="C42" authorId="0">
      <text>
        <r>
          <rPr>
            <b/>
            <sz val="9"/>
            <color indexed="81"/>
            <rFont val="Tahoma"/>
            <family val="2"/>
          </rPr>
          <t>for sticking coil into lid during winding.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also for sticking ferrites into coil</t>
        </r>
      </text>
    </comment>
    <comment ref="E42" authorId="0">
      <text>
        <r>
          <rPr>
            <b/>
            <sz val="9"/>
            <color indexed="81"/>
            <rFont val="Tahoma"/>
            <family val="2"/>
          </rPr>
          <t xml:space="preserve">about 600mm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3" authorId="0">
      <text>
        <r>
          <rPr>
            <b/>
            <sz val="9"/>
            <color indexed="81"/>
            <rFont val="Tahoma"/>
            <family val="2"/>
          </rPr>
          <t>for holding coil in place
during winding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3" authorId="0">
      <text>
        <r>
          <rPr>
            <b/>
            <sz val="9"/>
            <color indexed="81"/>
            <rFont val="Tahoma"/>
            <family val="2"/>
          </rPr>
          <t>about 1m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4" authorId="0">
      <text>
        <r>
          <rPr>
            <b/>
            <sz val="9"/>
            <color indexed="81"/>
            <rFont val="Tahoma"/>
            <family val="2"/>
          </rPr>
          <t>Plastic screw for mounting cover plate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5" authorId="0">
      <text>
        <r>
          <rPr>
            <b/>
            <sz val="9"/>
            <color indexed="81"/>
            <rFont val="Tahoma"/>
            <family val="2"/>
          </rPr>
          <t>for insulating 
coil ends</t>
        </r>
      </text>
    </comment>
    <comment ref="E45" authorId="0">
      <text>
        <r>
          <rPr>
            <b/>
            <sz val="9"/>
            <color indexed="81"/>
            <rFont val="Tahoma"/>
            <family val="2"/>
          </rPr>
          <t>about 250mm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6" authorId="0">
      <text>
        <r>
          <rPr>
            <b/>
            <sz val="9"/>
            <color indexed="81"/>
            <rFont val="Tahoma"/>
            <family val="2"/>
          </rPr>
          <t>for coil ends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2" authorId="0">
      <text>
        <r>
          <rPr>
            <b/>
            <sz val="9"/>
            <color indexed="81"/>
            <rFont val="Tahoma"/>
            <family val="2"/>
          </rPr>
          <t>to cover enclosure hole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3" authorId="0">
      <text>
        <r>
          <rPr>
            <b/>
            <sz val="9"/>
            <color indexed="81"/>
            <rFont val="Tahoma"/>
            <family val="2"/>
          </rPr>
          <t>1.6m long</t>
        </r>
      </text>
    </comment>
    <comment ref="C54" authorId="0">
      <text>
        <r>
          <rPr>
            <b/>
            <sz val="9"/>
            <color indexed="81"/>
            <rFont val="Tahoma"/>
            <family val="2"/>
          </rPr>
          <t>for Proxi-Com board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5" authorId="0">
      <text>
        <r>
          <rPr>
            <b/>
            <sz val="9"/>
            <color indexed="81"/>
            <rFont val="Tahoma"/>
            <family val="2"/>
          </rPr>
          <t>for mounting Proxi-Com board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6" authorId="0">
      <text>
        <r>
          <rPr>
            <b/>
            <sz val="9"/>
            <color indexed="81"/>
            <rFont val="Tahoma"/>
            <family val="2"/>
          </rPr>
          <t>for mounting Power board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7" authorId="0">
      <text>
        <r>
          <rPr>
            <b/>
            <sz val="9"/>
            <color indexed="81"/>
            <rFont val="Tahoma"/>
            <family val="2"/>
          </rPr>
          <t>for closing lid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8" authorId="0">
      <text>
        <r>
          <rPr>
            <b/>
            <sz val="9"/>
            <color indexed="81"/>
            <rFont val="Tahoma"/>
            <family val="2"/>
          </rPr>
          <t>for Proxi-Com and Power board screws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8" authorId="0">
      <text>
        <r>
          <rPr>
            <b/>
            <sz val="9"/>
            <color indexed="81"/>
            <rFont val="Tahoma"/>
            <family val="2"/>
          </rPr>
          <t>Proxi-Com: 2 washers per screw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1" authorId="0">
      <text>
        <r>
          <rPr>
            <b/>
            <sz val="9"/>
            <color indexed="81"/>
            <rFont val="Tahoma"/>
            <family val="2"/>
          </rPr>
          <t>for data wires going to Proxi-Com board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<sst xmlns="http://schemas.openxmlformats.org/spreadsheetml/2006/main" count="2001" uniqueCount="955">
  <si>
    <t>Quantity</t>
  </si>
  <si>
    <t>Class</t>
  </si>
  <si>
    <t>Description</t>
  </si>
  <si>
    <t>Designator</t>
  </si>
  <si>
    <t>Footprint</t>
  </si>
  <si>
    <t>Manufacturer</t>
  </si>
  <si>
    <t>Supplier</t>
  </si>
  <si>
    <t>Supplier Part Number</t>
  </si>
  <si>
    <t>Cap 50V X7R 10%</t>
  </si>
  <si>
    <t>0603 GENERIC</t>
  </si>
  <si>
    <t>UST 1206</t>
  </si>
  <si>
    <t>PSOC3 CY8C3X SSOP48</t>
  </si>
  <si>
    <t>Cypress</t>
  </si>
  <si>
    <t>CY8C3246PVI-147</t>
  </si>
  <si>
    <t>SMT Oscillator</t>
  </si>
  <si>
    <t>X1</t>
  </si>
  <si>
    <t>ABMM2</t>
  </si>
  <si>
    <t>BAS16 - Diode 200mA 85V SOT-23</t>
  </si>
  <si>
    <t>SOT23 - NXP</t>
  </si>
  <si>
    <t>FAIRCHILD SEMICONDUCTOR</t>
  </si>
  <si>
    <t>BAS16</t>
  </si>
  <si>
    <t>SS16 - Schottky Rectifier Diode 1A 60V</t>
  </si>
  <si>
    <t>DO-214AC - Vishay</t>
  </si>
  <si>
    <t>SS16</t>
  </si>
  <si>
    <t>SMD 2 Rows,10 Pins,1.27mm Pitch, HDR Male</t>
  </si>
  <si>
    <t>CON2</t>
  </si>
  <si>
    <t>Header SMD, Male 10 Pins 1.27mm Pitch) 2 Rows</t>
  </si>
  <si>
    <t>Harwin Inc</t>
  </si>
  <si>
    <t>M50-3600542</t>
  </si>
  <si>
    <t>SOT23</t>
  </si>
  <si>
    <t>International Rectifier</t>
  </si>
  <si>
    <t>Cap 100V X7R 10%</t>
  </si>
  <si>
    <t>KEMET</t>
  </si>
  <si>
    <t>Res 0.1W 1%</t>
  </si>
  <si>
    <t>KOA</t>
  </si>
  <si>
    <t>Shunt Regulator</t>
  </si>
  <si>
    <t>U1</t>
  </si>
  <si>
    <t>LTC</t>
  </si>
  <si>
    <t>76V, High-Side, Current-Sense Amplifiers with  Voltage Outpu</t>
  </si>
  <si>
    <t>CON1</t>
  </si>
  <si>
    <t>Conector Hdr M 03Way 1 Row</t>
  </si>
  <si>
    <t>Cap 6.3V X5R 20%</t>
  </si>
  <si>
    <t>Multicomp</t>
  </si>
  <si>
    <t>MCCA000517</t>
  </si>
  <si>
    <t>MC0603B104K500CT</t>
  </si>
  <si>
    <t>MULTICOMP</t>
  </si>
  <si>
    <t>Cap 50V COG 5%</t>
  </si>
  <si>
    <t>1206 GENERIC</t>
  </si>
  <si>
    <t>Element14</t>
  </si>
  <si>
    <t>MC 0.063W 0603 1% 100K</t>
  </si>
  <si>
    <t>9330402</t>
  </si>
  <si>
    <t>0805 GENERIC</t>
  </si>
  <si>
    <t>MURATA</t>
  </si>
  <si>
    <t>GRM21BR71H105KA12L</t>
  </si>
  <si>
    <t>1735541</t>
  </si>
  <si>
    <t>GRM188R71H103KA01D</t>
  </si>
  <si>
    <t>ON SEMICONDUCTOR</t>
  </si>
  <si>
    <t>0805 SMT LED</t>
  </si>
  <si>
    <t>0805P GENERIC</t>
  </si>
  <si>
    <t>Panasonic</t>
  </si>
  <si>
    <t>Differential Bus Transceiver</t>
  </si>
  <si>
    <t>1210 GENERIC</t>
  </si>
  <si>
    <t>TDK</t>
  </si>
  <si>
    <t>C3216X7R2A105K</t>
  </si>
  <si>
    <t>1844425</t>
  </si>
  <si>
    <t>VLP Series VLP8040 - TDK SMD Inductors</t>
  </si>
  <si>
    <t>L4</t>
  </si>
  <si>
    <t>Digikey</t>
  </si>
  <si>
    <t>Vishay</t>
  </si>
  <si>
    <t>CRCW08050000Z0EA</t>
  </si>
  <si>
    <t>VISHAY</t>
  </si>
  <si>
    <t>CRCW06031K00FKEA</t>
  </si>
  <si>
    <t>CRCW0603100KFKEA</t>
  </si>
  <si>
    <t>CRCW06034K70FKEA</t>
  </si>
  <si>
    <t>YAGEO</t>
  </si>
  <si>
    <t>Yageo</t>
  </si>
  <si>
    <t>RC0603FR-07120RL</t>
  </si>
  <si>
    <t>RC0603FR-07100RL</t>
  </si>
  <si>
    <t>USD</t>
  </si>
  <si>
    <t>Value</t>
  </si>
  <si>
    <t>1uF</t>
  </si>
  <si>
    <t>18pF</t>
  </si>
  <si>
    <t>10uF</t>
  </si>
  <si>
    <t>1nF</t>
  </si>
  <si>
    <t>100nF</t>
  </si>
  <si>
    <t>10nF</t>
  </si>
  <si>
    <t>Cap 50V C0G 5%</t>
  </si>
  <si>
    <t>MCCA000536</t>
  </si>
  <si>
    <t>22uF</t>
  </si>
  <si>
    <t>10V</t>
  </si>
  <si>
    <t>NXP</t>
  </si>
  <si>
    <t>TE CONNECTIVITY</t>
  </si>
  <si>
    <t>0R</t>
  </si>
  <si>
    <t>VISHAY DALE</t>
  </si>
  <si>
    <t>100R</t>
  </si>
  <si>
    <t>120R</t>
  </si>
  <si>
    <t>10K</t>
  </si>
  <si>
    <t>NZD</t>
  </si>
  <si>
    <t>Exchange Rate USD vs NZD</t>
  </si>
  <si>
    <t>Proxi Hourly Rate</t>
  </si>
  <si>
    <t>Quickcircuit Hourly Rate</t>
  </si>
  <si>
    <t>ATE Hourly Rate</t>
  </si>
  <si>
    <t>Estimate Only</t>
  </si>
  <si>
    <t>Qty</t>
  </si>
  <si>
    <t>Quickcircuit Premium Rate</t>
  </si>
  <si>
    <t>Quickcircuit Discount Rate</t>
  </si>
  <si>
    <t>NA</t>
  </si>
  <si>
    <t>Exchange Rate EUR vs NZD</t>
  </si>
  <si>
    <t>Unit Price</t>
  </si>
  <si>
    <t>Manufacturer_Part_Number</t>
  </si>
  <si>
    <t>C126</t>
  </si>
  <si>
    <t>2222 153 63101</t>
  </si>
  <si>
    <t>100uF</t>
  </si>
  <si>
    <t>Cap 100uF 6.3V ELCO Case F</t>
  </si>
  <si>
    <t>ELCO VS CASE F</t>
  </si>
  <si>
    <t>C122</t>
  </si>
  <si>
    <t>RUBYCON</t>
  </si>
  <si>
    <t>35TZV100M6.3X8</t>
  </si>
  <si>
    <t>Cap 470uF 16V ELCO Case F</t>
  </si>
  <si>
    <t>C94, C95</t>
  </si>
  <si>
    <t>MCCA000147</t>
  </si>
  <si>
    <t>Cap 16V X7R 10%</t>
  </si>
  <si>
    <t>C81, C93, C117, C118</t>
  </si>
  <si>
    <t>CC0603JRNPO9BN180</t>
  </si>
  <si>
    <t>C134, C135</t>
  </si>
  <si>
    <t>MCCA000235</t>
  </si>
  <si>
    <t>6800pF</t>
  </si>
  <si>
    <t>C2, C70, C71, C82, C83, C84, C85, C86, C98, C100, C102, C105, C107, C109, C111, C113, C115, C120, C128, C129, C131</t>
  </si>
  <si>
    <t>C1, C3, C4, C5, C6, C133, C136</t>
  </si>
  <si>
    <t>MC0603X105K250CT</t>
  </si>
  <si>
    <t>Cap 6.3V X5R 10%, Cap 25V X5R 10%</t>
  </si>
  <si>
    <t>C87, C88, C89, C90, C91, C92, C99, C101, C103, C104, C106, C108, C110, C112, C114, C116, C130, C132</t>
  </si>
  <si>
    <t>Cap 6.3V X5R 10%, Cap 6.3V X5R 20%</t>
  </si>
  <si>
    <t>CON4</t>
  </si>
  <si>
    <t/>
  </si>
  <si>
    <t>CLT-108-02-G-D-BE-A</t>
  </si>
  <si>
    <t>16Way</t>
  </si>
  <si>
    <t>Conector 16Way 2 Row</t>
  </si>
  <si>
    <t>Hdr FM 8x2 2mm SMT Vertical</t>
  </si>
  <si>
    <t>CON1, CON3, CON5, CON6, CON7, CON9, CON10</t>
  </si>
  <si>
    <t>Connector, Header M</t>
  </si>
  <si>
    <t>Conector Hdr M 03Way 1 Row, Conector Hdr M 08Way 1 Row</t>
  </si>
  <si>
    <t>Hdr Male 3x2.54 001, Hdr Male 8x2.54 001</t>
  </si>
  <si>
    <t>Samtec</t>
  </si>
  <si>
    <t>TSW-106-23-T-S</t>
  </si>
  <si>
    <t>ICSP</t>
  </si>
  <si>
    <t>Conector Hdr M 06Way 1 Row</t>
  </si>
  <si>
    <t>Hdr Male 6x2.54 001</t>
  </si>
  <si>
    <t>D1, D2, D3, D5</t>
  </si>
  <si>
    <t>ES1G</t>
  </si>
  <si>
    <t>1A,400V</t>
  </si>
  <si>
    <t>DO-214AC</t>
  </si>
  <si>
    <t>D35</t>
  </si>
  <si>
    <t>Diodes Inc</t>
  </si>
  <si>
    <t>DFLS130L-7</t>
  </si>
  <si>
    <t>1A 30V</t>
  </si>
  <si>
    <t>DFLS130L - Schottky Rectifier Diode 1A 30V</t>
  </si>
  <si>
    <t>DFLS130L</t>
  </si>
  <si>
    <t>D4</t>
  </si>
  <si>
    <t>SMCJ5V0A</t>
  </si>
  <si>
    <t>5V</t>
  </si>
  <si>
    <t>SMCJ5V0A - TVS Diode 1500W 5V SMC DO-214AB</t>
  </si>
  <si>
    <t>DO-214AB</t>
  </si>
  <si>
    <t>U27</t>
  </si>
  <si>
    <t>Microchip</t>
  </si>
  <si>
    <t>ENC424J600-I/PT</t>
  </si>
  <si>
    <t>10/100Mbps</t>
  </si>
  <si>
    <t>10/100 Ethernet Controller</t>
  </si>
  <si>
    <t>QFP44-10X10</t>
  </si>
  <si>
    <t>F1, F2</t>
  </si>
  <si>
    <t>TE CONNECTIVITY / RAYCHEM</t>
  </si>
  <si>
    <t>TRF600-150</t>
  </si>
  <si>
    <t>0.15A</t>
  </si>
  <si>
    <t>TE CONNECTIVITY / RAYCHEM - TRF600-150 - POLYSWITCH, TELECOM, RADIAL, 0.15A</t>
  </si>
  <si>
    <t>VDR0.2</t>
  </si>
  <si>
    <t>VLP8040T-331M</t>
  </si>
  <si>
    <t>330uH</t>
  </si>
  <si>
    <t>VLP8040</t>
  </si>
  <si>
    <t>D33, D37</t>
  </si>
  <si>
    <t>OVS-0804</t>
  </si>
  <si>
    <t>3V2/30mA</t>
  </si>
  <si>
    <t>D36</t>
  </si>
  <si>
    <t>OVS-0806</t>
  </si>
  <si>
    <t>2.5V/30mA</t>
  </si>
  <si>
    <t>Texas Instruments</t>
  </si>
  <si>
    <t>MAX3232EIPWG4</t>
  </si>
  <si>
    <t>Dual 3V3</t>
  </si>
  <si>
    <t>+3V3 Powered RS-232 Driver/Receiver</t>
  </si>
  <si>
    <t>TSSOP16_L</t>
  </si>
  <si>
    <t>U30</t>
  </si>
  <si>
    <t>MCP1525T-I/TT</t>
  </si>
  <si>
    <t>2V5</t>
  </si>
  <si>
    <t>U33</t>
  </si>
  <si>
    <t>TL2575-33IKTTR</t>
  </si>
  <si>
    <t>1A</t>
  </si>
  <si>
    <t>1A Buck Switching Regulator</t>
  </si>
  <si>
    <t>R-PSFM-G5 - TI</t>
  </si>
  <si>
    <t>R217</t>
  </si>
  <si>
    <t>MC 0.063W 0603 0R</t>
  </si>
  <si>
    <t>Res 0.063W 5%</t>
  </si>
  <si>
    <t>R124, R125, R130</t>
  </si>
  <si>
    <t>R129, R208, R216</t>
  </si>
  <si>
    <t>RC0603FR-0710KL</t>
  </si>
  <si>
    <t>10k</t>
  </si>
  <si>
    <t>R133, R134, R215</t>
  </si>
  <si>
    <t>RC0603JR-07180RL</t>
  </si>
  <si>
    <t>180R</t>
  </si>
  <si>
    <t>R135, R211, R213, R219, R220, R221, R222, R224</t>
  </si>
  <si>
    <t>4k7</t>
  </si>
  <si>
    <t>R136</t>
  </si>
  <si>
    <t>MC 0.063W 0603 1% 12K4</t>
  </si>
  <si>
    <t>12k4</t>
  </si>
  <si>
    <t>R137, R138, R139, R140</t>
  </si>
  <si>
    <t>MC 0.063W 0603 1% 49R9</t>
  </si>
  <si>
    <t>49R9</t>
  </si>
  <si>
    <t>R210</t>
  </si>
  <si>
    <t>1k</t>
  </si>
  <si>
    <t>R214, R223</t>
  </si>
  <si>
    <t>CRCW060310R0FKEA</t>
  </si>
  <si>
    <t>10R</t>
  </si>
  <si>
    <t>R226, R227, R228, R229</t>
  </si>
  <si>
    <t>CRCW060375R0FKEA</t>
  </si>
  <si>
    <t>75R</t>
  </si>
  <si>
    <t>R123, R127, R131, R132, R218</t>
  </si>
  <si>
    <t>Res 0.1W 1%, Res 0.125W 1%</t>
  </si>
  <si>
    <t>U34</t>
  </si>
  <si>
    <t>MRF24WB0MA</t>
  </si>
  <si>
    <t>2.4GHz</t>
  </si>
  <si>
    <t>2.4GHz Rf Module</t>
  </si>
  <si>
    <t>MRF24WB0Mx - MC</t>
  </si>
  <si>
    <t>U23, U24</t>
  </si>
  <si>
    <t>SN65HVD12D</t>
  </si>
  <si>
    <t>3V3</t>
  </si>
  <si>
    <t>SO-8-150</t>
  </si>
  <si>
    <t>T1</t>
  </si>
  <si>
    <t>Epcos</t>
  </si>
  <si>
    <t>B78476A8247A003</t>
  </si>
  <si>
    <t>10/100 BaseT</t>
  </si>
  <si>
    <t>10/100 BaseT 1:1:1 Transformer</t>
  </si>
  <si>
    <t>B78476A8247A0003 - EPCOS</t>
  </si>
  <si>
    <t>U25</t>
  </si>
  <si>
    <t>SN65HVD233MDREP</t>
  </si>
  <si>
    <t>CAN</t>
  </si>
  <si>
    <t>CAN Transceiver</t>
  </si>
  <si>
    <t>SO8 SOT96-1 - NXP</t>
  </si>
  <si>
    <t>U31</t>
  </si>
  <si>
    <t>PIC32MX795F512L-80I/PT</t>
  </si>
  <si>
    <t>100Pin, 512K Flash</t>
  </si>
  <si>
    <t>PIC32MX795F512L - PIC32 Microcontroller</t>
  </si>
  <si>
    <t>TQFP(PT)100 - MC</t>
  </si>
  <si>
    <t>X2</t>
  </si>
  <si>
    <t>Abracon Corperation</t>
  </si>
  <si>
    <t>ABMM2-48.000MHZ-E2F-T</t>
  </si>
  <si>
    <t>48MHz</t>
  </si>
  <si>
    <t>Citizen</t>
  </si>
  <si>
    <t>CS325 25.000MABJ-UT</t>
  </si>
  <si>
    <t>25MHz</t>
  </si>
  <si>
    <t>NX3225SA - NXD</t>
  </si>
  <si>
    <t>Clamp Connector 16A 5.0mm Spacing</t>
  </si>
  <si>
    <t>WAGO-256-402</t>
  </si>
  <si>
    <t>WAGO</t>
  </si>
  <si>
    <t>0256-0402</t>
  </si>
  <si>
    <t>2Way</t>
  </si>
  <si>
    <t>1258648</t>
  </si>
  <si>
    <t>C100, C102, C104</t>
  </si>
  <si>
    <t>CAP 50V X7R, Cap 50V X7R ?%</t>
  </si>
  <si>
    <t>Murata Electronics North America</t>
  </si>
  <si>
    <t>GRM31CR72A105KA01L</t>
  </si>
  <si>
    <t>490-3909-1-ND</t>
  </si>
  <si>
    <t>C101, C105, C106, C107</t>
  </si>
  <si>
    <t>Cap 500V X7R ?%</t>
  </si>
  <si>
    <t>AVX</t>
  </si>
  <si>
    <t>12067C103KAT1A</t>
  </si>
  <si>
    <t>1216456</t>
  </si>
  <si>
    <t>10mm Through hole cap</t>
  </si>
  <si>
    <t>C0805C104K5RACTU</t>
  </si>
  <si>
    <t>C110</t>
  </si>
  <si>
    <t>1759415</t>
  </si>
  <si>
    <t>C112, C116, C119</t>
  </si>
  <si>
    <t>Cap 6.3V X5R 20%, Cap 16V X5R 20%</t>
  </si>
  <si>
    <t>GRM32ER61C476ME15L</t>
  </si>
  <si>
    <t>47uF</t>
  </si>
  <si>
    <t>1735538</t>
  </si>
  <si>
    <t>C113, C115</t>
  </si>
  <si>
    <t>Murata</t>
  </si>
  <si>
    <t>GRM188R71H102KA01D</t>
  </si>
  <si>
    <t>8819955</t>
  </si>
  <si>
    <t>D100</t>
  </si>
  <si>
    <t>SMBJ70A - TVS Diode 600W 70V SMB DO-214AA</t>
  </si>
  <si>
    <t>SMC (DO-214AB)</t>
  </si>
  <si>
    <t>Littelfuse</t>
  </si>
  <si>
    <t>5.0SMDJ90A</t>
  </si>
  <si>
    <t>90V</t>
  </si>
  <si>
    <t>5.0SMDJ90ACT-ND</t>
  </si>
  <si>
    <t>D101</t>
  </si>
  <si>
    <t>5.0SMDJ45A</t>
  </si>
  <si>
    <t>50V</t>
  </si>
  <si>
    <t>F4123CT-ND</t>
  </si>
  <si>
    <t>D102</t>
  </si>
  <si>
    <t>BZX84C15 - Zenner Diode 15V SOT-23</t>
  </si>
  <si>
    <t>BZX84C15</t>
  </si>
  <si>
    <t>15V</t>
  </si>
  <si>
    <t>1826097</t>
  </si>
  <si>
    <t>D105, D106</t>
  </si>
  <si>
    <t>Fairchild</t>
  </si>
  <si>
    <t>1A 60V</t>
  </si>
  <si>
    <t>1470972</t>
  </si>
  <si>
    <t>F100</t>
  </si>
  <si>
    <t>20A Fuse SMD Slow Blow</t>
  </si>
  <si>
    <t>SCHURTER</t>
  </si>
  <si>
    <t>3413.0331.22</t>
  </si>
  <si>
    <t>20A</t>
  </si>
  <si>
    <t>1829474</t>
  </si>
  <si>
    <t>L100</t>
  </si>
  <si>
    <t>INDUCTOR, 4.7UH, 21A, 20%</t>
  </si>
  <si>
    <t>IHLP-6767GZ-11</t>
  </si>
  <si>
    <t>IHLP6767GZER4R7M11</t>
  </si>
  <si>
    <t>4.7uH</t>
  </si>
  <si>
    <t>1845589</t>
  </si>
  <si>
    <t>L101</t>
  </si>
  <si>
    <t>75A 160 Ohms Through Hole Common Mode Choke</t>
  </si>
  <si>
    <t>CM5441Z161B-10</t>
  </si>
  <si>
    <t>Laird</t>
  </si>
  <si>
    <t>240-2488-ND</t>
  </si>
  <si>
    <t>L102</t>
  </si>
  <si>
    <t>VLCF Series - Coiltronics SMD Inductors</t>
  </si>
  <si>
    <t>IND SRR5028</t>
  </si>
  <si>
    <t>Bourns</t>
  </si>
  <si>
    <t>SRR5028-470Y</t>
  </si>
  <si>
    <t>47uH</t>
  </si>
  <si>
    <t>SRR5028-470YCT-ND</t>
  </si>
  <si>
    <t>L103</t>
  </si>
  <si>
    <t>IND VLCF4020</t>
  </si>
  <si>
    <t>VLCF4020T-270MR48</t>
  </si>
  <si>
    <t>27uH</t>
  </si>
  <si>
    <t>1670083</t>
  </si>
  <si>
    <t>Element 14</t>
  </si>
  <si>
    <t>R100</t>
  </si>
  <si>
    <t>Res ?W ?%</t>
  </si>
  <si>
    <t>2512 GENERIC</t>
  </si>
  <si>
    <t>S1731-46R</t>
  </si>
  <si>
    <t>952-1581-1-ND</t>
  </si>
  <si>
    <t>YAGEO (PHYCOMP)</t>
  </si>
  <si>
    <t>R105</t>
  </si>
  <si>
    <t>VISHAY DRALORIC</t>
  </si>
  <si>
    <t>CRCW0805100KFKEAHP</t>
  </si>
  <si>
    <t>100k</t>
  </si>
  <si>
    <t>1738985</t>
  </si>
  <si>
    <t>Res ?V ?%</t>
  </si>
  <si>
    <t>R111</t>
  </si>
  <si>
    <t>MC 0.063W 0603 1% 43K</t>
  </si>
  <si>
    <t>43k</t>
  </si>
  <si>
    <t>9331204</t>
  </si>
  <si>
    <t>R112</t>
  </si>
  <si>
    <t>RESISTOR, 0603 1% 8K2</t>
  </si>
  <si>
    <t>MC 0.063W 0603 1% 8K2</t>
  </si>
  <si>
    <t>8k2</t>
  </si>
  <si>
    <t>9331565</t>
  </si>
  <si>
    <t>R113</t>
  </si>
  <si>
    <t>RESISTOR, 0603 1% 150K</t>
  </si>
  <si>
    <t>MC 0.063W 0603 1% 150K</t>
  </si>
  <si>
    <t>150k</t>
  </si>
  <si>
    <t>9330623</t>
  </si>
  <si>
    <t>R114</t>
  </si>
  <si>
    <t>RESISTOR, 0603 1% 12K</t>
  </si>
  <si>
    <t>RC0603FR-0712KL</t>
  </si>
  <si>
    <t>12k</t>
  </si>
  <si>
    <t>9238611</t>
  </si>
  <si>
    <t>R116</t>
  </si>
  <si>
    <t>RESISTOR, 0603, 1%, 62K</t>
  </si>
  <si>
    <t>MC 0.063W 0603 1% 62K</t>
  </si>
  <si>
    <t>62k</t>
  </si>
  <si>
    <t>9331417</t>
  </si>
  <si>
    <t>Linear Technology</t>
  </si>
  <si>
    <t>U101</t>
  </si>
  <si>
    <t>DUAL OUTPUTS STEP-DOWN REGULATOR</t>
  </si>
  <si>
    <t>DFN-14</t>
  </si>
  <si>
    <t>LINEAR TECHNOLOGY</t>
  </si>
  <si>
    <t>LT3509EDE#PBF</t>
  </si>
  <si>
    <t>36V, 0.7A</t>
  </si>
  <si>
    <t>LT3509EDE#PBF-ND</t>
  </si>
  <si>
    <t>Q101, Q200, Q201</t>
  </si>
  <si>
    <t>N-Channel MOSFET 60V 33A 1.1mOhms</t>
  </si>
  <si>
    <t>DirectFET L8</t>
  </si>
  <si>
    <t>IRF7749L2TR1PBF</t>
  </si>
  <si>
    <t>60V 33A 1.1mOhms</t>
  </si>
  <si>
    <t>1787369</t>
  </si>
  <si>
    <t>MCCA000255</t>
  </si>
  <si>
    <t>1759122</t>
  </si>
  <si>
    <t>C111, C206, C208, C214, C309, C311, C312, C313, C314, C315, C323, C324, C326</t>
  </si>
  <si>
    <t>200mA 85V</t>
  </si>
  <si>
    <t>9843957</t>
  </si>
  <si>
    <t>RC0603JR-070RL</t>
  </si>
  <si>
    <t>9233130</t>
  </si>
  <si>
    <t>MC 0.063W 0603 1% 10R</t>
  </si>
  <si>
    <t>9330429</t>
  </si>
  <si>
    <t>C200, C201, C202, C203</t>
  </si>
  <si>
    <t>Panasonic - ECG</t>
  </si>
  <si>
    <t>C204, C205</t>
  </si>
  <si>
    <t>C207, C213, C218</t>
  </si>
  <si>
    <t>CC0603KRX7R7BB105</t>
  </si>
  <si>
    <t>1458900</t>
  </si>
  <si>
    <t>C209, C210</t>
  </si>
  <si>
    <t>C0603C222J5GACTU</t>
  </si>
  <si>
    <t>2.2nF</t>
  </si>
  <si>
    <t>1535565</t>
  </si>
  <si>
    <t>C212</t>
  </si>
  <si>
    <t>Cap 100V X7R 20%</t>
  </si>
  <si>
    <t>2012X7R2A104M</t>
  </si>
  <si>
    <t>1844411</t>
  </si>
  <si>
    <t>C215</t>
  </si>
  <si>
    <t>GRM216R71H223KA01D</t>
  </si>
  <si>
    <t>22nF</t>
  </si>
  <si>
    <t>8820104</t>
  </si>
  <si>
    <t>C216</t>
  </si>
  <si>
    <t>8819980</t>
  </si>
  <si>
    <t>C219</t>
  </si>
  <si>
    <t>1759393</t>
  </si>
  <si>
    <t>D200</t>
  </si>
  <si>
    <t>Schottky Rectifier Diode 1A 90V</t>
  </si>
  <si>
    <t>DO-214AA</t>
  </si>
  <si>
    <t>MBRS1100T3G</t>
  </si>
  <si>
    <t>1A 90V</t>
  </si>
  <si>
    <t>9555862</t>
  </si>
  <si>
    <t>D205</t>
  </si>
  <si>
    <t>BZX84C4V7 - Zenner Diode 4V7 SOT-23</t>
  </si>
  <si>
    <t>BZX84C4V7</t>
  </si>
  <si>
    <t>4V7</t>
  </si>
  <si>
    <t>1081428</t>
  </si>
  <si>
    <t>R200, R201</t>
  </si>
  <si>
    <t>Res 50V 1%</t>
  </si>
  <si>
    <t>MC 0.063W 0603 1% 2R2</t>
  </si>
  <si>
    <t>2R2</t>
  </si>
  <si>
    <t>9330852</t>
  </si>
  <si>
    <t>R202</t>
  </si>
  <si>
    <t>PR2512FKG7W0R002L</t>
  </si>
  <si>
    <t>0.002R</t>
  </si>
  <si>
    <t>9403124</t>
  </si>
  <si>
    <t>Res 75V 1%</t>
  </si>
  <si>
    <t>R206, R210, R211</t>
  </si>
  <si>
    <t>CRCW060333K0FKEA</t>
  </si>
  <si>
    <t>33k</t>
  </si>
  <si>
    <t>1469801</t>
  </si>
  <si>
    <t>R207</t>
  </si>
  <si>
    <t>RK73H1JTTD2R20F</t>
  </si>
  <si>
    <t>1811663</t>
  </si>
  <si>
    <t>RK73H1JTTD3902F</t>
  </si>
  <si>
    <t>39k</t>
  </si>
  <si>
    <t>1811693</t>
  </si>
  <si>
    <t>R215</t>
  </si>
  <si>
    <t>R216</t>
  </si>
  <si>
    <t>RK73H1JTTD1802F</t>
  </si>
  <si>
    <t>18k</t>
  </si>
  <si>
    <t>1811621</t>
  </si>
  <si>
    <t>R220</t>
  </si>
  <si>
    <t>RK73H1JTTD2001F</t>
  </si>
  <si>
    <t>R221</t>
  </si>
  <si>
    <t>RK73H1JTTD2403F</t>
  </si>
  <si>
    <t>240k</t>
  </si>
  <si>
    <t>1811651</t>
  </si>
  <si>
    <t>R222</t>
  </si>
  <si>
    <t>MCHP03W8F1000T5E</t>
  </si>
  <si>
    <t>1576263</t>
  </si>
  <si>
    <t>U200</t>
  </si>
  <si>
    <t>Wide Range Synchronous Buck Controller</t>
  </si>
  <si>
    <t>TSSOP-20EP</t>
  </si>
  <si>
    <t>National Semiconductor</t>
  </si>
  <si>
    <t>LM5116MH</t>
  </si>
  <si>
    <t>100V, 20A</t>
  </si>
  <si>
    <t>1419086</t>
  </si>
  <si>
    <t>U201</t>
  </si>
  <si>
    <t>LOW POWER DUAL OPERATIONAL AMPLIFIERS</t>
  </si>
  <si>
    <t>LM358D</t>
  </si>
  <si>
    <t>STMICROELECTRONICS</t>
  </si>
  <si>
    <t>Vmax 30V</t>
  </si>
  <si>
    <t>1366578</t>
  </si>
  <si>
    <t>C211, C301, C302, C308, C310, C322</t>
  </si>
  <si>
    <t>C0805C106K4PACTU</t>
  </si>
  <si>
    <t>1288204</t>
  </si>
  <si>
    <t>Q202, Q300</t>
  </si>
  <si>
    <t>NPN General-purpose Transistor</t>
  </si>
  <si>
    <t>SOT23_N</t>
  </si>
  <si>
    <t>BC847CW</t>
  </si>
  <si>
    <t>NPN 45V</t>
  </si>
  <si>
    <t>1081236</t>
  </si>
  <si>
    <t>R217, R302, R308</t>
  </si>
  <si>
    <t>Res 50V 1%, Res 75V 1%</t>
  </si>
  <si>
    <t>CRCW060347K0FKEA</t>
  </si>
  <si>
    <t>47k</t>
  </si>
  <si>
    <t>1469811</t>
  </si>
  <si>
    <t>R208, R301, R317, R319, R404, R405</t>
  </si>
  <si>
    <t>Res 50V 1%, Res 75V 1%, Res ?V ?%</t>
  </si>
  <si>
    <t>1469807</t>
  </si>
  <si>
    <t>Res 50V 1%, Res ?V ?%, Res ?W ?%, RESISTOR, 10K , 62.5MW , 1%</t>
  </si>
  <si>
    <t>MC 0.063W 0603 1% 10K</t>
  </si>
  <si>
    <t>9330399</t>
  </si>
  <si>
    <t>CON300</t>
  </si>
  <si>
    <t>Header M</t>
  </si>
  <si>
    <t>952-1389-ND</t>
  </si>
  <si>
    <t>R305</t>
  </si>
  <si>
    <t>TDK Corporation</t>
  </si>
  <si>
    <t>NTCG163JF103FT1</t>
  </si>
  <si>
    <t>445-2554-1-ND</t>
  </si>
  <si>
    <t>MCHP05W4F4701T5E</t>
  </si>
  <si>
    <t>1576468</t>
  </si>
  <si>
    <t>R315, R316, R318, R320</t>
  </si>
  <si>
    <t>MC 0.1W 0805 1% 2R2</t>
  </si>
  <si>
    <t>9332855</t>
  </si>
  <si>
    <t>U301</t>
  </si>
  <si>
    <t>48-pin SSOP</t>
  </si>
  <si>
    <t>8BIT 64KB FLASH</t>
  </si>
  <si>
    <t>428-3095-ND</t>
  </si>
  <si>
    <t>U302</t>
  </si>
  <si>
    <t>HIGH SPEED COMPARATOR</t>
  </si>
  <si>
    <t>MSOP8</t>
  </si>
  <si>
    <t>LT1711CMS8#PBF</t>
  </si>
  <si>
    <t>6V 4.5ns</t>
  </si>
  <si>
    <t>1500523</t>
  </si>
  <si>
    <t>U303, U304</t>
  </si>
  <si>
    <t>GATE DRIVER</t>
  </si>
  <si>
    <t>ZXGD3003E6TA</t>
  </si>
  <si>
    <t>SOT-23-6</t>
  </si>
  <si>
    <t>5A</t>
  </si>
  <si>
    <t>1549140</t>
  </si>
  <si>
    <t>Cap 1000V Polypropylene ?%</t>
  </si>
  <si>
    <t>AXIAL_37.5/16</t>
  </si>
  <si>
    <t>Cornell</t>
  </si>
  <si>
    <t>940C10P22K-F</t>
  </si>
  <si>
    <t>220nF</t>
  </si>
  <si>
    <t>338-1151-ND</t>
  </si>
  <si>
    <t>CON400, CON401</t>
  </si>
  <si>
    <t>30A Screw Terminals</t>
  </si>
  <si>
    <t>Keystone 8196</t>
  </si>
  <si>
    <t>Keystone Electronics</t>
  </si>
  <si>
    <t>8196</t>
  </si>
  <si>
    <t>30A</t>
  </si>
  <si>
    <t>8196K-ND</t>
  </si>
  <si>
    <t>D400, D401</t>
  </si>
  <si>
    <t>1.5SMC- Suppression Diode 1500W Bi-directional SMD</t>
  </si>
  <si>
    <t>SMCJ85CA</t>
  </si>
  <si>
    <t>85V</t>
  </si>
  <si>
    <t>1831423, SMCJ85CA</t>
  </si>
  <si>
    <t>L400, L401</t>
  </si>
  <si>
    <t>ETD39</t>
  </si>
  <si>
    <t>ETD39_IND</t>
  </si>
  <si>
    <t>Marque Magnetics</t>
  </si>
  <si>
    <t>MM-34351N</t>
  </si>
  <si>
    <t>100uH</t>
  </si>
  <si>
    <t>Q400, Q401</t>
  </si>
  <si>
    <t>N-Channel MOSFET 100V 74A 2.8mOhms</t>
  </si>
  <si>
    <t>IRF7769L2TR1PBF</t>
  </si>
  <si>
    <t>100V 74A 2.8mOhms</t>
  </si>
  <si>
    <t>IRF7769L2TR1PBFCT-ND</t>
  </si>
  <si>
    <t>CRCW060356K0FKEA</t>
  </si>
  <si>
    <t>1613127</t>
  </si>
  <si>
    <t>CON500</t>
  </si>
  <si>
    <t>DIL16/2MM</t>
  </si>
  <si>
    <t>16Way 2Row 2.0mm 18mm stack</t>
  </si>
  <si>
    <t>CON501, CON502, CON503</t>
  </si>
  <si>
    <t>HDR4</t>
  </si>
  <si>
    <t>TE Connectivity</t>
  </si>
  <si>
    <t>826926-4</t>
  </si>
  <si>
    <t>4Way 1Row 2.54mm</t>
  </si>
  <si>
    <t>1248142</t>
  </si>
  <si>
    <t>D500, D501, D502, D503</t>
  </si>
  <si>
    <t>DIODE ARRAY ESD 36V SOT23</t>
  </si>
  <si>
    <t>GSOT36C-GS08</t>
  </si>
  <si>
    <t>36V</t>
  </si>
  <si>
    <t>751-1404-1-ND</t>
  </si>
  <si>
    <t>Q500, Q501, Q502, Q503</t>
  </si>
  <si>
    <t>PDTC114ET - PRET Transistor 50V 100mA</t>
  </si>
  <si>
    <t>PDTC114ET</t>
  </si>
  <si>
    <t>50V 100mA</t>
  </si>
  <si>
    <t>568-6429-1-ND</t>
  </si>
  <si>
    <t>U500, U501</t>
  </si>
  <si>
    <t>Smart High-Side Power Switch</t>
  </si>
  <si>
    <t>BTS5242-2L</t>
  </si>
  <si>
    <t>PG-DSO-12-9</t>
  </si>
  <si>
    <t>Infineon</t>
  </si>
  <si>
    <t>5.5A</t>
  </si>
  <si>
    <t>EUR</t>
  </si>
  <si>
    <t>Total assembly cost ExTooling (NZD)</t>
  </si>
  <si>
    <t>CUSTOM/OTS</t>
  </si>
  <si>
    <t>FXR</t>
  </si>
  <si>
    <t>Transmitter</t>
  </si>
  <si>
    <t>Lid</t>
  </si>
  <si>
    <t>Lid - Plastic</t>
  </si>
  <si>
    <t>PR240 V7 Lid</t>
  </si>
  <si>
    <t>MECH</t>
  </si>
  <si>
    <t>CUSTOM</t>
  </si>
  <si>
    <t>Yixin</t>
  </si>
  <si>
    <t xml:space="preserve">Litz wire (1458 x 0.07) </t>
  </si>
  <si>
    <t>1458 x 0.07</t>
  </si>
  <si>
    <t>OTS</t>
  </si>
  <si>
    <t>Round Teck / Tradetech</t>
  </si>
  <si>
    <t>Ferrites</t>
  </si>
  <si>
    <t>PR240 V7 Ferrite</t>
  </si>
  <si>
    <t>Huaxing</t>
  </si>
  <si>
    <t>Cover Plate</t>
  </si>
  <si>
    <t>PR240 V7 Cover Plate</t>
  </si>
  <si>
    <t>Tape - thin double sided</t>
  </si>
  <si>
    <t>Tape - kapton</t>
  </si>
  <si>
    <t>Tape - foam</t>
  </si>
  <si>
    <t xml:space="preserve">Screw - M3x6 cheese slot </t>
  </si>
  <si>
    <t>08-PNS3-06CH</t>
  </si>
  <si>
    <t>Hi-Q Components</t>
  </si>
  <si>
    <t>Heatshrink (ID 4.8mm)</t>
  </si>
  <si>
    <t>Terminal - Ring</t>
  </si>
  <si>
    <t>Enclosure</t>
  </si>
  <si>
    <t>Aluminium Enclosure</t>
  </si>
  <si>
    <t>PR240 V7 Enclosure</t>
  </si>
  <si>
    <t xml:space="preserve">PR240 Tx V07R03 </t>
  </si>
  <si>
    <t>ELEC</t>
  </si>
  <si>
    <t>OurPCB/QuickCircuit</t>
  </si>
  <si>
    <t>PCBA - Proxi-Com board</t>
  </si>
  <si>
    <t>Proxi-Com V02R01</t>
  </si>
  <si>
    <t>Gap Filler Sheet (2mm thick)</t>
  </si>
  <si>
    <t xml:space="preserve">M16 Gland </t>
  </si>
  <si>
    <t>Lapp Kable</t>
  </si>
  <si>
    <t>Blanking Cap</t>
  </si>
  <si>
    <t>Cable (6-core)</t>
  </si>
  <si>
    <t>KNLWA102551</t>
  </si>
  <si>
    <t>Ideal Electrical</t>
  </si>
  <si>
    <t xml:space="preserve">Spacer (17.46mm) </t>
  </si>
  <si>
    <t>01-SPRT518</t>
  </si>
  <si>
    <t>Screw - M4x30 panhead phillips</t>
  </si>
  <si>
    <t>SMPM404030H</t>
  </si>
  <si>
    <t>Anzor</t>
  </si>
  <si>
    <t>Screw - M4x8 panhead phillips</t>
  </si>
  <si>
    <t>SMPM404008H</t>
  </si>
  <si>
    <t>Screw - M4x10 hex socket cap</t>
  </si>
  <si>
    <t>SSHCM404010</t>
  </si>
  <si>
    <t>Washer - spring</t>
  </si>
  <si>
    <t>Threadlock</t>
  </si>
  <si>
    <t>RS</t>
  </si>
  <si>
    <t>Silicon Sealant RTV</t>
  </si>
  <si>
    <t>Heatshrink (ID 3.0mm)</t>
  </si>
  <si>
    <t>O-ring</t>
  </si>
  <si>
    <t>MOR. 150X2.0N70</t>
  </si>
  <si>
    <t>Seal House</t>
  </si>
  <si>
    <t>Label</t>
  </si>
  <si>
    <t>PR240 V7 Label</t>
  </si>
  <si>
    <t>Labelshop</t>
  </si>
  <si>
    <t>Receiver</t>
  </si>
  <si>
    <t xml:space="preserve">Litz wire (800 x 0.07) </t>
  </si>
  <si>
    <t>800 x 0.07</t>
  </si>
  <si>
    <t>Plastic ring (hub)</t>
  </si>
  <si>
    <t>PR240 V7 Lid Ring</t>
  </si>
  <si>
    <t>Mulfords / Iain M</t>
  </si>
  <si>
    <t xml:space="preserve">PR240 Rx V07R03 </t>
  </si>
  <si>
    <t>C600</t>
  </si>
  <si>
    <t>LCR Components</t>
  </si>
  <si>
    <t>PC/HV/S/WF 47NF 1KV</t>
  </si>
  <si>
    <t>47nF</t>
  </si>
  <si>
    <t>CAP PP 47nF 1000V</t>
  </si>
  <si>
    <t>C601, C602, C603, C604, C605, C606, C607</t>
  </si>
  <si>
    <t>100ZL220MEFC12.5X30</t>
  </si>
  <si>
    <t>220uF</t>
  </si>
  <si>
    <t>Cap 270uF 100V 1.5A Aluminum Electrolytic</t>
  </si>
  <si>
    <t>12.5mm Through hole cap</t>
  </si>
  <si>
    <t>C608</t>
  </si>
  <si>
    <t>CORNELL DUBILIER</t>
  </si>
  <si>
    <t>940C12P1K-F</t>
  </si>
  <si>
    <t>338-1158-ND</t>
  </si>
  <si>
    <t>C625, C720</t>
  </si>
  <si>
    <t>MULTICOMP, MURATA</t>
  </si>
  <si>
    <t>8819980RL</t>
  </si>
  <si>
    <t>C700</t>
  </si>
  <si>
    <t>EEE-FK1E331P</t>
  </si>
  <si>
    <t>330uF</t>
  </si>
  <si>
    <t>SMT Aluminum Electrolytic Capacitors, 25V 20%</t>
  </si>
  <si>
    <t>ELCO FK CASE F</t>
  </si>
  <si>
    <t>PCE3803CT-ND</t>
  </si>
  <si>
    <t>C701, C702, C705, C711</t>
  </si>
  <si>
    <t>C703</t>
  </si>
  <si>
    <t>CAPACITOR, 0603, X7R, 50V, 100NF</t>
  </si>
  <si>
    <t>C704, C707</t>
  </si>
  <si>
    <t>Nippon Chemi-Con</t>
  </si>
  <si>
    <t>EKZE500ELL271MJ20S</t>
  </si>
  <si>
    <t>270uF</t>
  </si>
  <si>
    <t>Cap 270uF 50V 1.58A, Cap 270uF 50V1.58A</t>
  </si>
  <si>
    <t>RB.2/.4</t>
  </si>
  <si>
    <t>C708</t>
  </si>
  <si>
    <t>Taiyo Yuden</t>
  </si>
  <si>
    <t>GMK316AB7106KL-TR</t>
  </si>
  <si>
    <t>587-3007-1-ND</t>
  </si>
  <si>
    <t>C709, C715, C802</t>
  </si>
  <si>
    <t>MULTICOMP, NA</t>
  </si>
  <si>
    <t>MCCA000386</t>
  </si>
  <si>
    <t>Cap ?V X7R ?%</t>
  </si>
  <si>
    <t>C710</t>
  </si>
  <si>
    <t>GRM188R71C224KA01D</t>
  </si>
  <si>
    <t>490-3293-1-ND</t>
  </si>
  <si>
    <t>C712, C713, C714</t>
  </si>
  <si>
    <t>CAPACITOR, 0805, 1UF, 50V, X7R</t>
  </si>
  <si>
    <t>490-4736-1-ND</t>
  </si>
  <si>
    <t>C716</t>
  </si>
  <si>
    <t>399-7878-1-ND</t>
  </si>
  <si>
    <t>C717</t>
  </si>
  <si>
    <t>399-8012-1-ND</t>
  </si>
  <si>
    <t>C718</t>
  </si>
  <si>
    <t>445-4442-1-ND</t>
  </si>
  <si>
    <t>C719</t>
  </si>
  <si>
    <t>1458900RL</t>
  </si>
  <si>
    <t>C722</t>
  </si>
  <si>
    <t>399-1170-1-ND</t>
  </si>
  <si>
    <t>C800, C801</t>
  </si>
  <si>
    <t>12061C105KAT2A</t>
  </si>
  <si>
    <t>478-6226-1-ND</t>
  </si>
  <si>
    <t>C803</t>
  </si>
  <si>
    <t>GRM31CR71H475KA12L</t>
  </si>
  <si>
    <t>C804</t>
  </si>
  <si>
    <t>GRM31CR71C106KA12L</t>
  </si>
  <si>
    <t>C805</t>
  </si>
  <si>
    <t>C806, C807</t>
  </si>
  <si>
    <t>GRM31CR61H106KA12L</t>
  </si>
  <si>
    <t>490-5961-1-ND</t>
  </si>
  <si>
    <t>CON600, CON601</t>
  </si>
  <si>
    <t>CON900</t>
  </si>
  <si>
    <t>TW-08-12-L-D-709-197</t>
  </si>
  <si>
    <t>20WAY, 2ROW, 2MM PITCH</t>
  </si>
  <si>
    <t>HEADER, 16Way, 2Row, 18mm STACK</t>
  </si>
  <si>
    <t>CON901, CON904, CON905, CON907, CON908</t>
  </si>
  <si>
    <t>TYCO ELECTRONICS / AMP</t>
  </si>
  <si>
    <t>1-0726388-2</t>
  </si>
  <si>
    <t>TAP, STRAIGHT, 4.8X0.8MM</t>
  </si>
  <si>
    <t>CON902</t>
  </si>
  <si>
    <t>4 WAY, 2.54MM PTICH</t>
  </si>
  <si>
    <t>HEADER 4 WAY, 2.54MM PTICH</t>
  </si>
  <si>
    <t>CON903</t>
  </si>
  <si>
    <t>826926-2</t>
  </si>
  <si>
    <t>2 WAY, 2.54MM PITCH</t>
  </si>
  <si>
    <t>Conector Hdr M 02Way 1 Row</t>
  </si>
  <si>
    <t>Hdr Male 2x2.54 001</t>
  </si>
  <si>
    <t>CON906</t>
  </si>
  <si>
    <t>826926-3</t>
  </si>
  <si>
    <t>Connector</t>
  </si>
  <si>
    <t>Hdr Male 3x2.54 001</t>
  </si>
  <si>
    <t>D602, D603, D606, D607</t>
  </si>
  <si>
    <t>VB30100S-E3/8W</t>
  </si>
  <si>
    <t>100V 30A</t>
  </si>
  <si>
    <t>VB30100S - Schottky Rectifier Diode 30A 100V</t>
  </si>
  <si>
    <t>D2PAK</t>
  </si>
  <si>
    <t>VB30100S-E3/8WGICT-ND</t>
  </si>
  <si>
    <t>D700, D703</t>
  </si>
  <si>
    <t>SMB/DO-214AA</t>
  </si>
  <si>
    <t>MBRS1100T3GOSCT-ND</t>
  </si>
  <si>
    <t>D701</t>
  </si>
  <si>
    <t>D702</t>
  </si>
  <si>
    <t>BZX84C9V1</t>
  </si>
  <si>
    <t>9.1V</t>
  </si>
  <si>
    <t>BZX84C9V1 - Zenner Diode 9V1 SOT-23</t>
  </si>
  <si>
    <t>1081440RL</t>
  </si>
  <si>
    <t>D704, D705, D710</t>
  </si>
  <si>
    <t>BAS16FSCT-ND</t>
  </si>
  <si>
    <t>D706</t>
  </si>
  <si>
    <t>Micro Commercial</t>
  </si>
  <si>
    <t>SMAZ33-TP</t>
  </si>
  <si>
    <t>33V</t>
  </si>
  <si>
    <t>BZX84C30V - Zenner Diode 30V SOT-23</t>
  </si>
  <si>
    <t>SMA</t>
  </si>
  <si>
    <t>SMAZ33-TPMSCT-ND</t>
  </si>
  <si>
    <t>D707</t>
  </si>
  <si>
    <t>BAS21</t>
  </si>
  <si>
    <t>200mA 250V</t>
  </si>
  <si>
    <t>BAS21 - DIODE, SWITCHING, SOT-23</t>
  </si>
  <si>
    <t>BAS21FSCT-ND</t>
  </si>
  <si>
    <t>D708</t>
  </si>
  <si>
    <t>BZX84C10V</t>
  </si>
  <si>
    <t>BZX84C10V - Zenner Diode 10V SOT-23</t>
  </si>
  <si>
    <t>D800, D801</t>
  </si>
  <si>
    <t>D900, D901, D902, D903</t>
  </si>
  <si>
    <t>U900, U901</t>
  </si>
  <si>
    <t>BTS5242-2LINCT-ND</t>
  </si>
  <si>
    <t>L700</t>
  </si>
  <si>
    <t>MM-34484N</t>
  </si>
  <si>
    <t>33u</t>
  </si>
  <si>
    <t>ETD34 Multi-winding</t>
  </si>
  <si>
    <t>ETD34_Multiwinding</t>
  </si>
  <si>
    <t>L800</t>
  </si>
  <si>
    <t>445-6580-1-ND</t>
  </si>
  <si>
    <t>Q700</t>
  </si>
  <si>
    <t>ON Semi</t>
  </si>
  <si>
    <t>MJD122G</t>
  </si>
  <si>
    <t>100V 8A</t>
  </si>
  <si>
    <t>100V, 8A, Darlington</t>
  </si>
  <si>
    <t>DPAK - TO252AA - IR</t>
  </si>
  <si>
    <t>MJD122GOS-ND</t>
  </si>
  <si>
    <t>Q701, Q702</t>
  </si>
  <si>
    <t>100V 2.8mOhm</t>
  </si>
  <si>
    <t>Q703</t>
  </si>
  <si>
    <t>2N7002</t>
  </si>
  <si>
    <t>60V 500mA</t>
  </si>
  <si>
    <t>MMBF170 - N-Channel MOSFET 60V 500mA</t>
  </si>
  <si>
    <t>2N7002KT1GOSCT-ND</t>
  </si>
  <si>
    <t>Q704</t>
  </si>
  <si>
    <t>BC847B</t>
  </si>
  <si>
    <t>BC847B - NPN Transistor 50V 100mA</t>
  </si>
  <si>
    <t>1081232RL</t>
  </si>
  <si>
    <t>Q800</t>
  </si>
  <si>
    <t>IRF7749L2TR1PBFCT-ND</t>
  </si>
  <si>
    <t>Q900, Q901, Q902, Q903</t>
  </si>
  <si>
    <t>R700, R701</t>
  </si>
  <si>
    <t>Vishay Dale</t>
  </si>
  <si>
    <t>CRCW080510K0FKEB</t>
  </si>
  <si>
    <t>R702, R706, R707, R712, R729, R731, R900, R902, R903, R905, R908, R909, R910</t>
  </si>
  <si>
    <t>Res ?V ?%, Res ?W ?%, RESISTOR, 10K , 62.5MW , 1%</t>
  </si>
  <si>
    <t>R703</t>
  </si>
  <si>
    <t>RC0805JR-070RL</t>
  </si>
  <si>
    <t>9233750RL</t>
  </si>
  <si>
    <t>R705</t>
  </si>
  <si>
    <t>Ohmite</t>
  </si>
  <si>
    <t>FCSL76R005FER</t>
  </si>
  <si>
    <t>0.005R</t>
  </si>
  <si>
    <t>RES .005 OHM 3W 1% FOIL WIDE</t>
  </si>
  <si>
    <t>FCSL76</t>
  </si>
  <si>
    <t>FCSL76R005FERCT-ND</t>
  </si>
  <si>
    <t>R708</t>
  </si>
  <si>
    <t>311-100HRCT-ND</t>
  </si>
  <si>
    <t>R709</t>
  </si>
  <si>
    <t>R710</t>
  </si>
  <si>
    <t>FCSL76R010FER</t>
  </si>
  <si>
    <t>0.01R</t>
  </si>
  <si>
    <t>RES .001 OHM 3W 1% FOIL WIDE</t>
  </si>
  <si>
    <t>FCSL76R010FERCT-ND</t>
  </si>
  <si>
    <t>R711</t>
  </si>
  <si>
    <t>R713</t>
  </si>
  <si>
    <t>R714</t>
  </si>
  <si>
    <t>MC 0.063W 0603 1% 4K3</t>
  </si>
  <si>
    <t>4k3</t>
  </si>
  <si>
    <t>R715, R719</t>
  </si>
  <si>
    <t>MC 0.063W 0603 1% 6K8</t>
  </si>
  <si>
    <t>6k8</t>
  </si>
  <si>
    <t>R716, R720</t>
  </si>
  <si>
    <t>MC 0.063W 0603 1% 18K</t>
  </si>
  <si>
    <t>R717</t>
  </si>
  <si>
    <t>RC0603JR-07180KL</t>
  </si>
  <si>
    <t>180k</t>
  </si>
  <si>
    <t>311-180KGRCT-ND</t>
  </si>
  <si>
    <t>R718</t>
  </si>
  <si>
    <t>R721, R724</t>
  </si>
  <si>
    <t>RC0603FR-071KL</t>
  </si>
  <si>
    <t>311-1.00KHRCT-ND</t>
  </si>
  <si>
    <t>R722, R733</t>
  </si>
  <si>
    <t>541-33.0KHCT-ND</t>
  </si>
  <si>
    <t>R723</t>
  </si>
  <si>
    <t>R725</t>
  </si>
  <si>
    <t>RK73B1JTTD682J</t>
  </si>
  <si>
    <t>R726</t>
  </si>
  <si>
    <t>RC0603FR-072K7L</t>
  </si>
  <si>
    <t>2.7k</t>
  </si>
  <si>
    <t>311-2.70KHRCT-ND</t>
  </si>
  <si>
    <t>R727</t>
  </si>
  <si>
    <t>RK73H1JTTD1004F</t>
  </si>
  <si>
    <t>1M0</t>
  </si>
  <si>
    <t>R728</t>
  </si>
  <si>
    <t>MC 0.1W 0805 1% 12K</t>
  </si>
  <si>
    <t>R732, R736</t>
  </si>
  <si>
    <t>MC 0.063W 0603 1% 470R</t>
  </si>
  <si>
    <t>K47</t>
  </si>
  <si>
    <t>R734</t>
  </si>
  <si>
    <t>56k</t>
  </si>
  <si>
    <t>R735</t>
  </si>
  <si>
    <t>R737</t>
  </si>
  <si>
    <t>R738</t>
  </si>
  <si>
    <t>2k0</t>
  </si>
  <si>
    <t>R739</t>
  </si>
  <si>
    <t>RC0603FR-0715K0L</t>
  </si>
  <si>
    <t>15k</t>
  </si>
  <si>
    <t>R740</t>
  </si>
  <si>
    <t>R747, R748, R749</t>
  </si>
  <si>
    <t>MCPWR10FTEQ2001</t>
  </si>
  <si>
    <t>2K</t>
  </si>
  <si>
    <t>2010R</t>
  </si>
  <si>
    <t>R801</t>
  </si>
  <si>
    <t>RC0805FR-07100RL</t>
  </si>
  <si>
    <t>311-100CRCT-ND</t>
  </si>
  <si>
    <t>R901, R904, R906, R911</t>
  </si>
  <si>
    <t>D709</t>
  </si>
  <si>
    <t>TL431AQDBZRQ1</t>
  </si>
  <si>
    <t>TL431 - Shunt Regulator</t>
  </si>
  <si>
    <t>296-21853-1-ND</t>
  </si>
  <si>
    <t>U801</t>
  </si>
  <si>
    <t>TEXAS INSTRUMENTS</t>
  </si>
  <si>
    <t>TL2575HV-12IKTTR</t>
  </si>
  <si>
    <t>U700</t>
  </si>
  <si>
    <t>LM2902PWR</t>
  </si>
  <si>
    <t>Vmax 26V</t>
  </si>
  <si>
    <t>LOW POWER QUAD OPERATIONAL AMPLIFIERS</t>
  </si>
  <si>
    <t>TSSOP_14pin</t>
  </si>
  <si>
    <t>296-6600-1-ND</t>
  </si>
  <si>
    <t>U701</t>
  </si>
  <si>
    <t>LTC6102HMS8#PBF</t>
  </si>
  <si>
    <t>60V</t>
  </si>
  <si>
    <t>MSOP-8</t>
  </si>
  <si>
    <t>LTC6102HMS8#PBF-ND</t>
  </si>
  <si>
    <t>U702</t>
  </si>
  <si>
    <t>LM5116MH/NOPB-ND</t>
  </si>
  <si>
    <t>U800</t>
  </si>
  <si>
    <t>LTC4357HMS8#PBF</t>
  </si>
  <si>
    <t>80V</t>
  </si>
  <si>
    <t>Positive High Voltage  Ideal Diode Controller 8-MSOP</t>
  </si>
  <si>
    <t>LTC4357HMS8#PBF-ND</t>
  </si>
  <si>
    <t>CAP CER 0603, X7R, 50V, 1NF</t>
  </si>
  <si>
    <t>C117, C118, C217, C300, C303, C304, C305, C316, C317, C318, C319, C320, C321, C325</t>
  </si>
  <si>
    <t>EEU-FR1J221L</t>
  </si>
  <si>
    <t>P15409-ND</t>
  </si>
  <si>
    <t>C400, C401</t>
  </si>
  <si>
    <t>TW-08-12-L-D-709-197 (TMM-108-01-G-D?)</t>
  </si>
  <si>
    <t>CON504, CON505</t>
  </si>
  <si>
    <t>4215564</t>
  </si>
  <si>
    <t>D201, D202, D203, D204, D206, D300</t>
  </si>
  <si>
    <t>160R</t>
  </si>
  <si>
    <t>M1, M2, M3, M4, M5, M6, M7, M8, M9, M10, M11</t>
  </si>
  <si>
    <t>PCB</t>
  </si>
  <si>
    <t>Phantom</t>
  </si>
  <si>
    <t>Mousebite</t>
  </si>
  <si>
    <t>PCB - Fiducial, PCB - Mouse Bite, PCB - PCB Legend, PCB - PowerbyProxi Ltd</t>
  </si>
  <si>
    <t>FIDUCIAL, MOUSE BITE, PBP Legend, PCB Legend</t>
  </si>
  <si>
    <t>R104, R400, R401, R402, R403</t>
  </si>
  <si>
    <t>Res ?V ?%, RESISTOR, 0603, 56K OHM, 1%</t>
  </si>
  <si>
    <t>RESISTOR, 0603 1% 43K</t>
  </si>
  <si>
    <t>R115, R219, R501, R504, R506, R511</t>
  </si>
  <si>
    <t>RESISTOR, 0603 1% 100K, RESISTOR, 0603 100K,0.063W,1%</t>
  </si>
  <si>
    <t>R204, R209, R303, R304, R306, R307, R500, R502, R503, R505, R507, R508, R510</t>
  </si>
  <si>
    <t>R212, R213, R313, R314</t>
  </si>
  <si>
    <t>Res 50V 1%, Res ?W ?%</t>
  </si>
  <si>
    <t>R214</t>
  </si>
  <si>
    <t>MC 0.063W 0603 1% 20K</t>
  </si>
  <si>
    <t>20k</t>
  </si>
  <si>
    <t>9330771</t>
  </si>
  <si>
    <t>MC 0.063W 0603 1%</t>
  </si>
  <si>
    <t>2k7</t>
  </si>
  <si>
    <t>Res 50V 2K7 1%</t>
  </si>
  <si>
    <t>9330925</t>
  </si>
  <si>
    <t>R218</t>
  </si>
  <si>
    <t>MC 0.063W 0603 1% 3K9</t>
  </si>
  <si>
    <t>3k9</t>
  </si>
  <si>
    <t>9331140</t>
  </si>
  <si>
    <t>R300</t>
  </si>
  <si>
    <t>R311, R312</t>
  </si>
  <si>
    <t>DIODES INC., ZETEX</t>
  </si>
  <si>
    <t>PCBA - Power Tx board</t>
  </si>
  <si>
    <t>PCBA - Power Rx board</t>
  </si>
  <si>
    <t>Location</t>
  </si>
  <si>
    <t>TX / Rx</t>
  </si>
  <si>
    <t>Part No</t>
  </si>
  <si>
    <t>BOM List</t>
  </si>
  <si>
    <t>Mechanical Assy</t>
  </si>
  <si>
    <t>Tx Total</t>
  </si>
  <si>
    <t>Rx Total</t>
  </si>
  <si>
    <t>C350C224KDR5TA</t>
  </si>
  <si>
    <t>Poss Press Tol Sub</t>
  </si>
  <si>
    <t>TPSV686M035R0150</t>
  </si>
  <si>
    <t>Cap 680uF 63V 2.47A Aluminum Electrolytic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</si>
</sst>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 * #,##0.00_ ;_ * \-#,##0.00_ ;_ * &quot;-&quot;??_ ;_ @_ "/>
    <numFmt numFmtId="167" formatCode="_ &quot;￥&quot;* #,##0.00_ ;_ &quot;￥&quot;* \-#,##0.00_ ;_ &quot;￥&quot;* &quot;-&quot;??_ ;_ @_ "/>
    <numFmt numFmtId="168" formatCode="_-&quot;$&quot;* #,##0_-;\-&quot;$&quot;* #,##0_-;_-&quot;$&quot;* &quot;-&quot;??_-;_-@_-"/>
    <numFmt numFmtId="169" formatCode="_-* #,##0.000_-;\-* #,##0.000_-;_-* &quot;-&quot;??_-;_-@_-"/>
    <numFmt numFmtId="170" formatCode="0.000"/>
    <numFmt numFmtId="171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宋体"/>
      <charset val="134"/>
    </font>
    <font>
      <sz val="10"/>
      <name val="MS Sans Serif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宋体"/>
      <charset val="134"/>
    </font>
    <font>
      <u/>
      <sz val="8.25"/>
      <color indexed="12"/>
      <name val="宋体"/>
      <charset val="13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ＭＳ Ｐゴシック"/>
      <family val="2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ck">
        <color theme="3" tint="0.39994506668294322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66">
    <xf numFmtId="0" fontId="0" fillId="0" borderId="0"/>
    <xf numFmtId="0" fontId="2" fillId="0" borderId="1" applyNumberFormat="0" applyFill="0" applyAlignment="0" applyProtection="0"/>
    <xf numFmtId="166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38" fontId="5" fillId="0" borderId="2">
      <alignment vertical="center"/>
    </xf>
    <xf numFmtId="0" fontId="6" fillId="0" borderId="3" applyNumberFormat="0" applyAlignment="0" applyProtection="0">
      <alignment horizontal="left" vertical="center"/>
    </xf>
    <xf numFmtId="0" fontId="6" fillId="0" borderId="4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8" fillId="0" borderId="0"/>
    <xf numFmtId="0" fontId="7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0" fontId="12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27">
    <xf numFmtId="0" fontId="0" fillId="0" borderId="0" xfId="0"/>
    <xf numFmtId="0" fontId="0" fillId="2" borderId="0" xfId="0" applyFill="1"/>
    <xf numFmtId="0" fontId="0" fillId="0" borderId="0" xfId="0"/>
    <xf numFmtId="168" fontId="0" fillId="0" borderId="0" xfId="12" applyNumberFormat="1" applyFont="1"/>
    <xf numFmtId="0" fontId="0" fillId="0" borderId="0" xfId="0"/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10" fillId="0" borderId="0" xfId="0" quotePrefix="1" applyFont="1" applyBorder="1" applyAlignment="1">
      <alignment vertical="center"/>
    </xf>
    <xf numFmtId="0" fontId="10" fillId="0" borderId="0" xfId="0" quotePrefix="1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4" borderId="5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/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0" fillId="0" borderId="0" xfId="0" applyFill="1" applyBorder="1"/>
    <xf numFmtId="169" fontId="10" fillId="0" borderId="0" xfId="13" applyNumberFormat="1" applyFont="1" applyBorder="1" applyAlignment="1">
      <alignment horizontal="center" vertical="center" wrapText="1"/>
    </xf>
    <xf numFmtId="169" fontId="10" fillId="0" borderId="9" xfId="13" applyNumberFormat="1" applyFont="1" applyBorder="1" applyAlignment="1">
      <alignment horizontal="center" vertical="center" wrapText="1"/>
    </xf>
    <xf numFmtId="0" fontId="11" fillId="4" borderId="6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4" fillId="0" borderId="0" xfId="0" applyFont="1" applyFill="1" applyBorder="1"/>
    <xf numFmtId="0" fontId="10" fillId="0" borderId="0" xfId="0" applyFont="1" applyBorder="1"/>
    <xf numFmtId="0" fontId="11" fillId="4" borderId="5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4" borderId="8" xfId="0" applyNumberFormat="1" applyFont="1" applyFill="1" applyBorder="1" applyAlignment="1">
      <alignment horizontal="center"/>
    </xf>
    <xf numFmtId="169" fontId="10" fillId="0" borderId="0" xfId="13" applyNumberFormat="1" applyFont="1" applyFill="1" applyBorder="1" applyAlignment="1">
      <alignment horizontal="center" vertical="center" wrapText="1"/>
    </xf>
    <xf numFmtId="169" fontId="10" fillId="0" borderId="0" xfId="13" applyNumberFormat="1" applyFont="1" applyFill="1" applyBorder="1" applyAlignment="1">
      <alignment horizontal="left" vertical="center" wrapText="1"/>
    </xf>
    <xf numFmtId="171" fontId="10" fillId="0" borderId="0" xfId="0" applyNumberFormat="1" applyFont="1" applyBorder="1" applyAlignment="1">
      <alignment horizontal="center" vertical="center"/>
    </xf>
    <xf numFmtId="170" fontId="10" fillId="0" borderId="0" xfId="0" applyNumberFormat="1" applyFont="1" applyBorder="1" applyAlignment="1">
      <alignment horizontal="center" vertical="center"/>
    </xf>
    <xf numFmtId="165" fontId="11" fillId="6" borderId="10" xfId="13" applyFont="1" applyFill="1" applyBorder="1" applyAlignment="1">
      <alignment horizontal="left" vertical="center" wrapText="1"/>
    </xf>
    <xf numFmtId="165" fontId="11" fillId="6" borderId="11" xfId="13" applyFont="1" applyFill="1" applyBorder="1" applyAlignment="1">
      <alignment horizontal="left" vertical="center" wrapText="1"/>
    </xf>
    <xf numFmtId="169" fontId="10" fillId="0" borderId="15" xfId="13" applyNumberFormat="1" applyFont="1" applyBorder="1" applyAlignment="1">
      <alignment horizontal="center" vertical="center" wrapText="1"/>
    </xf>
    <xf numFmtId="169" fontId="10" fillId="0" borderId="16" xfId="13" applyNumberFormat="1" applyFont="1" applyBorder="1" applyAlignment="1">
      <alignment horizontal="center" vertical="center" wrapText="1"/>
    </xf>
    <xf numFmtId="165" fontId="11" fillId="6" borderId="10" xfId="13" applyFont="1" applyFill="1" applyBorder="1" applyAlignment="1">
      <alignment horizontal="center" vertical="center" wrapText="1"/>
    </xf>
    <xf numFmtId="165" fontId="11" fillId="6" borderId="11" xfId="13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/>
    </xf>
    <xf numFmtId="165" fontId="11" fillId="6" borderId="17" xfId="13" applyFont="1" applyFill="1" applyBorder="1" applyAlignment="1">
      <alignment horizontal="center" vertical="center" wrapText="1"/>
    </xf>
    <xf numFmtId="169" fontId="0" fillId="0" borderId="0" xfId="13" applyNumberFormat="1" applyFont="1"/>
    <xf numFmtId="165" fontId="11" fillId="0" borderId="0" xfId="13" applyFont="1" applyFill="1" applyBorder="1" applyAlignment="1">
      <alignment horizontal="center" vertical="center" wrapText="1"/>
    </xf>
    <xf numFmtId="165" fontId="11" fillId="7" borderId="0" xfId="13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left" vertical="center" wrapText="1"/>
    </xf>
    <xf numFmtId="169" fontId="11" fillId="7" borderId="0" xfId="0" applyNumberFormat="1" applyFont="1" applyFill="1" applyAlignment="1">
      <alignment horizontal="left" vertical="center" wrapText="1"/>
    </xf>
    <xf numFmtId="0" fontId="10" fillId="0" borderId="0" xfId="0" quotePrefix="1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2" fillId="0" borderId="12" xfId="1" applyBorder="1" applyAlignment="1"/>
    <xf numFmtId="0" fontId="13" fillId="3" borderId="5" xfId="0" applyFont="1" applyFill="1" applyBorder="1" applyAlignment="1">
      <alignment vertical="center" wrapText="1"/>
    </xf>
    <xf numFmtId="169" fontId="10" fillId="0" borderId="18" xfId="13" applyNumberFormat="1" applyFont="1" applyFill="1" applyBorder="1" applyAlignment="1">
      <alignment horizontal="center" vertical="center" wrapText="1"/>
    </xf>
    <xf numFmtId="165" fontId="11" fillId="6" borderId="5" xfId="13" applyFont="1" applyFill="1" applyBorder="1" applyAlignment="1">
      <alignment horizontal="center" vertical="center" wrapText="1"/>
    </xf>
    <xf numFmtId="165" fontId="11" fillId="6" borderId="17" xfId="13" applyFont="1" applyFill="1" applyBorder="1" applyAlignment="1">
      <alignment horizontal="left" vertical="center" wrapText="1"/>
    </xf>
    <xf numFmtId="169" fontId="10" fillId="0" borderId="19" xfId="13" applyNumberFormat="1" applyFont="1" applyFill="1" applyBorder="1" applyAlignment="1">
      <alignment horizontal="center" vertical="center" wrapText="1"/>
    </xf>
    <xf numFmtId="165" fontId="11" fillId="6" borderId="5" xfId="13" applyFont="1" applyFill="1" applyBorder="1" applyAlignment="1">
      <alignment horizontal="left" vertical="center" wrapText="1"/>
    </xf>
    <xf numFmtId="0" fontId="10" fillId="0" borderId="5" xfId="0" quotePrefix="1" applyFont="1" applyBorder="1" applyAlignment="1">
      <alignment vertical="center"/>
    </xf>
    <xf numFmtId="0" fontId="10" fillId="0" borderId="5" xfId="0" quotePrefix="1" applyFont="1" applyBorder="1" applyAlignment="1">
      <alignment horizontal="left" vertical="center"/>
    </xf>
    <xf numFmtId="0" fontId="10" fillId="0" borderId="20" xfId="0" quotePrefix="1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21" xfId="0" quotePrefix="1" applyFont="1" applyBorder="1" applyAlignment="1">
      <alignment vertical="center" wrapText="1"/>
    </xf>
    <xf numFmtId="0" fontId="10" fillId="0" borderId="10" xfId="0" quotePrefix="1" applyFont="1" applyBorder="1" applyAlignment="1">
      <alignment vertical="center"/>
    </xf>
    <xf numFmtId="0" fontId="10" fillId="0" borderId="10" xfId="0" quotePrefix="1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0" fillId="0" borderId="22" xfId="0" quotePrefix="1" applyFont="1" applyBorder="1" applyAlignment="1">
      <alignment vertical="center" wrapText="1"/>
    </xf>
    <xf numFmtId="0" fontId="10" fillId="0" borderId="23" xfId="0" quotePrefix="1" applyFont="1" applyBorder="1" applyAlignment="1">
      <alignment vertical="center"/>
    </xf>
    <xf numFmtId="0" fontId="10" fillId="0" borderId="23" xfId="0" quotePrefix="1" applyFont="1" applyBorder="1" applyAlignment="1">
      <alignment horizontal="left" vertical="center"/>
    </xf>
    <xf numFmtId="0" fontId="10" fillId="0" borderId="24" xfId="0" applyFont="1" applyBorder="1" applyAlignment="1">
      <alignment horizontal="center" vertical="center"/>
    </xf>
    <xf numFmtId="0" fontId="11" fillId="5" borderId="25" xfId="0" quotePrefix="1" applyFont="1" applyFill="1" applyBorder="1" applyAlignment="1">
      <alignment horizontal="center" vertical="center" wrapText="1"/>
    </xf>
    <xf numFmtId="0" fontId="11" fillId="5" borderId="26" xfId="0" quotePrefix="1" applyFont="1" applyFill="1" applyBorder="1" applyAlignment="1">
      <alignment horizontal="center" vertical="center" wrapText="1"/>
    </xf>
    <xf numFmtId="0" fontId="11" fillId="5" borderId="27" xfId="0" quotePrefix="1" applyFont="1" applyFill="1" applyBorder="1" applyAlignment="1">
      <alignment horizontal="center" vertical="center" wrapText="1"/>
    </xf>
    <xf numFmtId="0" fontId="10" fillId="0" borderId="5" xfId="0" quotePrefix="1" applyFont="1" applyFill="1" applyBorder="1" applyAlignment="1">
      <alignment vertical="center"/>
    </xf>
    <xf numFmtId="0" fontId="10" fillId="0" borderId="5" xfId="0" quotePrefix="1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0" xfId="0" quotePrefix="1" applyFont="1" applyFill="1" applyBorder="1" applyAlignment="1">
      <alignment vertical="center" wrapText="1"/>
    </xf>
    <xf numFmtId="0" fontId="10" fillId="0" borderId="8" xfId="0" quotePrefix="1" applyFont="1" applyFill="1" applyBorder="1" applyAlignment="1">
      <alignment horizontal="left" vertical="center"/>
    </xf>
    <xf numFmtId="0" fontId="10" fillId="0" borderId="21" xfId="0" quotePrefix="1" applyFont="1" applyFill="1" applyBorder="1" applyAlignment="1">
      <alignment vertical="center" wrapText="1"/>
    </xf>
    <xf numFmtId="0" fontId="10" fillId="0" borderId="10" xfId="0" quotePrefix="1" applyFont="1" applyFill="1" applyBorder="1" applyAlignment="1">
      <alignment vertical="center"/>
    </xf>
    <xf numFmtId="0" fontId="10" fillId="0" borderId="10" xfId="0" quotePrefix="1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quotePrefix="1" applyFont="1" applyFill="1" applyBorder="1" applyAlignment="1">
      <alignment horizontal="left" vertical="center"/>
    </xf>
    <xf numFmtId="0" fontId="10" fillId="0" borderId="22" xfId="0" quotePrefix="1" applyFont="1" applyFill="1" applyBorder="1" applyAlignment="1">
      <alignment vertical="center" wrapText="1"/>
    </xf>
    <xf numFmtId="0" fontId="10" fillId="0" borderId="23" xfId="0" quotePrefix="1" applyFont="1" applyFill="1" applyBorder="1" applyAlignment="1">
      <alignment vertical="center"/>
    </xf>
    <xf numFmtId="0" fontId="10" fillId="0" borderId="23" xfId="0" quotePrefix="1" applyFont="1" applyFill="1" applyBorder="1" applyAlignment="1">
      <alignment horizontal="left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4" xfId="0" quotePrefix="1" applyFont="1" applyFill="1" applyBorder="1" applyAlignment="1">
      <alignment horizontal="left" vertical="center"/>
    </xf>
    <xf numFmtId="0" fontId="11" fillId="5" borderId="26" xfId="0" quotePrefix="1" applyFont="1" applyFill="1" applyBorder="1" applyAlignment="1">
      <alignment horizontal="center" vertical="center"/>
    </xf>
    <xf numFmtId="0" fontId="11" fillId="5" borderId="27" xfId="0" quotePrefix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10" fillId="0" borderId="23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10" fillId="8" borderId="20" xfId="0" quotePrefix="1" applyFont="1" applyFill="1" applyBorder="1" applyAlignment="1">
      <alignment vertical="center" wrapText="1"/>
    </xf>
    <xf numFmtId="0" fontId="10" fillId="8" borderId="5" xfId="0" quotePrefix="1" applyFont="1" applyFill="1" applyBorder="1" applyAlignment="1">
      <alignment vertical="center"/>
    </xf>
    <xf numFmtId="0" fontId="10" fillId="8" borderId="5" xfId="0" quotePrefix="1" applyFont="1" applyFill="1" applyBorder="1" applyAlignment="1">
      <alignment horizontal="left" vertical="center"/>
    </xf>
    <xf numFmtId="0" fontId="10" fillId="8" borderId="5" xfId="0" applyFont="1" applyFill="1" applyBorder="1" applyAlignment="1">
      <alignment horizontal="center" vertical="center"/>
    </xf>
    <xf numFmtId="0" fontId="10" fillId="8" borderId="8" xfId="0" quotePrefix="1" applyFont="1" applyFill="1" applyBorder="1" applyAlignment="1">
      <alignment horizontal="left" vertical="center"/>
    </xf>
    <xf numFmtId="0" fontId="10" fillId="8" borderId="0" xfId="0" applyFont="1" applyFill="1" applyBorder="1" applyAlignment="1">
      <alignment vertical="center" wrapText="1"/>
    </xf>
    <xf numFmtId="0" fontId="13" fillId="7" borderId="0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0" fontId="13" fillId="4" borderId="13" xfId="0" applyNumberFormat="1" applyFont="1" applyFill="1" applyBorder="1" applyAlignment="1">
      <alignment horizontal="center"/>
    </xf>
    <xf numFmtId="0" fontId="13" fillId="4" borderId="14" xfId="0" applyNumberFormat="1" applyFont="1" applyFill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10" fillId="9" borderId="20" xfId="0" quotePrefix="1" applyFont="1" applyFill="1" applyBorder="1" applyAlignment="1">
      <alignment vertical="center" wrapText="1"/>
    </xf>
    <xf numFmtId="0" fontId="10" fillId="9" borderId="5" xfId="0" quotePrefix="1" applyFont="1" applyFill="1" applyBorder="1" applyAlignment="1">
      <alignment vertical="center"/>
    </xf>
    <xf numFmtId="0" fontId="10" fillId="9" borderId="5" xfId="0" quotePrefix="1" applyFont="1" applyFill="1" applyBorder="1" applyAlignment="1">
      <alignment horizontal="left" vertical="center"/>
    </xf>
    <xf numFmtId="0" fontId="10" fillId="9" borderId="5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left" vertical="center"/>
    </xf>
    <xf numFmtId="0" fontId="10" fillId="9" borderId="8" xfId="0" applyFont="1" applyFill="1" applyBorder="1" applyAlignment="1">
      <alignment horizontal="left" vertical="center"/>
    </xf>
    <xf numFmtId="0" fontId="10" fillId="10" borderId="0" xfId="0" applyFont="1" applyFill="1" applyBorder="1" applyAlignment="1">
      <alignment vertical="center"/>
    </xf>
  </cellXfs>
  <cellStyles count="66">
    <cellStyle name="Comma" xfId="13" builtinId="3"/>
    <cellStyle name="Comma 2" xfId="2"/>
    <cellStyle name="Currency" xfId="12" builtinId="4"/>
    <cellStyle name="Currency 2" xfId="4"/>
    <cellStyle name="Currency 3" xfId="3"/>
    <cellStyle name="DELTA" xfId="5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Header1" xfId="6"/>
    <cellStyle name="Header2" xfId="7"/>
    <cellStyle name="Heading 1" xfId="1" builtinId="16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 2" xfId="8"/>
    <cellStyle name="Normal" xfId="0" builtinId="0"/>
    <cellStyle name="Normal 2" xfId="9"/>
    <cellStyle name="Normal 3" xfId="10"/>
    <cellStyle name="一般_(PR.SQ.317-2.0) Sheet Cp-Cpk" xfId="11"/>
    <cellStyle name="常规_28727 1K&amp;2.5K quotation_P07011701D_FDK_12-29" xfId="14"/>
    <cellStyle name="標準_②模具规格书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="125" zoomScaleNormal="125" zoomScalePageLayoutView="125" workbookViewId="0">
      <selection activeCell="B2" sqref="B2"/>
    </sheetView>
  </sheetViews>
  <sheetFormatPr baseColWidth="10" defaultColWidth="8.83203125" defaultRowHeight="14" x14ac:dyDescent="0"/>
  <cols>
    <col min="1" max="1" width="28.6640625" customWidth="1"/>
    <col min="2" max="2" width="9" customWidth="1"/>
    <col min="3" max="3" width="16" customWidth="1"/>
  </cols>
  <sheetData>
    <row r="1" spans="1:5" s="4" customFormat="1">
      <c r="A1" s="4" t="s">
        <v>107</v>
      </c>
      <c r="B1" s="57">
        <v>1.58</v>
      </c>
    </row>
    <row r="2" spans="1:5">
      <c r="A2" s="2" t="s">
        <v>98</v>
      </c>
      <c r="B2" s="57">
        <v>1.18</v>
      </c>
    </row>
    <row r="3" spans="1:5">
      <c r="A3" s="2" t="s">
        <v>99</v>
      </c>
      <c r="B3" s="3">
        <v>0</v>
      </c>
      <c r="D3" s="5"/>
      <c r="E3" s="5"/>
    </row>
    <row r="4" spans="1:5" s="2" customFormat="1">
      <c r="A4" s="2" t="s">
        <v>104</v>
      </c>
      <c r="B4" s="3">
        <v>0</v>
      </c>
      <c r="D4"/>
      <c r="E4"/>
    </row>
    <row r="5" spans="1:5">
      <c r="A5" s="2" t="s">
        <v>100</v>
      </c>
      <c r="B5" s="3">
        <v>0</v>
      </c>
    </row>
    <row r="6" spans="1:5" s="2" customFormat="1">
      <c r="A6" s="2" t="s">
        <v>105</v>
      </c>
      <c r="B6" s="3">
        <v>0</v>
      </c>
      <c r="D6"/>
      <c r="E6"/>
    </row>
    <row r="7" spans="1:5">
      <c r="A7" s="2" t="s">
        <v>101</v>
      </c>
      <c r="B7" s="3">
        <v>0</v>
      </c>
      <c r="C7" s="1" t="s">
        <v>102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6"/>
  <sheetViews>
    <sheetView zoomScale="80" zoomScaleNormal="80" zoomScalePageLayoutView="80" workbookViewId="0">
      <selection activeCell="A2" sqref="A2"/>
    </sheetView>
  </sheetViews>
  <sheetFormatPr baseColWidth="10" defaultColWidth="8.83203125" defaultRowHeight="14" x14ac:dyDescent="0"/>
  <cols>
    <col min="1" max="1" width="18.5" style="4" customWidth="1"/>
    <col min="2" max="2" width="15.1640625" style="4" customWidth="1"/>
    <col min="3" max="3" width="25.6640625" style="4" customWidth="1"/>
    <col min="4" max="4" width="22.5" style="15" bestFit="1" customWidth="1"/>
    <col min="5" max="5" width="12.6640625" style="4" customWidth="1"/>
    <col min="6" max="6" width="13.5" style="4" customWidth="1"/>
    <col min="7" max="7" width="14.5" style="4" customWidth="1"/>
    <col min="8" max="8" width="21.6640625" style="4" bestFit="1" customWidth="1"/>
    <col min="9" max="9" width="8.83203125" style="16"/>
    <col min="10" max="10" width="9.5" style="16" customWidth="1"/>
    <col min="11" max="16" width="9.5" style="16" hidden="1" customWidth="1"/>
    <col min="17" max="16384" width="8.83203125" style="4"/>
  </cols>
  <sheetData>
    <row r="1" spans="1:20">
      <c r="E1" s="17"/>
      <c r="F1" s="18"/>
      <c r="G1" s="47"/>
      <c r="H1" s="48"/>
    </row>
    <row r="2" spans="1:20" ht="20" thickBot="1">
      <c r="A2" s="64" t="s">
        <v>947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20" ht="16" thickTop="1" thickBot="1">
      <c r="E3" s="17"/>
      <c r="F3" s="18"/>
      <c r="G3" s="47"/>
      <c r="H3" s="48"/>
    </row>
    <row r="4" spans="1:20" ht="15.75" customHeight="1">
      <c r="I4" s="4"/>
      <c r="J4" s="65" t="s">
        <v>108</v>
      </c>
      <c r="K4" s="117" t="s">
        <v>581</v>
      </c>
      <c r="L4" s="117"/>
      <c r="M4" s="117"/>
      <c r="N4" s="117"/>
      <c r="O4" s="117"/>
      <c r="P4" s="118"/>
    </row>
    <row r="5" spans="1:20">
      <c r="A5" s="42" t="s">
        <v>945</v>
      </c>
      <c r="B5" s="42" t="s">
        <v>944</v>
      </c>
      <c r="C5" s="42" t="s">
        <v>2</v>
      </c>
      <c r="D5" s="42" t="s">
        <v>946</v>
      </c>
      <c r="E5" s="42" t="s">
        <v>103</v>
      </c>
      <c r="F5" s="42" t="s">
        <v>1</v>
      </c>
      <c r="G5" s="42" t="s">
        <v>582</v>
      </c>
      <c r="H5" s="42" t="s">
        <v>6</v>
      </c>
      <c r="I5" s="43" t="s">
        <v>583</v>
      </c>
      <c r="J5" s="7">
        <v>1</v>
      </c>
      <c r="K5" s="34">
        <v>1</v>
      </c>
      <c r="L5" s="19">
        <v>10</v>
      </c>
      <c r="M5" s="19">
        <v>100</v>
      </c>
      <c r="N5" s="19">
        <v>250</v>
      </c>
      <c r="O5" s="19">
        <v>500</v>
      </c>
      <c r="P5" s="44">
        <v>1000</v>
      </c>
    </row>
    <row r="6" spans="1:20" s="23" customFormat="1">
      <c r="A6" s="21" t="s">
        <v>584</v>
      </c>
      <c r="B6" s="21" t="s">
        <v>585</v>
      </c>
      <c r="C6" s="21" t="s">
        <v>586</v>
      </c>
      <c r="D6" s="21" t="s">
        <v>587</v>
      </c>
      <c r="E6" s="22">
        <v>1</v>
      </c>
      <c r="F6" s="21" t="s">
        <v>588</v>
      </c>
      <c r="G6" s="21" t="s">
        <v>589</v>
      </c>
      <c r="H6" s="21" t="s">
        <v>590</v>
      </c>
      <c r="I6" s="24" t="s">
        <v>78</v>
      </c>
      <c r="J6" s="66">
        <v>75</v>
      </c>
      <c r="K6" s="32" t="e">
        <f>IF($I6=#REF!,J6*$E6,IF($I6=#REF!,J6*$E6*#REF!,IF($I6=#REF!,J6*$E6*#REF!,"FXR")))</f>
        <v>#REF!</v>
      </c>
      <c r="L6" s="32" t="e">
        <f>IF($I6=#REF!,#REF!*$E6,IF($I6=#REF!,#REF!*$E6*#REF!,IF($I6=#REF!,#REF!*$E6*#REF!,"FXR")))</f>
        <v>#REF!</v>
      </c>
      <c r="M6" s="32" t="e">
        <f>IF($I6=#REF!,#REF!*$E6,IF($I6=#REF!,#REF!*$E6*#REF!,IF($I6=#REF!,#REF!*$E6*#REF!,"FXR")))</f>
        <v>#REF!</v>
      </c>
      <c r="N6" s="32" t="e">
        <f>IF($I6=#REF!,#REF!*$E6,IF($I6=#REF!,#REF!*$E6*#REF!,IF($I6=#REF!,#REF!*$E6*#REF!,"FXR")))</f>
        <v>#REF!</v>
      </c>
      <c r="O6" s="32" t="e">
        <f>IF($I6=#REF!,#REF!*$E6,IF($I6=#REF!,#REF!*$E6*#REF!,IF($I6=#REF!,#REF!*$E6*#REF!,"FXR")))</f>
        <v>#REF!</v>
      </c>
      <c r="P6" s="33" t="e">
        <f>IF($I6=#REF!,#REF!*$E6,IF($I6=#REF!,#REF!*$E6*#REF!,IF($I6=#REF!,#REF!*$E6*#REF!,"FXR")))</f>
        <v>#REF!</v>
      </c>
    </row>
    <row r="7" spans="1:20">
      <c r="A7" s="20" t="s">
        <v>584</v>
      </c>
      <c r="B7" s="21" t="s">
        <v>585</v>
      </c>
      <c r="C7" s="21" t="s">
        <v>591</v>
      </c>
      <c r="D7" s="20" t="s">
        <v>592</v>
      </c>
      <c r="E7" s="14">
        <v>1</v>
      </c>
      <c r="F7" s="20" t="s">
        <v>588</v>
      </c>
      <c r="G7" s="21" t="s">
        <v>593</v>
      </c>
      <c r="H7" s="20" t="s">
        <v>594</v>
      </c>
      <c r="I7" s="24" t="s">
        <v>78</v>
      </c>
      <c r="J7" s="66">
        <v>4.5</v>
      </c>
      <c r="K7" s="32" t="e">
        <f>IF($I7=#REF!,J7*$E7,IF($I7=#REF!,J7*$E7*#REF!,IF($I7=#REF!,J7*$E7*#REF!,"FXR")))</f>
        <v>#REF!</v>
      </c>
      <c r="L7" s="32" t="e">
        <f>IF($I7=#REF!,#REF!*$E7,IF($I7=#REF!,#REF!*$E7*#REF!,IF($I7=#REF!,#REF!*$E7*#REF!,"FXR")))</f>
        <v>#REF!</v>
      </c>
      <c r="M7" s="32" t="e">
        <f>IF($I7=#REF!,#REF!*$E7,IF($I7=#REF!,#REF!*$E7*#REF!,IF($I7=#REF!,#REF!*$E7*#REF!,"FXR")))</f>
        <v>#REF!</v>
      </c>
      <c r="N7" s="32" t="e">
        <f>IF($I7=#REF!,#REF!*$E7,IF($I7=#REF!,#REF!*$E7*#REF!,IF($I7=#REF!,#REF!*$E7*#REF!,"FXR")))</f>
        <v>#REF!</v>
      </c>
      <c r="O7" s="32" t="e">
        <f>IF($I7=#REF!,#REF!*$E7,IF($I7=#REF!,#REF!*$E7*#REF!,IF($I7=#REF!,#REF!*$E7*#REF!,"FXR")))</f>
        <v>#REF!</v>
      </c>
      <c r="P7" s="33" t="e">
        <f>IF($I7=#REF!,#REF!*$E7,IF($I7=#REF!,#REF!*$E7*#REF!,IF($I7=#REF!,#REF!*$E7*#REF!,"FXR")))</f>
        <v>#REF!</v>
      </c>
      <c r="T7" s="23"/>
    </row>
    <row r="8" spans="1:20">
      <c r="A8" s="20" t="s">
        <v>584</v>
      </c>
      <c r="B8" s="21" t="s">
        <v>585</v>
      </c>
      <c r="C8" s="21" t="s">
        <v>595</v>
      </c>
      <c r="D8" s="20" t="s">
        <v>596</v>
      </c>
      <c r="E8" s="14">
        <v>18</v>
      </c>
      <c r="F8" s="20" t="s">
        <v>588</v>
      </c>
      <c r="G8" s="21" t="s">
        <v>593</v>
      </c>
      <c r="H8" s="20" t="s">
        <v>597</v>
      </c>
      <c r="I8" s="24" t="s">
        <v>78</v>
      </c>
      <c r="J8" s="66">
        <v>0.15</v>
      </c>
      <c r="K8" s="32" t="e">
        <f>IF($I8=#REF!,J8*$E8,IF($I8=#REF!,J8*$E8*#REF!,IF($I8=#REF!,J8*$E8*#REF!,"FXR")))</f>
        <v>#REF!</v>
      </c>
      <c r="L8" s="32" t="e">
        <f>IF($I8=#REF!,#REF!*$E8,IF($I8=#REF!,#REF!*$E8*#REF!,IF($I8=#REF!,#REF!*$E8*#REF!,"FXR")))</f>
        <v>#REF!</v>
      </c>
      <c r="M8" s="32" t="e">
        <f>IF($I8=#REF!,#REF!*$E8,IF($I8=#REF!,#REF!*$E8*#REF!,IF($I8=#REF!,#REF!*$E8*#REF!,"FXR")))</f>
        <v>#REF!</v>
      </c>
      <c r="N8" s="32" t="e">
        <f>IF($I8=#REF!,#REF!*$E8,IF($I8=#REF!,#REF!*$E8*#REF!,IF($I8=#REF!,#REF!*$E8*#REF!,"FXR")))</f>
        <v>#REF!</v>
      </c>
      <c r="O8" s="32" t="e">
        <f>IF($I8=#REF!,#REF!*$E8,IF($I8=#REF!,#REF!*$E8*#REF!,IF($I8=#REF!,#REF!*$E8*#REF!,"FXR")))</f>
        <v>#REF!</v>
      </c>
      <c r="P8" s="33" t="e">
        <f>IF($I8=#REF!,#REF!*$E8,IF($I8=#REF!,#REF!*$E8*#REF!,IF($I8=#REF!,#REF!*$E8*#REF!,"FXR")))</f>
        <v>#REF!</v>
      </c>
      <c r="T8" s="23"/>
    </row>
    <row r="9" spans="1:20" s="23" customFormat="1">
      <c r="A9" s="21" t="s">
        <v>584</v>
      </c>
      <c r="B9" s="21" t="s">
        <v>585</v>
      </c>
      <c r="C9" s="21" t="s">
        <v>598</v>
      </c>
      <c r="D9" s="21" t="s">
        <v>599</v>
      </c>
      <c r="E9" s="22">
        <v>1</v>
      </c>
      <c r="F9" s="21" t="s">
        <v>588</v>
      </c>
      <c r="G9" s="21" t="s">
        <v>589</v>
      </c>
      <c r="H9" s="21" t="s">
        <v>590</v>
      </c>
      <c r="I9" s="24" t="s">
        <v>78</v>
      </c>
      <c r="J9" s="66">
        <v>9.8000000000000007</v>
      </c>
      <c r="K9" s="32" t="e">
        <f>IF($I9=#REF!,J9*$E9,IF($I9=#REF!,J9*$E9*#REF!,IF($I9=#REF!,J9*$E9*#REF!,"FXR")))</f>
        <v>#REF!</v>
      </c>
      <c r="L9" s="32" t="e">
        <f>IF($I9=#REF!,#REF!*$E9,IF($I9=#REF!,#REF!*$E9*#REF!,IF($I9=#REF!,#REF!*$E9*#REF!,"FXR")))</f>
        <v>#REF!</v>
      </c>
      <c r="M9" s="32" t="e">
        <f>IF($I9=#REF!,#REF!*$E9,IF($I9=#REF!,#REF!*$E9*#REF!,IF($I9=#REF!,#REF!*$E9*#REF!,"FXR")))</f>
        <v>#REF!</v>
      </c>
      <c r="N9" s="32" t="e">
        <f>IF($I9=#REF!,#REF!*$E9,IF($I9=#REF!,#REF!*$E9*#REF!,IF($I9=#REF!,#REF!*$E9*#REF!,"FXR")))</f>
        <v>#REF!</v>
      </c>
      <c r="O9" s="32" t="e">
        <f>IF($I9=#REF!,#REF!*$E9,IF($I9=#REF!,#REF!*$E9*#REF!,IF($I9=#REF!,#REF!*$E9*#REF!,"FXR")))</f>
        <v>#REF!</v>
      </c>
      <c r="P9" s="33" t="e">
        <f>IF($I9=#REF!,#REF!*$E9,IF($I9=#REF!,#REF!*$E9*#REF!,IF($I9=#REF!,#REF!*$E9*#REF!,"FXR")))</f>
        <v>#REF!</v>
      </c>
    </row>
    <row r="10" spans="1:20" s="23" customFormat="1">
      <c r="A10" s="21" t="s">
        <v>584</v>
      </c>
      <c r="B10" s="21" t="s">
        <v>585</v>
      </c>
      <c r="C10" s="21" t="s">
        <v>600</v>
      </c>
      <c r="D10" s="36">
        <v>1775824</v>
      </c>
      <c r="E10" s="22">
        <v>1</v>
      </c>
      <c r="F10" s="21" t="s">
        <v>588</v>
      </c>
      <c r="G10" s="21" t="s">
        <v>593</v>
      </c>
      <c r="H10" s="21" t="s">
        <v>48</v>
      </c>
      <c r="I10" s="24" t="s">
        <v>97</v>
      </c>
      <c r="J10" s="66">
        <v>0.15</v>
      </c>
      <c r="K10" s="32" t="e">
        <f>IF($I10=#REF!,J10*$E10,IF($I10=#REF!,J10*$E10*#REF!,IF($I10=#REF!,J10*$E10*#REF!,"FXR")))</f>
        <v>#REF!</v>
      </c>
      <c r="L10" s="32" t="e">
        <f>IF($I10=#REF!,#REF!*$E10,IF($I10=#REF!,#REF!*$E10*#REF!,IF($I10=#REF!,#REF!*$E10*#REF!,"FXR")))</f>
        <v>#REF!</v>
      </c>
      <c r="M10" s="32" t="e">
        <f>IF($I10=#REF!,#REF!*$E10,IF($I10=#REF!,#REF!*$E10*#REF!,IF($I10=#REF!,#REF!*$E10*#REF!,"FXR")))</f>
        <v>#REF!</v>
      </c>
      <c r="N10" s="32" t="e">
        <f>IF($I10=#REF!,#REF!*$E10,IF($I10=#REF!,#REF!*$E10*#REF!,IF($I10=#REF!,#REF!*$E10*#REF!,"FXR")))</f>
        <v>#REF!</v>
      </c>
      <c r="O10" s="32" t="e">
        <f>IF($I10=#REF!,#REF!*$E10,IF($I10=#REF!,#REF!*$E10*#REF!,IF($I10=#REF!,#REF!*$E10*#REF!,"FXR")))</f>
        <v>#REF!</v>
      </c>
      <c r="P10" s="33" t="e">
        <f>IF($I10=#REF!,#REF!*$E10,IF($I10=#REF!,#REF!*$E10*#REF!,IF($I10=#REF!,#REF!*$E10*#REF!,"FXR")))</f>
        <v>#REF!</v>
      </c>
    </row>
    <row r="11" spans="1:20">
      <c r="A11" s="20" t="s">
        <v>584</v>
      </c>
      <c r="B11" s="21" t="s">
        <v>585</v>
      </c>
      <c r="C11" s="21" t="s">
        <v>601</v>
      </c>
      <c r="D11" s="37">
        <v>1503252</v>
      </c>
      <c r="E11" s="14">
        <v>1</v>
      </c>
      <c r="F11" s="20" t="s">
        <v>588</v>
      </c>
      <c r="G11" s="21" t="s">
        <v>593</v>
      </c>
      <c r="H11" s="20" t="s">
        <v>48</v>
      </c>
      <c r="I11" s="24" t="s">
        <v>580</v>
      </c>
      <c r="J11" s="66">
        <v>0.54</v>
      </c>
      <c r="K11" s="32" t="e">
        <f>IF($I11=#REF!,J11*$E11,IF($I11=#REF!,J11*$E11*#REF!,IF($I11=#REF!,J11*$E11*#REF!,"FXR")))</f>
        <v>#REF!</v>
      </c>
      <c r="L11" s="32" t="e">
        <f>IF($I11=#REF!,#REF!*$E11,IF($I11=#REF!,#REF!*$E11*#REF!,IF($I11=#REF!,#REF!*$E11*#REF!,"FXR")))</f>
        <v>#REF!</v>
      </c>
      <c r="M11" s="32" t="e">
        <f>IF($I11=#REF!,#REF!*$E11,IF($I11=#REF!,#REF!*$E11*#REF!,IF($I11=#REF!,#REF!*$E11*#REF!,"FXR")))</f>
        <v>#REF!</v>
      </c>
      <c r="N11" s="32" t="e">
        <f>IF($I11=#REF!,#REF!*$E11,IF($I11=#REF!,#REF!*$E11*#REF!,IF($I11=#REF!,#REF!*$E11*#REF!,"FXR")))</f>
        <v>#REF!</v>
      </c>
      <c r="O11" s="32" t="e">
        <f>IF($I11=#REF!,#REF!*$E11,IF($I11=#REF!,#REF!*$E11*#REF!,IF($I11=#REF!,#REF!*$E11*#REF!,"FXR")))</f>
        <v>#REF!</v>
      </c>
      <c r="P11" s="33" t="e">
        <f>IF($I11=#REF!,#REF!*$E11,IF($I11=#REF!,#REF!*$E11*#REF!,IF($I11=#REF!,#REF!*$E11*#REF!,"FXR")))</f>
        <v>#REF!</v>
      </c>
      <c r="T11" s="23"/>
    </row>
    <row r="12" spans="1:20">
      <c r="A12" s="20" t="s">
        <v>584</v>
      </c>
      <c r="B12" s="21" t="s">
        <v>585</v>
      </c>
      <c r="C12" s="21" t="s">
        <v>602</v>
      </c>
      <c r="D12" s="38">
        <v>1516454</v>
      </c>
      <c r="E12" s="14">
        <v>1</v>
      </c>
      <c r="F12" s="20" t="s">
        <v>588</v>
      </c>
      <c r="G12" s="21" t="s">
        <v>593</v>
      </c>
      <c r="H12" s="20" t="s">
        <v>48</v>
      </c>
      <c r="I12" s="24" t="s">
        <v>97</v>
      </c>
      <c r="J12" s="66">
        <v>0.59</v>
      </c>
      <c r="K12" s="32" t="e">
        <f>IF($I12=#REF!,J12*$E12,IF($I12=#REF!,J12*$E12*#REF!,IF($I12=#REF!,J12*$E12*#REF!,"FXR")))</f>
        <v>#REF!</v>
      </c>
      <c r="L12" s="32" t="e">
        <f>IF($I12=#REF!,#REF!*$E12,IF($I12=#REF!,#REF!*$E12*#REF!,IF($I12=#REF!,#REF!*$E12*#REF!,"FXR")))</f>
        <v>#REF!</v>
      </c>
      <c r="M12" s="32" t="e">
        <f>IF($I12=#REF!,#REF!*$E12,IF($I12=#REF!,#REF!*$E12*#REF!,IF($I12=#REF!,#REF!*$E12*#REF!,"FXR")))</f>
        <v>#REF!</v>
      </c>
      <c r="N12" s="32" t="e">
        <f>IF($I12=#REF!,#REF!*$E12,IF($I12=#REF!,#REF!*$E12*#REF!,IF($I12=#REF!,#REF!*$E12*#REF!,"FXR")))</f>
        <v>#REF!</v>
      </c>
      <c r="O12" s="32" t="e">
        <f>IF($I12=#REF!,#REF!*$E12,IF($I12=#REF!,#REF!*$E12*#REF!,IF($I12=#REF!,#REF!*$E12*#REF!,"FXR")))</f>
        <v>#REF!</v>
      </c>
      <c r="P12" s="33" t="e">
        <f>IF($I12=#REF!,#REF!*$E12,IF($I12=#REF!,#REF!*$E12*#REF!,IF($I12=#REF!,#REF!*$E12*#REF!,"FXR")))</f>
        <v>#REF!</v>
      </c>
      <c r="T12" s="23"/>
    </row>
    <row r="13" spans="1:20" s="23" customFormat="1">
      <c r="A13" s="21" t="s">
        <v>584</v>
      </c>
      <c r="B13" s="21" t="s">
        <v>585</v>
      </c>
      <c r="C13" s="21" t="s">
        <v>603</v>
      </c>
      <c r="D13" s="36" t="s">
        <v>604</v>
      </c>
      <c r="E13" s="22">
        <v>4</v>
      </c>
      <c r="F13" s="21" t="s">
        <v>588</v>
      </c>
      <c r="G13" s="21" t="s">
        <v>593</v>
      </c>
      <c r="H13" s="21" t="s">
        <v>605</v>
      </c>
      <c r="I13" s="24" t="s">
        <v>97</v>
      </c>
      <c r="J13" s="66">
        <v>0.06</v>
      </c>
      <c r="K13" s="32" t="e">
        <f>IF($I13=#REF!,J13*$E13,IF($I13=#REF!,J13*$E13*#REF!,IF($I13=#REF!,J13*$E13*#REF!,"FXR")))</f>
        <v>#REF!</v>
      </c>
      <c r="L13" s="32" t="e">
        <f>IF($I13=#REF!,#REF!*$E13,IF($I13=#REF!,#REF!*$E13*#REF!,IF($I13=#REF!,#REF!*$E13*#REF!,"FXR")))</f>
        <v>#REF!</v>
      </c>
      <c r="M13" s="32" t="e">
        <f>IF($I13=#REF!,#REF!*$E13,IF($I13=#REF!,#REF!*$E13*#REF!,IF($I13=#REF!,#REF!*$E13*#REF!,"FXR")))</f>
        <v>#REF!</v>
      </c>
      <c r="N13" s="32" t="e">
        <f>IF($I13=#REF!,#REF!*$E13,IF($I13=#REF!,#REF!*$E13*#REF!,IF($I13=#REF!,#REF!*$E13*#REF!,"FXR")))</f>
        <v>#REF!</v>
      </c>
      <c r="O13" s="32" t="e">
        <f>IF($I13=#REF!,#REF!*$E13,IF($I13=#REF!,#REF!*$E13*#REF!,IF($I13=#REF!,#REF!*$E13*#REF!,"FXR")))</f>
        <v>#REF!</v>
      </c>
      <c r="P13" s="33" t="e">
        <f>IF($I13=#REF!,#REF!*$E13,IF($I13=#REF!,#REF!*$E13*#REF!,IF($I13=#REF!,#REF!*$E13*#REF!,"FXR")))</f>
        <v>#REF!</v>
      </c>
    </row>
    <row r="14" spans="1:20" s="23" customFormat="1">
      <c r="A14" s="21" t="s">
        <v>584</v>
      </c>
      <c r="B14" s="21" t="s">
        <v>585</v>
      </c>
      <c r="C14" s="21" t="s">
        <v>606</v>
      </c>
      <c r="D14" s="37">
        <v>1008443</v>
      </c>
      <c r="E14" s="22">
        <v>1</v>
      </c>
      <c r="F14" s="21" t="s">
        <v>588</v>
      </c>
      <c r="G14" s="21" t="s">
        <v>593</v>
      </c>
      <c r="H14" s="20" t="s">
        <v>48</v>
      </c>
      <c r="I14" s="24" t="s">
        <v>97</v>
      </c>
      <c r="J14" s="66">
        <v>0.36</v>
      </c>
      <c r="K14" s="32" t="e">
        <f>IF($I14=#REF!,J14*$E14,IF($I14=#REF!,J14*$E14*#REF!,IF($I14=#REF!,J14*$E14*#REF!,"FXR")))</f>
        <v>#REF!</v>
      </c>
      <c r="L14" s="32" t="e">
        <f>IF($I14=#REF!,#REF!*$E14,IF($I14=#REF!,#REF!*$E14*#REF!,IF($I14=#REF!,#REF!*$E14*#REF!,"FXR")))</f>
        <v>#REF!</v>
      </c>
      <c r="M14" s="32" t="e">
        <f>IF($I14=#REF!,#REF!*$E14,IF($I14=#REF!,#REF!*$E14*#REF!,IF($I14=#REF!,#REF!*$E14*#REF!,"FXR")))</f>
        <v>#REF!</v>
      </c>
      <c r="N14" s="32" t="e">
        <f>IF($I14=#REF!,#REF!*$E14,IF($I14=#REF!,#REF!*$E14*#REF!,IF($I14=#REF!,#REF!*$E14*#REF!,"FXR")))</f>
        <v>#REF!</v>
      </c>
      <c r="O14" s="32" t="e">
        <f>IF($I14=#REF!,#REF!*$E14,IF($I14=#REF!,#REF!*$E14*#REF!,IF($I14=#REF!,#REF!*$E14*#REF!,"FXR")))</f>
        <v>#REF!</v>
      </c>
      <c r="P14" s="33" t="e">
        <f>IF($I14=#REF!,#REF!*$E14,IF($I14=#REF!,#REF!*$E14*#REF!,IF($I14=#REF!,#REF!*$E14*#REF!,"FXR")))</f>
        <v>#REF!</v>
      </c>
    </row>
    <row r="15" spans="1:20" s="23" customFormat="1">
      <c r="A15" s="21" t="s">
        <v>584</v>
      </c>
      <c r="B15" s="21" t="s">
        <v>585</v>
      </c>
      <c r="C15" s="21" t="s">
        <v>607</v>
      </c>
      <c r="D15" s="36">
        <v>1615294</v>
      </c>
      <c r="E15" s="22">
        <v>2</v>
      </c>
      <c r="F15" s="21" t="s">
        <v>588</v>
      </c>
      <c r="G15" s="21" t="s">
        <v>593</v>
      </c>
      <c r="H15" s="21" t="s">
        <v>48</v>
      </c>
      <c r="I15" s="24" t="s">
        <v>97</v>
      </c>
      <c r="J15" s="66">
        <v>1.26</v>
      </c>
      <c r="K15" s="32" t="e">
        <f>IF($I15=#REF!,J15*$E15,IF($I15=#REF!,J15*$E15*#REF!,IF($I15=#REF!,J15*$E15*#REF!,"FXR")))</f>
        <v>#REF!</v>
      </c>
      <c r="L15" s="32" t="e">
        <f>IF($I15=#REF!,#REF!*$E15,IF($I15=#REF!,#REF!*$E15*#REF!,IF($I15=#REF!,#REF!*$E15*#REF!,"FXR")))</f>
        <v>#REF!</v>
      </c>
      <c r="M15" s="32" t="e">
        <f>IF($I15=#REF!,#REF!*$E15,IF($I15=#REF!,#REF!*$E15*#REF!,IF($I15=#REF!,#REF!*$E15*#REF!,"FXR")))</f>
        <v>#REF!</v>
      </c>
      <c r="N15" s="32" t="e">
        <f>IF($I15=#REF!,#REF!*$E15,IF($I15=#REF!,#REF!*$E15*#REF!,IF($I15=#REF!,#REF!*$E15*#REF!,"FXR")))</f>
        <v>#REF!</v>
      </c>
      <c r="O15" s="32" t="e">
        <f>IF($I15=#REF!,#REF!*$E15,IF($I15=#REF!,#REF!*$E15*#REF!,IF($I15=#REF!,#REF!*$E15*#REF!,"FXR")))</f>
        <v>#REF!</v>
      </c>
      <c r="P15" s="33" t="e">
        <f>IF($I15=#REF!,#REF!*$E15,IF($I15=#REF!,#REF!*$E15*#REF!,IF($I15=#REF!,#REF!*$E15*#REF!,"FXR")))</f>
        <v>#REF!</v>
      </c>
    </row>
    <row r="16" spans="1:20" s="23" customFormat="1">
      <c r="A16" s="21" t="s">
        <v>584</v>
      </c>
      <c r="B16" s="21" t="s">
        <v>585</v>
      </c>
      <c r="C16" s="21" t="s">
        <v>607</v>
      </c>
      <c r="D16" s="36">
        <v>1615294</v>
      </c>
      <c r="E16" s="22">
        <v>2</v>
      </c>
      <c r="F16" s="21" t="s">
        <v>588</v>
      </c>
      <c r="G16" s="21" t="s">
        <v>593</v>
      </c>
      <c r="H16" s="21" t="s">
        <v>48</v>
      </c>
      <c r="I16" s="24" t="s">
        <v>97</v>
      </c>
      <c r="J16" s="66">
        <v>1.26</v>
      </c>
      <c r="K16" s="32" t="e">
        <f>IF($I16=#REF!,J16*$E16,IF($I16=#REF!,J16*$E16*#REF!,IF($I16=#REF!,J16*$E16*#REF!,"FXR")))</f>
        <v>#REF!</v>
      </c>
      <c r="L16" s="32" t="e">
        <f>IF($I16=#REF!,#REF!*$E16,IF($I16=#REF!,#REF!*$E16*#REF!,IF($I16=#REF!,#REF!*$E16*#REF!,"FXR")))</f>
        <v>#REF!</v>
      </c>
      <c r="M16" s="32" t="e">
        <f>IF($I16=#REF!,#REF!*$E16,IF($I16=#REF!,#REF!*$E16*#REF!,IF($I16=#REF!,#REF!*$E16*#REF!,"FXR")))</f>
        <v>#REF!</v>
      </c>
      <c r="N16" s="32" t="e">
        <f>IF($I16=#REF!,#REF!*$E16,IF($I16=#REF!,#REF!*$E16*#REF!,IF($I16=#REF!,#REF!*$E16*#REF!,"FXR")))</f>
        <v>#REF!</v>
      </c>
      <c r="O16" s="32" t="e">
        <f>IF($I16=#REF!,#REF!*$E16,IF($I16=#REF!,#REF!*$E16*#REF!,IF($I16=#REF!,#REF!*$E16*#REF!,"FXR")))</f>
        <v>#REF!</v>
      </c>
      <c r="P16" s="33" t="e">
        <f>IF($I16=#REF!,#REF!*$E16,IF($I16=#REF!,#REF!*$E16*#REF!,IF($I16=#REF!,#REF!*$E16*#REF!,"FXR")))</f>
        <v>#REF!</v>
      </c>
    </row>
    <row r="17" spans="1:20" s="23" customFormat="1">
      <c r="A17" s="21" t="s">
        <v>584</v>
      </c>
      <c r="B17" s="21" t="s">
        <v>608</v>
      </c>
      <c r="C17" s="21" t="s">
        <v>609</v>
      </c>
      <c r="D17" s="21" t="s">
        <v>610</v>
      </c>
      <c r="E17" s="22">
        <v>1</v>
      </c>
      <c r="F17" s="21" t="s">
        <v>588</v>
      </c>
      <c r="G17" s="21" t="s">
        <v>589</v>
      </c>
      <c r="H17" s="21" t="s">
        <v>590</v>
      </c>
      <c r="I17" s="24" t="s">
        <v>97</v>
      </c>
      <c r="J17" s="66">
        <v>125</v>
      </c>
      <c r="K17" s="32" t="e">
        <f>IF($I17=#REF!,J17*$E17,IF($I17=#REF!,J17*$E17*#REF!,IF($I17=#REF!,J17*$E17*#REF!,"FXR")))</f>
        <v>#REF!</v>
      </c>
      <c r="L17" s="32" t="e">
        <f>IF($I17=#REF!,#REF!*$E17,IF($I17=#REF!,#REF!*$E17*#REF!,IF($I17=#REF!,#REF!*$E17*#REF!,"FXR")))</f>
        <v>#REF!</v>
      </c>
      <c r="M17" s="32" t="e">
        <f>IF($I17=#REF!,#REF!*$E17,IF($I17=#REF!,#REF!*$E17*#REF!,IF($I17=#REF!,#REF!*$E17*#REF!,"FXR")))</f>
        <v>#REF!</v>
      </c>
      <c r="N17" s="32" t="e">
        <f>IF($I17=#REF!,#REF!*$E17,IF($I17=#REF!,#REF!*$E17*#REF!,IF($I17=#REF!,#REF!*$E17*#REF!,"FXR")))</f>
        <v>#REF!</v>
      </c>
      <c r="O17" s="32" t="e">
        <f>IF($I17=#REF!,#REF!*$E17,IF($I17=#REF!,#REF!*$E17*#REF!,IF($I17=#REF!,#REF!*$E17*#REF!,"FXR")))</f>
        <v>#REF!</v>
      </c>
      <c r="P17" s="33" t="e">
        <f>IF($I17=#REF!,#REF!*$E17,IF($I17=#REF!,#REF!*$E17*#REF!,IF($I17=#REF!,#REF!*$E17*#REF!,"FXR")))</f>
        <v>#REF!</v>
      </c>
    </row>
    <row r="18" spans="1:20" s="23" customFormat="1">
      <c r="A18" s="21" t="s">
        <v>584</v>
      </c>
      <c r="B18" s="21" t="s">
        <v>608</v>
      </c>
      <c r="C18" s="55" t="s">
        <v>942</v>
      </c>
      <c r="D18" s="21" t="s">
        <v>611</v>
      </c>
      <c r="E18" s="22">
        <v>1</v>
      </c>
      <c r="F18" s="21" t="s">
        <v>612</v>
      </c>
      <c r="G18" s="21" t="s">
        <v>589</v>
      </c>
      <c r="H18" s="21" t="s">
        <v>613</v>
      </c>
      <c r="I18" s="24" t="s">
        <v>97</v>
      </c>
      <c r="J18" s="66" t="e">
        <f>'PR240 Tx Power PCBA BOM'!#REF!</f>
        <v>#REF!</v>
      </c>
      <c r="K18" s="32" t="e">
        <f>IF($I18=#REF!,J18*$E18,IF($I18=#REF!,J18*$E18*#REF!,IF($I18=#REF!,J18*$E18*#REF!,"FXR")))</f>
        <v>#REF!</v>
      </c>
      <c r="L18" s="32" t="e">
        <f>IF($I18=#REF!,#REF!*$E18,IF($I18=#REF!,#REF!*$E18*#REF!,IF($I18=#REF!,#REF!*$E18*#REF!,"FXR")))</f>
        <v>#REF!</v>
      </c>
      <c r="M18" s="32" t="e">
        <f>IF($I18=#REF!,#REF!*$E18,IF($I18=#REF!,#REF!*$E18*#REF!,IF($I18=#REF!,#REF!*$E18*#REF!,"FXR")))</f>
        <v>#REF!</v>
      </c>
      <c r="N18" s="32" t="e">
        <f>IF($I18=#REF!,#REF!*$E18,IF($I18=#REF!,#REF!*$E18*#REF!,IF($I18=#REF!,#REF!*$E18*#REF!,"FXR")))</f>
        <v>#REF!</v>
      </c>
      <c r="O18" s="32" t="e">
        <f>IF($I18=#REF!,#REF!*$E18,IF($I18=#REF!,#REF!*$E18*#REF!,IF($I18=#REF!,#REF!*$E18*#REF!,"FXR")))</f>
        <v>#REF!</v>
      </c>
      <c r="P18" s="33" t="e">
        <f>IF($I18=#REF!,#REF!*$E18,IF($I18=#REF!,#REF!*$E18*#REF!,IF($I18=#REF!,#REF!*$E18*#REF!,"FXR")))</f>
        <v>#REF!</v>
      </c>
    </row>
    <row r="19" spans="1:20" s="23" customFormat="1">
      <c r="A19" s="21" t="s">
        <v>584</v>
      </c>
      <c r="B19" s="21" t="s">
        <v>608</v>
      </c>
      <c r="C19" s="55" t="s">
        <v>614</v>
      </c>
      <c r="D19" s="21" t="s">
        <v>615</v>
      </c>
      <c r="E19" s="22">
        <v>1</v>
      </c>
      <c r="F19" s="21" t="s">
        <v>612</v>
      </c>
      <c r="G19" s="21" t="s">
        <v>589</v>
      </c>
      <c r="H19" s="21" t="s">
        <v>613</v>
      </c>
      <c r="I19" s="24" t="s">
        <v>78</v>
      </c>
      <c r="J19" s="66" t="e">
        <f>'PR240 Proxi-Com PCBA BOM'!#REF!</f>
        <v>#REF!</v>
      </c>
      <c r="K19" s="32" t="e">
        <f>IF($I19=#REF!,J19*$E19,IF($I19=#REF!,J19*$E19*#REF!,IF($I19=#REF!,J19*$E19*#REF!,"FXR")))</f>
        <v>#REF!</v>
      </c>
      <c r="L19" s="32" t="e">
        <f>IF($I19=#REF!,#REF!*$E19,IF($I19=#REF!,#REF!*$E19*#REF!,IF($I19=#REF!,#REF!*$E19*#REF!,"FXR")))</f>
        <v>#REF!</v>
      </c>
      <c r="M19" s="32" t="e">
        <f>IF($I19=#REF!,#REF!*$E19,IF($I19=#REF!,#REF!*$E19*#REF!,IF($I19=#REF!,#REF!*$E19*#REF!,"FXR")))</f>
        <v>#REF!</v>
      </c>
      <c r="N19" s="32" t="e">
        <f>IF($I19=#REF!,#REF!*$E19,IF($I19=#REF!,#REF!*$E19*#REF!,IF($I19=#REF!,#REF!*$E19*#REF!,"FXR")))</f>
        <v>#REF!</v>
      </c>
      <c r="O19" s="32" t="e">
        <f>IF($I19=#REF!,#REF!*$E19,IF($I19=#REF!,#REF!*$E19*#REF!,IF($I19=#REF!,#REF!*$E19*#REF!,"FXR")))</f>
        <v>#REF!</v>
      </c>
      <c r="P19" s="33" t="e">
        <f>IF($I19=#REF!,#REF!*$E19,IF($I19=#REF!,#REF!*$E19*#REF!,IF($I19=#REF!,#REF!*$E19*#REF!,"FXR")))</f>
        <v>#REF!</v>
      </c>
    </row>
    <row r="20" spans="1:20" s="23" customFormat="1">
      <c r="A20" s="21" t="s">
        <v>584</v>
      </c>
      <c r="B20" s="21" t="s">
        <v>608</v>
      </c>
      <c r="C20" s="21" t="s">
        <v>616</v>
      </c>
      <c r="D20" s="21">
        <v>1372926</v>
      </c>
      <c r="E20" s="22">
        <v>1</v>
      </c>
      <c r="F20" s="21" t="s">
        <v>588</v>
      </c>
      <c r="G20" s="21" t="s">
        <v>593</v>
      </c>
      <c r="H20" s="21" t="s">
        <v>48</v>
      </c>
      <c r="I20" s="24" t="s">
        <v>97</v>
      </c>
      <c r="J20" s="66">
        <v>35.26</v>
      </c>
      <c r="K20" s="32" t="e">
        <f>IF($I20=#REF!,J20*$E20,IF($I20=#REF!,J20*$E20*#REF!,IF($I20=#REF!,J20*$E20*#REF!,"FXR")))</f>
        <v>#REF!</v>
      </c>
      <c r="L20" s="32" t="e">
        <f>IF($I20=#REF!,#REF!*$E20,IF($I20=#REF!,#REF!*$E20*#REF!,IF($I20=#REF!,#REF!*$E20*#REF!,"FXR")))</f>
        <v>#REF!</v>
      </c>
      <c r="M20" s="32" t="e">
        <f>IF($I20=#REF!,#REF!*$E20,IF($I20=#REF!,#REF!*$E20*#REF!,IF($I20=#REF!,#REF!*$E20*#REF!,"FXR")))</f>
        <v>#REF!</v>
      </c>
      <c r="N20" s="32" t="e">
        <f>IF($I20=#REF!,#REF!*$E20,IF($I20=#REF!,#REF!*$E20*#REF!,IF($I20=#REF!,#REF!*$E20*#REF!,"FXR")))</f>
        <v>#REF!</v>
      </c>
      <c r="O20" s="32" t="e">
        <f>IF($I20=#REF!,#REF!*$E20,IF($I20=#REF!,#REF!*$E20*#REF!,IF($I20=#REF!,#REF!*$E20*#REF!,"FXR")))</f>
        <v>#REF!</v>
      </c>
      <c r="P20" s="33" t="e">
        <f>IF($I20=#REF!,#REF!*$E20,IF($I20=#REF!,#REF!*$E20*#REF!,IF($I20=#REF!,#REF!*$E20*#REF!,"FXR")))</f>
        <v>#REF!</v>
      </c>
    </row>
    <row r="21" spans="1:20" s="23" customFormat="1">
      <c r="A21" s="21" t="s">
        <v>584</v>
      </c>
      <c r="B21" s="21" t="s">
        <v>608</v>
      </c>
      <c r="C21" s="21" t="s">
        <v>617</v>
      </c>
      <c r="D21" s="36">
        <v>53112620</v>
      </c>
      <c r="E21" s="22">
        <v>1</v>
      </c>
      <c r="F21" s="21" t="s">
        <v>588</v>
      </c>
      <c r="G21" s="21" t="s">
        <v>593</v>
      </c>
      <c r="H21" s="21" t="s">
        <v>618</v>
      </c>
      <c r="I21" s="24" t="s">
        <v>97</v>
      </c>
      <c r="J21" s="66">
        <v>8.68</v>
      </c>
      <c r="K21" s="32" t="e">
        <f>IF($I21=#REF!,J21*$E21,IF($I21=#REF!,J21*$E21*#REF!,IF($I21=#REF!,J21*$E21*#REF!,"FXR")))</f>
        <v>#REF!</v>
      </c>
      <c r="L21" s="32" t="e">
        <f>IF($I21=#REF!,#REF!*$E21,IF($I21=#REF!,#REF!*$E21*#REF!,IF($I21=#REF!,#REF!*$E21*#REF!,"FXR")))</f>
        <v>#REF!</v>
      </c>
      <c r="M21" s="32" t="e">
        <f>IF($I21=#REF!,#REF!*$E21,IF($I21=#REF!,#REF!*$E21*#REF!,IF($I21=#REF!,#REF!*$E21*#REF!,"FXR")))</f>
        <v>#REF!</v>
      </c>
      <c r="N21" s="32" t="e">
        <f>IF($I21=#REF!,#REF!*$E21,IF($I21=#REF!,#REF!*$E21*#REF!,IF($I21=#REF!,#REF!*$E21*#REF!,"FXR")))</f>
        <v>#REF!</v>
      </c>
      <c r="O21" s="32" t="e">
        <f>IF($I21=#REF!,#REF!*$E21,IF($I21=#REF!,#REF!*$E21*#REF!,IF($I21=#REF!,#REF!*$E21*#REF!,"FXR")))</f>
        <v>#REF!</v>
      </c>
      <c r="P21" s="33" t="e">
        <f>IF($I21=#REF!,#REF!*$E21,IF($I21=#REF!,#REF!*$E21*#REF!,IF($I21=#REF!,#REF!*$E21*#REF!,"FXR")))</f>
        <v>#REF!</v>
      </c>
    </row>
    <row r="22" spans="1:20" s="23" customFormat="1">
      <c r="A22" s="21" t="s">
        <v>584</v>
      </c>
      <c r="B22" s="21" t="s">
        <v>608</v>
      </c>
      <c r="C22" s="21" t="s">
        <v>619</v>
      </c>
      <c r="D22" s="36">
        <v>52103115</v>
      </c>
      <c r="E22" s="22">
        <v>1</v>
      </c>
      <c r="F22" s="21" t="s">
        <v>588</v>
      </c>
      <c r="G22" s="21" t="s">
        <v>593</v>
      </c>
      <c r="H22" s="21" t="s">
        <v>618</v>
      </c>
      <c r="I22" s="24" t="s">
        <v>97</v>
      </c>
      <c r="J22" s="66">
        <v>1.68</v>
      </c>
      <c r="K22" s="32" t="e">
        <f>IF($I22=#REF!,J22*$E22,IF($I22=#REF!,J22*$E22*#REF!,IF($I22=#REF!,J22*$E22*#REF!,"FXR")))</f>
        <v>#REF!</v>
      </c>
      <c r="L22" s="32" t="e">
        <f>IF($I22=#REF!,#REF!*$E22,IF($I22=#REF!,#REF!*$E22*#REF!,IF($I22=#REF!,#REF!*$E22*#REF!,"FXR")))</f>
        <v>#REF!</v>
      </c>
      <c r="M22" s="32" t="e">
        <f>IF($I22=#REF!,#REF!*$E22,IF($I22=#REF!,#REF!*$E22*#REF!,IF($I22=#REF!,#REF!*$E22*#REF!,"FXR")))</f>
        <v>#REF!</v>
      </c>
      <c r="N22" s="32" t="e">
        <f>IF($I22=#REF!,#REF!*$E22,IF($I22=#REF!,#REF!*$E22*#REF!,IF($I22=#REF!,#REF!*$E22*#REF!,"FXR")))</f>
        <v>#REF!</v>
      </c>
      <c r="O22" s="32" t="e">
        <f>IF($I22=#REF!,#REF!*$E22,IF($I22=#REF!,#REF!*$E22*#REF!,IF($I22=#REF!,#REF!*$E22*#REF!,"FXR")))</f>
        <v>#REF!</v>
      </c>
      <c r="P22" s="33" t="e">
        <f>IF($I22=#REF!,#REF!*$E22,IF($I22=#REF!,#REF!*$E22*#REF!,IF($I22=#REF!,#REF!*$E22*#REF!,"FXR")))</f>
        <v>#REF!</v>
      </c>
    </row>
    <row r="23" spans="1:20" s="23" customFormat="1">
      <c r="A23" s="21" t="s">
        <v>584</v>
      </c>
      <c r="B23" s="21" t="s">
        <v>608</v>
      </c>
      <c r="C23" s="21" t="s">
        <v>620</v>
      </c>
      <c r="D23" s="38" t="s">
        <v>621</v>
      </c>
      <c r="E23" s="22">
        <v>1</v>
      </c>
      <c r="F23" s="21" t="s">
        <v>588</v>
      </c>
      <c r="G23" s="21" t="s">
        <v>593</v>
      </c>
      <c r="H23" s="21" t="s">
        <v>622</v>
      </c>
      <c r="I23" s="24" t="s">
        <v>97</v>
      </c>
      <c r="J23" s="66">
        <v>19.04</v>
      </c>
      <c r="K23" s="32" t="e">
        <f>IF($I23=#REF!,J23*$E23,IF($I23=#REF!,J23*$E23*#REF!,IF($I23=#REF!,J23*$E23*#REF!,"FXR")))</f>
        <v>#REF!</v>
      </c>
      <c r="L23" s="32" t="e">
        <f>IF($I23=#REF!,#REF!*$E23,IF($I23=#REF!,#REF!*$E23*#REF!,IF($I23=#REF!,#REF!*$E23*#REF!,"FXR")))</f>
        <v>#REF!</v>
      </c>
      <c r="M23" s="32" t="e">
        <f>IF($I23=#REF!,#REF!*$E23,IF($I23=#REF!,#REF!*$E23*#REF!,IF($I23=#REF!,#REF!*$E23*#REF!,"FXR")))</f>
        <v>#REF!</v>
      </c>
      <c r="N23" s="32" t="e">
        <f>IF($I23=#REF!,#REF!*$E23,IF($I23=#REF!,#REF!*$E23*#REF!,IF($I23=#REF!,#REF!*$E23*#REF!,"FXR")))</f>
        <v>#REF!</v>
      </c>
      <c r="O23" s="32" t="e">
        <f>IF($I23=#REF!,#REF!*$E23,IF($I23=#REF!,#REF!*$E23*#REF!,IF($I23=#REF!,#REF!*$E23*#REF!,"FXR")))</f>
        <v>#REF!</v>
      </c>
      <c r="P23" s="33" t="e">
        <f>IF($I23=#REF!,#REF!*$E23,IF($I23=#REF!,#REF!*$E23*#REF!,IF($I23=#REF!,#REF!*$E23*#REF!,"FXR")))</f>
        <v>#REF!</v>
      </c>
    </row>
    <row r="24" spans="1:20" s="23" customFormat="1">
      <c r="A24" s="21" t="s">
        <v>584</v>
      </c>
      <c r="B24" s="21" t="s">
        <v>608</v>
      </c>
      <c r="C24" s="21" t="s">
        <v>623</v>
      </c>
      <c r="D24" s="21" t="s">
        <v>624</v>
      </c>
      <c r="E24" s="22">
        <v>2</v>
      </c>
      <c r="F24" s="21" t="s">
        <v>588</v>
      </c>
      <c r="G24" s="21" t="s">
        <v>593</v>
      </c>
      <c r="H24" s="21" t="s">
        <v>605</v>
      </c>
      <c r="I24" s="24" t="s">
        <v>97</v>
      </c>
      <c r="J24" s="66">
        <v>0.127</v>
      </c>
      <c r="K24" s="32" t="e">
        <f>IF($I24=#REF!,J24*$E24,IF($I24=#REF!,J24*$E24*#REF!,IF($I24=#REF!,J24*$E24*#REF!,"FXR")))</f>
        <v>#REF!</v>
      </c>
      <c r="L24" s="32" t="e">
        <f>IF($I24=#REF!,#REF!*$E24,IF($I24=#REF!,#REF!*$E24*#REF!,IF($I24=#REF!,#REF!*$E24*#REF!,"FXR")))</f>
        <v>#REF!</v>
      </c>
      <c r="M24" s="32" t="e">
        <f>IF($I24=#REF!,#REF!*$E24,IF($I24=#REF!,#REF!*$E24*#REF!,IF($I24=#REF!,#REF!*$E24*#REF!,"FXR")))</f>
        <v>#REF!</v>
      </c>
      <c r="N24" s="32" t="e">
        <f>IF($I24=#REF!,#REF!*$E24,IF($I24=#REF!,#REF!*$E24*#REF!,IF($I24=#REF!,#REF!*$E24*#REF!,"FXR")))</f>
        <v>#REF!</v>
      </c>
      <c r="O24" s="32" t="e">
        <f>IF($I24=#REF!,#REF!*$E24,IF($I24=#REF!,#REF!*$E24*#REF!,IF($I24=#REF!,#REF!*$E24*#REF!,"FXR")))</f>
        <v>#REF!</v>
      </c>
      <c r="P24" s="33" t="e">
        <f>IF($I24=#REF!,#REF!*$E24,IF($I24=#REF!,#REF!*$E24*#REF!,IF($I24=#REF!,#REF!*$E24*#REF!,"FXR")))</f>
        <v>#REF!</v>
      </c>
    </row>
    <row r="25" spans="1:20" s="23" customFormat="1">
      <c r="A25" s="21" t="s">
        <v>584</v>
      </c>
      <c r="B25" s="21" t="s">
        <v>608</v>
      </c>
      <c r="C25" s="21" t="s">
        <v>625</v>
      </c>
      <c r="D25" s="39" t="s">
        <v>626</v>
      </c>
      <c r="E25" s="22">
        <v>2</v>
      </c>
      <c r="F25" s="21" t="s">
        <v>588</v>
      </c>
      <c r="G25" s="21" t="s">
        <v>593</v>
      </c>
      <c r="H25" s="21" t="s">
        <v>627</v>
      </c>
      <c r="I25" s="24" t="s">
        <v>97</v>
      </c>
      <c r="J25" s="66">
        <v>0.32</v>
      </c>
      <c r="K25" s="32" t="e">
        <f>IF($I25=#REF!,J25*$E25,IF($I25=#REF!,J25*$E25*#REF!,IF($I25=#REF!,J25*$E25*#REF!,"FXR")))</f>
        <v>#REF!</v>
      </c>
      <c r="L25" s="32" t="e">
        <f>IF($I25=#REF!,#REF!*$E25,IF($I25=#REF!,#REF!*$E25*#REF!,IF($I25=#REF!,#REF!*$E25*#REF!,"FXR")))</f>
        <v>#REF!</v>
      </c>
      <c r="M25" s="32" t="e">
        <f>IF($I25=#REF!,#REF!*$E25,IF($I25=#REF!,#REF!*$E25*#REF!,IF($I25=#REF!,#REF!*$E25*#REF!,"FXR")))</f>
        <v>#REF!</v>
      </c>
      <c r="N25" s="32" t="e">
        <f>IF($I25=#REF!,#REF!*$E25,IF($I25=#REF!,#REF!*$E25*#REF!,IF($I25=#REF!,#REF!*$E25*#REF!,"FXR")))</f>
        <v>#REF!</v>
      </c>
      <c r="O25" s="32" t="e">
        <f>IF($I25=#REF!,#REF!*$E25,IF($I25=#REF!,#REF!*$E25*#REF!,IF($I25=#REF!,#REF!*$E25*#REF!,"FXR")))</f>
        <v>#REF!</v>
      </c>
      <c r="P25" s="33" t="e">
        <f>IF($I25=#REF!,#REF!*$E25,IF($I25=#REF!,#REF!*$E25*#REF!,IF($I25=#REF!,#REF!*$E25*#REF!,"FXR")))</f>
        <v>#REF!</v>
      </c>
    </row>
    <row r="26" spans="1:20">
      <c r="A26" s="21" t="s">
        <v>584</v>
      </c>
      <c r="B26" s="21" t="s">
        <v>608</v>
      </c>
      <c r="C26" s="21" t="s">
        <v>628</v>
      </c>
      <c r="D26" s="21" t="s">
        <v>629</v>
      </c>
      <c r="E26" s="22">
        <v>2</v>
      </c>
      <c r="F26" s="21" t="s">
        <v>588</v>
      </c>
      <c r="G26" s="21" t="s">
        <v>593</v>
      </c>
      <c r="H26" s="21" t="s">
        <v>627</v>
      </c>
      <c r="I26" s="24" t="s">
        <v>97</v>
      </c>
      <c r="J26" s="66">
        <v>0.12</v>
      </c>
      <c r="K26" s="32" t="e">
        <f>IF($I26=#REF!,J26*$E26,IF($I26=#REF!,J26*$E26*#REF!,IF($I26=#REF!,J26*$E26*#REF!,"FXR")))</f>
        <v>#REF!</v>
      </c>
      <c r="L26" s="32" t="e">
        <f>IF($I26=#REF!,#REF!*$E26,IF($I26=#REF!,#REF!*$E26*#REF!,IF($I26=#REF!,#REF!*$E26*#REF!,"FXR")))</f>
        <v>#REF!</v>
      </c>
      <c r="M26" s="32" t="e">
        <f>IF($I26=#REF!,#REF!*$E26,IF($I26=#REF!,#REF!*$E26*#REF!,IF($I26=#REF!,#REF!*$E26*#REF!,"FXR")))</f>
        <v>#REF!</v>
      </c>
      <c r="N26" s="32" t="e">
        <f>IF($I26=#REF!,#REF!*$E26,IF($I26=#REF!,#REF!*$E26*#REF!,IF($I26=#REF!,#REF!*$E26*#REF!,"FXR")))</f>
        <v>#REF!</v>
      </c>
      <c r="O26" s="32" t="e">
        <f>IF($I26=#REF!,#REF!*$E26,IF($I26=#REF!,#REF!*$E26*#REF!,IF($I26=#REF!,#REF!*$E26*#REF!,"FXR")))</f>
        <v>#REF!</v>
      </c>
      <c r="P26" s="33" t="e">
        <f>IF($I26=#REF!,#REF!*$E26,IF($I26=#REF!,#REF!*$E26*#REF!,IF($I26=#REF!,#REF!*$E26*#REF!,"FXR")))</f>
        <v>#REF!</v>
      </c>
      <c r="T26" s="23"/>
    </row>
    <row r="27" spans="1:20">
      <c r="A27" s="21" t="s">
        <v>584</v>
      </c>
      <c r="B27" s="21" t="s">
        <v>608</v>
      </c>
      <c r="C27" s="21" t="s">
        <v>630</v>
      </c>
      <c r="D27" s="39" t="s">
        <v>631</v>
      </c>
      <c r="E27" s="22">
        <v>12</v>
      </c>
      <c r="F27" s="21" t="s">
        <v>588</v>
      </c>
      <c r="G27" s="21" t="s">
        <v>593</v>
      </c>
      <c r="H27" s="21" t="s">
        <v>627</v>
      </c>
      <c r="I27" s="24" t="s">
        <v>97</v>
      </c>
      <c r="J27" s="66">
        <v>0.17</v>
      </c>
      <c r="K27" s="32" t="e">
        <f>IF($I27=#REF!,J27*$E27,IF($I27=#REF!,J27*$E27*#REF!,IF($I27=#REF!,J27*$E27*#REF!,"FXR")))</f>
        <v>#REF!</v>
      </c>
      <c r="L27" s="32" t="e">
        <f>IF($I27=#REF!,#REF!*$E27,IF($I27=#REF!,#REF!*$E27*#REF!,IF($I27=#REF!,#REF!*$E27*#REF!,"FXR")))</f>
        <v>#REF!</v>
      </c>
      <c r="M27" s="32" t="e">
        <f>IF($I27=#REF!,#REF!*$E27,IF($I27=#REF!,#REF!*$E27*#REF!,IF($I27=#REF!,#REF!*$E27*#REF!,"FXR")))</f>
        <v>#REF!</v>
      </c>
      <c r="N27" s="32" t="e">
        <f>IF($I27=#REF!,#REF!*$E27,IF($I27=#REF!,#REF!*$E27*#REF!,IF($I27=#REF!,#REF!*$E27*#REF!,"FXR")))</f>
        <v>#REF!</v>
      </c>
      <c r="O27" s="32" t="e">
        <f>IF($I27=#REF!,#REF!*$E27,IF($I27=#REF!,#REF!*$E27*#REF!,IF($I27=#REF!,#REF!*$E27*#REF!,"FXR")))</f>
        <v>#REF!</v>
      </c>
      <c r="P27" s="33" t="e">
        <f>IF($I27=#REF!,#REF!*$E27,IF($I27=#REF!,#REF!*$E27*#REF!,IF($I27=#REF!,#REF!*$E27*#REF!,"FXR")))</f>
        <v>#REF!</v>
      </c>
      <c r="T27" s="23"/>
    </row>
    <row r="28" spans="1:20" s="23" customFormat="1">
      <c r="A28" s="21" t="s">
        <v>584</v>
      </c>
      <c r="B28" s="21" t="s">
        <v>608</v>
      </c>
      <c r="C28" s="21" t="s">
        <v>632</v>
      </c>
      <c r="D28" s="36">
        <v>1624038</v>
      </c>
      <c r="E28" s="22">
        <v>6</v>
      </c>
      <c r="F28" s="21" t="s">
        <v>588</v>
      </c>
      <c r="G28" s="21" t="s">
        <v>593</v>
      </c>
      <c r="H28" s="21" t="s">
        <v>48</v>
      </c>
      <c r="I28" s="24" t="s">
        <v>97</v>
      </c>
      <c r="J28" s="66">
        <v>0.06</v>
      </c>
      <c r="K28" s="32" t="e">
        <f>IF($I28=#REF!,J28*$E28,IF($I28=#REF!,J28*$E28*#REF!,IF($I28=#REF!,J28*$E28*#REF!,"FXR")))</f>
        <v>#REF!</v>
      </c>
      <c r="L28" s="32" t="e">
        <f>IF($I28=#REF!,#REF!*$E28,IF($I28=#REF!,#REF!*$E28*#REF!,IF($I28=#REF!,#REF!*$E28*#REF!,"FXR")))</f>
        <v>#REF!</v>
      </c>
      <c r="M28" s="32" t="e">
        <f>IF($I28=#REF!,#REF!*$E28,IF($I28=#REF!,#REF!*$E28*#REF!,IF($I28=#REF!,#REF!*$E28*#REF!,"FXR")))</f>
        <v>#REF!</v>
      </c>
      <c r="N28" s="32" t="e">
        <f>IF($I28=#REF!,#REF!*$E28,IF($I28=#REF!,#REF!*$E28*#REF!,IF($I28=#REF!,#REF!*$E28*#REF!,"FXR")))</f>
        <v>#REF!</v>
      </c>
      <c r="O28" s="32" t="e">
        <f>IF($I28=#REF!,#REF!*$E28,IF($I28=#REF!,#REF!*$E28*#REF!,IF($I28=#REF!,#REF!*$E28*#REF!,"FXR")))</f>
        <v>#REF!</v>
      </c>
      <c r="P28" s="33" t="e">
        <f>IF($I28=#REF!,#REF!*$E28,IF($I28=#REF!,#REF!*$E28*#REF!,IF($I28=#REF!,#REF!*$E28*#REF!,"FXR")))</f>
        <v>#REF!</v>
      </c>
    </row>
    <row r="29" spans="1:20">
      <c r="A29" s="21" t="s">
        <v>584</v>
      </c>
      <c r="B29" s="21" t="s">
        <v>608</v>
      </c>
      <c r="C29" s="21" t="s">
        <v>633</v>
      </c>
      <c r="D29" s="37">
        <v>473411</v>
      </c>
      <c r="E29" s="22">
        <v>1</v>
      </c>
      <c r="F29" s="21" t="s">
        <v>588</v>
      </c>
      <c r="G29" s="21" t="s">
        <v>593</v>
      </c>
      <c r="H29" s="20" t="s">
        <v>634</v>
      </c>
      <c r="I29" s="24" t="s">
        <v>97</v>
      </c>
      <c r="J29" s="66">
        <v>7.0000000000000007E-2</v>
      </c>
      <c r="K29" s="32" t="e">
        <f>IF($I29=#REF!,J29*$E29,IF($I29=#REF!,J29*$E29*#REF!,IF($I29=#REF!,J29*$E29*#REF!,"FXR")))</f>
        <v>#REF!</v>
      </c>
      <c r="L29" s="32" t="e">
        <f>IF($I29=#REF!,#REF!*$E29,IF($I29=#REF!,#REF!*$E29*#REF!,IF($I29=#REF!,#REF!*$E29*#REF!,"FXR")))</f>
        <v>#REF!</v>
      </c>
      <c r="M29" s="32" t="e">
        <f>IF($I29=#REF!,#REF!*$E29,IF($I29=#REF!,#REF!*$E29*#REF!,IF($I29=#REF!,#REF!*$E29*#REF!,"FXR")))</f>
        <v>#REF!</v>
      </c>
      <c r="N29" s="32" t="e">
        <f>IF($I29=#REF!,#REF!*$E29,IF($I29=#REF!,#REF!*$E29*#REF!,IF($I29=#REF!,#REF!*$E29*#REF!,"FXR")))</f>
        <v>#REF!</v>
      </c>
      <c r="O29" s="32" t="e">
        <f>IF($I29=#REF!,#REF!*$E29,IF($I29=#REF!,#REF!*$E29*#REF!,IF($I29=#REF!,#REF!*$E29*#REF!,"FXR")))</f>
        <v>#REF!</v>
      </c>
      <c r="P29" s="33" t="e">
        <f>IF($I29=#REF!,#REF!*$E29,IF($I29=#REF!,#REF!*$E29*#REF!,IF($I29=#REF!,#REF!*$E29*#REF!,"FXR")))</f>
        <v>#REF!</v>
      </c>
      <c r="T29" s="23"/>
    </row>
    <row r="30" spans="1:20">
      <c r="A30" s="21" t="s">
        <v>584</v>
      </c>
      <c r="B30" s="21" t="s">
        <v>608</v>
      </c>
      <c r="C30" s="21" t="s">
        <v>635</v>
      </c>
      <c r="D30" s="36">
        <v>8497508</v>
      </c>
      <c r="E30" s="22">
        <v>1</v>
      </c>
      <c r="F30" s="21" t="s">
        <v>588</v>
      </c>
      <c r="G30" s="21" t="s">
        <v>593</v>
      </c>
      <c r="H30" s="20" t="s">
        <v>48</v>
      </c>
      <c r="I30" s="24" t="s">
        <v>97</v>
      </c>
      <c r="J30" s="66">
        <v>2.37</v>
      </c>
      <c r="K30" s="32" t="e">
        <f>IF($I30=#REF!,J30*$E30,IF($I30=#REF!,J30*$E30*#REF!,IF($I30=#REF!,J30*$E30*#REF!,"FXR")))</f>
        <v>#REF!</v>
      </c>
      <c r="L30" s="32" t="e">
        <f>IF($I30=#REF!,#REF!*$E30,IF($I30=#REF!,#REF!*$E30*#REF!,IF($I30=#REF!,#REF!*$E30*#REF!,"FXR")))</f>
        <v>#REF!</v>
      </c>
      <c r="M30" s="32" t="e">
        <f>IF($I30=#REF!,#REF!*$E30,IF($I30=#REF!,#REF!*$E30*#REF!,IF($I30=#REF!,#REF!*$E30*#REF!,"FXR")))</f>
        <v>#REF!</v>
      </c>
      <c r="N30" s="32" t="e">
        <f>IF($I30=#REF!,#REF!*$E30,IF($I30=#REF!,#REF!*$E30*#REF!,IF($I30=#REF!,#REF!*$E30*#REF!,"FXR")))</f>
        <v>#REF!</v>
      </c>
      <c r="O30" s="32" t="e">
        <f>IF($I30=#REF!,#REF!*$E30,IF($I30=#REF!,#REF!*$E30*#REF!,IF($I30=#REF!,#REF!*$E30*#REF!,"FXR")))</f>
        <v>#REF!</v>
      </c>
      <c r="P30" s="33" t="e">
        <f>IF($I30=#REF!,#REF!*$E30,IF($I30=#REF!,#REF!*$E30*#REF!,IF($I30=#REF!,#REF!*$E30*#REF!,"FXR")))</f>
        <v>#REF!</v>
      </c>
      <c r="T30" s="23"/>
    </row>
    <row r="31" spans="1:20">
      <c r="A31" s="21" t="s">
        <v>584</v>
      </c>
      <c r="B31" s="21" t="s">
        <v>608</v>
      </c>
      <c r="C31" s="21" t="s">
        <v>636</v>
      </c>
      <c r="D31" s="36">
        <v>1259204</v>
      </c>
      <c r="E31" s="22">
        <v>1</v>
      </c>
      <c r="F31" s="21" t="s">
        <v>588</v>
      </c>
      <c r="G31" s="21" t="s">
        <v>593</v>
      </c>
      <c r="H31" s="20" t="s">
        <v>48</v>
      </c>
      <c r="I31" s="24" t="s">
        <v>97</v>
      </c>
      <c r="J31" s="66">
        <v>0.08</v>
      </c>
      <c r="K31" s="32" t="e">
        <f>IF($I31=#REF!,J31*$E31,IF($I31=#REF!,J31*$E31*#REF!,IF($I31=#REF!,J31*$E31*#REF!,"FXR")))</f>
        <v>#REF!</v>
      </c>
      <c r="L31" s="32" t="e">
        <f>IF($I31=#REF!,#REF!*$E31,IF($I31=#REF!,#REF!*$E31*#REF!,IF($I31=#REF!,#REF!*$E31*#REF!,"FXR")))</f>
        <v>#REF!</v>
      </c>
      <c r="M31" s="32" t="e">
        <f>IF($I31=#REF!,#REF!*$E31,IF($I31=#REF!,#REF!*$E31*#REF!,IF($I31=#REF!,#REF!*$E31*#REF!,"FXR")))</f>
        <v>#REF!</v>
      </c>
      <c r="N31" s="32" t="e">
        <f>IF($I31=#REF!,#REF!*$E31,IF($I31=#REF!,#REF!*$E31*#REF!,IF($I31=#REF!,#REF!*$E31*#REF!,"FXR")))</f>
        <v>#REF!</v>
      </c>
      <c r="O31" s="32" t="e">
        <f>IF($I31=#REF!,#REF!*$E31,IF($I31=#REF!,#REF!*$E31*#REF!,IF($I31=#REF!,#REF!*$E31*#REF!,"FXR")))</f>
        <v>#REF!</v>
      </c>
      <c r="P31" s="33" t="e">
        <f>IF($I31=#REF!,#REF!*$E31,IF($I31=#REF!,#REF!*$E31*#REF!,IF($I31=#REF!,#REF!*$E31*#REF!,"FXR")))</f>
        <v>#REF!</v>
      </c>
      <c r="T31" s="23"/>
    </row>
    <row r="32" spans="1:20" s="23" customFormat="1">
      <c r="A32" s="21" t="s">
        <v>584</v>
      </c>
      <c r="B32" s="21" t="s">
        <v>608</v>
      </c>
      <c r="C32" s="21" t="s">
        <v>637</v>
      </c>
      <c r="D32" s="36" t="s">
        <v>638</v>
      </c>
      <c r="E32" s="22">
        <v>1</v>
      </c>
      <c r="F32" s="21" t="s">
        <v>588</v>
      </c>
      <c r="G32" s="21" t="s">
        <v>593</v>
      </c>
      <c r="H32" s="21" t="s">
        <v>639</v>
      </c>
      <c r="I32" s="24" t="s">
        <v>97</v>
      </c>
      <c r="J32" s="66">
        <v>7</v>
      </c>
      <c r="K32" s="32" t="e">
        <f>IF($I32=#REF!,J32*$E32,IF($I32=#REF!,J32*$E32*#REF!,IF($I32=#REF!,J32*$E32*#REF!,"FXR")))</f>
        <v>#REF!</v>
      </c>
      <c r="L32" s="32" t="e">
        <f>IF($I32=#REF!,#REF!*$E32,IF($I32=#REF!,#REF!*$E32*#REF!,IF($I32=#REF!,#REF!*$E32*#REF!,"FXR")))</f>
        <v>#REF!</v>
      </c>
      <c r="M32" s="32" t="e">
        <f>IF($I32=#REF!,#REF!*$E32,IF($I32=#REF!,#REF!*$E32*#REF!,IF($I32=#REF!,#REF!*$E32*#REF!,"FXR")))</f>
        <v>#REF!</v>
      </c>
      <c r="N32" s="32" t="e">
        <f>IF($I32=#REF!,#REF!*$E32,IF($I32=#REF!,#REF!*$E32*#REF!,IF($I32=#REF!,#REF!*$E32*#REF!,"FXR")))</f>
        <v>#REF!</v>
      </c>
      <c r="O32" s="32" t="e">
        <f>IF($I32=#REF!,#REF!*$E32,IF($I32=#REF!,#REF!*$E32*#REF!,IF($I32=#REF!,#REF!*$E32*#REF!,"FXR")))</f>
        <v>#REF!</v>
      </c>
      <c r="P32" s="33" t="e">
        <f>IF($I32=#REF!,#REF!*$E32,IF($I32=#REF!,#REF!*$E32*#REF!,IF($I32=#REF!,#REF!*$E32*#REF!,"FXR")))</f>
        <v>#REF!</v>
      </c>
    </row>
    <row r="33" spans="1:20" s="23" customFormat="1">
      <c r="A33" s="21" t="s">
        <v>584</v>
      </c>
      <c r="B33" s="21" t="s">
        <v>608</v>
      </c>
      <c r="C33" s="21" t="s">
        <v>640</v>
      </c>
      <c r="D33" s="36" t="s">
        <v>641</v>
      </c>
      <c r="E33" s="22">
        <v>1</v>
      </c>
      <c r="F33" s="21" t="s">
        <v>588</v>
      </c>
      <c r="G33" s="21" t="s">
        <v>589</v>
      </c>
      <c r="H33" s="21" t="s">
        <v>642</v>
      </c>
      <c r="I33" s="24" t="s">
        <v>97</v>
      </c>
      <c r="J33" s="66">
        <v>39.1</v>
      </c>
      <c r="K33" s="32" t="e">
        <f>IF($I33=#REF!,J33*$E33,IF($I33=#REF!,J33*$E33*#REF!,IF($I33=#REF!,J33*$E33*#REF!,"FXR")))</f>
        <v>#REF!</v>
      </c>
      <c r="L33" s="32" t="e">
        <f>IF($I33=#REF!,#REF!*$E33,IF($I33=#REF!,#REF!*$E33*#REF!,IF($I33=#REF!,#REF!*$E33*#REF!,"FXR")))</f>
        <v>#REF!</v>
      </c>
      <c r="M33" s="32" t="e">
        <f>IF($I33=#REF!,#REF!*$E33,IF($I33=#REF!,#REF!*$E33*#REF!,IF($I33=#REF!,#REF!*$E33*#REF!,"FXR")))</f>
        <v>#REF!</v>
      </c>
      <c r="N33" s="32" t="e">
        <f>IF($I33=#REF!,#REF!*$E33,IF($I33=#REF!,#REF!*$E33*#REF!,IF($I33=#REF!,#REF!*$E33*#REF!,"FXR")))</f>
        <v>#REF!</v>
      </c>
      <c r="O33" s="32" t="e">
        <f>IF($I33=#REF!,#REF!*$E33,IF($I33=#REF!,#REF!*$E33*#REF!,IF($I33=#REF!,#REF!*$E33*#REF!,"FXR")))</f>
        <v>#REF!</v>
      </c>
      <c r="P33" s="33" t="e">
        <f>IF($I33=#REF!,#REF!*$E33,IF($I33=#REF!,#REF!*$E33*#REF!,IF($I33=#REF!,#REF!*$E33*#REF!,"FXR")))</f>
        <v>#REF!</v>
      </c>
    </row>
    <row r="34" spans="1:20" s="23" customFormat="1" ht="16" thickBot="1">
      <c r="A34" s="21"/>
      <c r="B34" s="21"/>
      <c r="C34" s="21"/>
      <c r="D34" s="36"/>
      <c r="E34" s="22"/>
      <c r="F34" s="21"/>
      <c r="G34" s="21"/>
      <c r="H34" s="116" t="s">
        <v>949</v>
      </c>
      <c r="I34" s="116"/>
      <c r="J34" s="67" t="e">
        <f>SUM(J6:J33)</f>
        <v>#REF!</v>
      </c>
      <c r="K34" s="56" t="e">
        <f t="shared" ref="K34:P34" si="0">SUM(K6:K33)</f>
        <v>#REF!</v>
      </c>
      <c r="L34" s="53" t="e">
        <f t="shared" si="0"/>
        <v>#REF!</v>
      </c>
      <c r="M34" s="53" t="e">
        <f t="shared" si="0"/>
        <v>#REF!</v>
      </c>
      <c r="N34" s="53" t="e">
        <f t="shared" si="0"/>
        <v>#REF!</v>
      </c>
      <c r="O34" s="53" t="e">
        <f t="shared" si="0"/>
        <v>#REF!</v>
      </c>
      <c r="P34" s="54" t="e">
        <f t="shared" si="0"/>
        <v>#REF!</v>
      </c>
    </row>
    <row r="35" spans="1:20" s="23" customFormat="1" ht="15">
      <c r="A35" s="21"/>
      <c r="B35" s="21"/>
      <c r="C35" s="21"/>
      <c r="D35" s="36"/>
      <c r="E35" s="22"/>
      <c r="F35" s="21"/>
      <c r="G35" s="21"/>
      <c r="H35" s="115" t="s">
        <v>948</v>
      </c>
      <c r="I35" s="115"/>
      <c r="J35" s="59"/>
      <c r="K35" s="59" t="e">
        <f>SUM(K6:K33)-K18-K19</f>
        <v>#REF!</v>
      </c>
      <c r="L35" s="59" t="e">
        <f t="shared" ref="L35:P35" si="1">SUM(L6:L33)-L18-L19</f>
        <v>#REF!</v>
      </c>
      <c r="M35" s="59" t="e">
        <f t="shared" si="1"/>
        <v>#REF!</v>
      </c>
      <c r="N35" s="59" t="e">
        <f t="shared" si="1"/>
        <v>#REF!</v>
      </c>
      <c r="O35" s="59" t="e">
        <f t="shared" si="1"/>
        <v>#REF!</v>
      </c>
      <c r="P35" s="59" t="e">
        <f t="shared" si="1"/>
        <v>#REF!</v>
      </c>
    </row>
    <row r="36" spans="1:20" s="23" customFormat="1">
      <c r="A36" s="21"/>
      <c r="B36" s="21"/>
      <c r="C36" s="21"/>
      <c r="D36" s="36"/>
      <c r="E36" s="22"/>
      <c r="F36" s="21"/>
      <c r="G36" s="21"/>
      <c r="H36" s="21"/>
      <c r="I36" s="24"/>
      <c r="J36" s="58"/>
      <c r="K36" s="58"/>
      <c r="L36" s="58"/>
      <c r="M36" s="58"/>
      <c r="N36" s="58"/>
      <c r="O36" s="58"/>
      <c r="P36" s="58"/>
    </row>
    <row r="37" spans="1:20" s="31" customFormat="1" ht="15" thickBot="1">
      <c r="A37" s="21"/>
      <c r="B37" s="21"/>
      <c r="C37" s="21"/>
      <c r="D37" s="21"/>
      <c r="E37" s="22"/>
      <c r="F37" s="21"/>
      <c r="G37" s="21"/>
      <c r="H37" s="21"/>
      <c r="I37" s="35"/>
      <c r="J37" s="46"/>
      <c r="K37" s="45"/>
      <c r="L37" s="45"/>
      <c r="M37" s="45"/>
      <c r="N37" s="45"/>
      <c r="O37" s="45"/>
      <c r="P37" s="45"/>
      <c r="T37" s="23"/>
    </row>
    <row r="38" spans="1:20" s="23" customFormat="1">
      <c r="A38" s="21" t="s">
        <v>643</v>
      </c>
      <c r="B38" s="21" t="s">
        <v>585</v>
      </c>
      <c r="C38" s="21" t="s">
        <v>586</v>
      </c>
      <c r="D38" s="21" t="s">
        <v>587</v>
      </c>
      <c r="E38" s="22">
        <v>1</v>
      </c>
      <c r="F38" s="21" t="s">
        <v>588</v>
      </c>
      <c r="G38" s="21" t="s">
        <v>589</v>
      </c>
      <c r="H38" s="21" t="s">
        <v>590</v>
      </c>
      <c r="I38" s="24" t="s">
        <v>97</v>
      </c>
      <c r="J38" s="69">
        <v>75</v>
      </c>
      <c r="K38" s="51" t="e">
        <f>IF($I38=#REF!,J38*$E38,IF($I38=#REF!,J38*$E38*#REF!,IF($I38=#REF!,J38*$E38*#REF!,"FXR")))</f>
        <v>#REF!</v>
      </c>
      <c r="L38" s="51" t="e">
        <f>IF($I38=#REF!,#REF!*$E38,IF($I38=#REF!,#REF!*$E38*#REF!,IF($I38=#REF!,#REF!*$E38*#REF!,"FXR")))</f>
        <v>#REF!</v>
      </c>
      <c r="M38" s="51" t="e">
        <f>IF($I38=#REF!,#REF!*$E38,IF($I38=#REF!,#REF!*$E38*#REF!,IF($I38=#REF!,#REF!*$E38*#REF!,"FXR")))</f>
        <v>#REF!</v>
      </c>
      <c r="N38" s="51" t="e">
        <f>IF($I38=#REF!,#REF!*$E38,IF($I38=#REF!,#REF!*$E38*#REF!,IF($I38=#REF!,#REF!*$E38*#REF!,"FXR")))</f>
        <v>#REF!</v>
      </c>
      <c r="O38" s="51" t="e">
        <f>IF($I38=#REF!,#REF!*$E38,IF($I38=#REF!,#REF!*$E38*#REF!,IF($I38=#REF!,#REF!*$E38*#REF!,"FXR")))</f>
        <v>#REF!</v>
      </c>
      <c r="P38" s="52" t="e">
        <f>IF($I38=#REF!,#REF!*$E38,IF($I38=#REF!,#REF!*$E38*#REF!,IF($I38=#REF!,#REF!*$E38*#REF!,"FXR")))</f>
        <v>#REF!</v>
      </c>
    </row>
    <row r="39" spans="1:20">
      <c r="A39" s="20" t="s">
        <v>643</v>
      </c>
      <c r="B39" s="21" t="s">
        <v>585</v>
      </c>
      <c r="C39" s="20" t="s">
        <v>644</v>
      </c>
      <c r="D39" s="20" t="s">
        <v>645</v>
      </c>
      <c r="E39" s="14">
        <v>1</v>
      </c>
      <c r="F39" s="20" t="s">
        <v>588</v>
      </c>
      <c r="G39" s="21" t="s">
        <v>593</v>
      </c>
      <c r="H39" s="20" t="s">
        <v>594</v>
      </c>
      <c r="I39" s="24" t="s">
        <v>78</v>
      </c>
      <c r="J39" s="66">
        <v>4.8899999999999997</v>
      </c>
      <c r="K39" s="32" t="e">
        <f>IF($I39=#REF!,J39*$E39,IF($I39=#REF!,J39*$E39*#REF!,IF($I39=#REF!,J39*$E39*#REF!,"FXR")))</f>
        <v>#REF!</v>
      </c>
      <c r="L39" s="32" t="e">
        <f>IF($I39=#REF!,#REF!*$E39,IF($I39=#REF!,#REF!*$E39*#REF!,IF($I39=#REF!,#REF!*$E39*#REF!,"FXR")))</f>
        <v>#REF!</v>
      </c>
      <c r="M39" s="32" t="e">
        <f>IF($I39=#REF!,#REF!*$E39,IF($I39=#REF!,#REF!*$E39*#REF!,IF($I39=#REF!,#REF!*$E39*#REF!,"FXR")))</f>
        <v>#REF!</v>
      </c>
      <c r="N39" s="32" t="e">
        <f>IF($I39=#REF!,#REF!*$E39,IF($I39=#REF!,#REF!*$E39*#REF!,IF($I39=#REF!,#REF!*$E39*#REF!,"FXR")))</f>
        <v>#REF!</v>
      </c>
      <c r="O39" s="32" t="e">
        <f>IF($I39=#REF!,#REF!*$E39,IF($I39=#REF!,#REF!*$E39*#REF!,IF($I39=#REF!,#REF!*$E39*#REF!,"FXR")))</f>
        <v>#REF!</v>
      </c>
      <c r="P39" s="33" t="e">
        <f>IF($I39=#REF!,#REF!*$E39,IF($I39=#REF!,#REF!*$E39*#REF!,IF($I39=#REF!,#REF!*$E39*#REF!,"FXR")))</f>
        <v>#REF!</v>
      </c>
      <c r="T39" s="23"/>
    </row>
    <row r="40" spans="1:20" s="23" customFormat="1">
      <c r="A40" s="21" t="s">
        <v>643</v>
      </c>
      <c r="B40" s="21" t="s">
        <v>585</v>
      </c>
      <c r="C40" s="21" t="s">
        <v>598</v>
      </c>
      <c r="D40" s="21" t="s">
        <v>599</v>
      </c>
      <c r="E40" s="22">
        <v>1</v>
      </c>
      <c r="F40" s="21" t="s">
        <v>588</v>
      </c>
      <c r="G40" s="21" t="s">
        <v>589</v>
      </c>
      <c r="H40" s="21" t="s">
        <v>590</v>
      </c>
      <c r="I40" s="24" t="s">
        <v>78</v>
      </c>
      <c r="J40" s="66">
        <v>9.8000000000000007</v>
      </c>
      <c r="K40" s="32" t="e">
        <f>IF($I40=#REF!,J40*$E40,IF($I40=#REF!,J40*$E40*#REF!,IF($I40=#REF!,J40*$E40*#REF!,"FXR")))</f>
        <v>#REF!</v>
      </c>
      <c r="L40" s="32" t="e">
        <f>IF($I40=#REF!,#REF!*$E40,IF($I40=#REF!,#REF!*$E40*#REF!,IF($I40=#REF!,#REF!*$E40*#REF!,"FXR")))</f>
        <v>#REF!</v>
      </c>
      <c r="M40" s="32" t="e">
        <f>IF($I40=#REF!,#REF!*$E40,IF($I40=#REF!,#REF!*$E40*#REF!,IF($I40=#REF!,#REF!*$E40*#REF!,"FXR")))</f>
        <v>#REF!</v>
      </c>
      <c r="N40" s="32" t="e">
        <f>IF($I40=#REF!,#REF!*$E40,IF($I40=#REF!,#REF!*$E40*#REF!,IF($I40=#REF!,#REF!*$E40*#REF!,"FXR")))</f>
        <v>#REF!</v>
      </c>
      <c r="O40" s="32" t="e">
        <f>IF($I40=#REF!,#REF!*$E40,IF($I40=#REF!,#REF!*$E40*#REF!,IF($I40=#REF!,#REF!*$E40*#REF!,"FXR")))</f>
        <v>#REF!</v>
      </c>
      <c r="P40" s="33" t="e">
        <f>IF($I40=#REF!,#REF!*$E40,IF($I40=#REF!,#REF!*$E40*#REF!,IF($I40=#REF!,#REF!*$E40*#REF!,"FXR")))</f>
        <v>#REF!</v>
      </c>
    </row>
    <row r="41" spans="1:20" s="23" customFormat="1">
      <c r="A41" s="21" t="s">
        <v>643</v>
      </c>
      <c r="B41" s="21" t="s">
        <v>585</v>
      </c>
      <c r="C41" s="21" t="s">
        <v>646</v>
      </c>
      <c r="D41" s="21" t="s">
        <v>647</v>
      </c>
      <c r="E41" s="22">
        <v>1</v>
      </c>
      <c r="F41" s="21" t="s">
        <v>588</v>
      </c>
      <c r="G41" s="21" t="s">
        <v>589</v>
      </c>
      <c r="H41" s="21" t="s">
        <v>648</v>
      </c>
      <c r="I41" s="24" t="s">
        <v>78</v>
      </c>
      <c r="J41" s="66">
        <v>9.5</v>
      </c>
      <c r="K41" s="32" t="e">
        <f>IF($I41=#REF!,J41*$E41,IF($I41=#REF!,J41*$E41*#REF!,IF($I41=#REF!,J41*$E41*#REF!,"FXR")))</f>
        <v>#REF!</v>
      </c>
      <c r="L41" s="32" t="e">
        <f>IF($I41=#REF!,#REF!*$E41,IF($I41=#REF!,#REF!*$E41*#REF!,IF($I41=#REF!,#REF!*$E41*#REF!,"FXR")))</f>
        <v>#REF!</v>
      </c>
      <c r="M41" s="32" t="e">
        <f>IF($I41=#REF!,#REF!*$E41,IF($I41=#REF!,#REF!*$E41*#REF!,IF($I41=#REF!,#REF!*$E41*#REF!,"FXR")))</f>
        <v>#REF!</v>
      </c>
      <c r="N41" s="32" t="e">
        <f>IF($I41=#REF!,#REF!*$E41,IF($I41=#REF!,#REF!*$E41*#REF!,IF($I41=#REF!,#REF!*$E41*#REF!,"FXR")))</f>
        <v>#REF!</v>
      </c>
      <c r="O41" s="32" t="e">
        <f>IF($I41=#REF!,#REF!*$E41,IF($I41=#REF!,#REF!*$E41*#REF!,IF($I41=#REF!,#REF!*$E41*#REF!,"FXR")))</f>
        <v>#REF!</v>
      </c>
      <c r="P41" s="33" t="e">
        <f>IF($I41=#REF!,#REF!*$E41,IF($I41=#REF!,#REF!*$E41*#REF!,IF($I41=#REF!,#REF!*$E41*#REF!,"FXR")))</f>
        <v>#REF!</v>
      </c>
    </row>
    <row r="42" spans="1:20" s="23" customFormat="1">
      <c r="A42" s="21" t="s">
        <v>643</v>
      </c>
      <c r="B42" s="21" t="s">
        <v>585</v>
      </c>
      <c r="C42" s="21" t="s">
        <v>600</v>
      </c>
      <c r="D42" s="36">
        <v>1775824</v>
      </c>
      <c r="E42" s="22">
        <v>1</v>
      </c>
      <c r="F42" s="21" t="s">
        <v>588</v>
      </c>
      <c r="G42" s="21" t="s">
        <v>593</v>
      </c>
      <c r="H42" s="21" t="s">
        <v>48</v>
      </c>
      <c r="I42" s="24" t="s">
        <v>97</v>
      </c>
      <c r="J42" s="66">
        <v>0.23</v>
      </c>
      <c r="K42" s="32" t="e">
        <f>IF($I42=#REF!,J42*$E42,IF($I42=#REF!,J42*$E42*#REF!,IF($I42=#REF!,J42*$E42*#REF!,"FXR")))</f>
        <v>#REF!</v>
      </c>
      <c r="L42" s="32" t="e">
        <f>IF($I42=#REF!,#REF!*$E42,IF($I42=#REF!,#REF!*$E42*#REF!,IF($I42=#REF!,#REF!*$E42*#REF!,"FXR")))</f>
        <v>#REF!</v>
      </c>
      <c r="M42" s="32" t="e">
        <f>IF($I42=#REF!,#REF!*$E42,IF($I42=#REF!,#REF!*$E42*#REF!,IF($I42=#REF!,#REF!*$E42*#REF!,"FXR")))</f>
        <v>#REF!</v>
      </c>
      <c r="N42" s="32" t="e">
        <f>IF($I42=#REF!,#REF!*$E42,IF($I42=#REF!,#REF!*$E42*#REF!,IF($I42=#REF!,#REF!*$E42*#REF!,"FXR")))</f>
        <v>#REF!</v>
      </c>
      <c r="O42" s="32" t="e">
        <f>IF($I42=#REF!,#REF!*$E42,IF($I42=#REF!,#REF!*$E42*#REF!,IF($I42=#REF!,#REF!*$E42*#REF!,"FXR")))</f>
        <v>#REF!</v>
      </c>
      <c r="P42" s="33" t="e">
        <f>IF($I42=#REF!,#REF!*$E42,IF($I42=#REF!,#REF!*$E42*#REF!,IF($I42=#REF!,#REF!*$E42*#REF!,"FXR")))</f>
        <v>#REF!</v>
      </c>
    </row>
    <row r="43" spans="1:20">
      <c r="A43" s="20" t="s">
        <v>643</v>
      </c>
      <c r="B43" s="21" t="s">
        <v>585</v>
      </c>
      <c r="C43" s="21" t="s">
        <v>601</v>
      </c>
      <c r="D43" s="37">
        <v>1503252</v>
      </c>
      <c r="E43" s="14">
        <v>1</v>
      </c>
      <c r="F43" s="20" t="s">
        <v>588</v>
      </c>
      <c r="G43" s="21" t="s">
        <v>593</v>
      </c>
      <c r="H43" s="20" t="s">
        <v>48</v>
      </c>
      <c r="I43" s="24" t="s">
        <v>97</v>
      </c>
      <c r="J43" s="66">
        <v>0.54</v>
      </c>
      <c r="K43" s="32" t="e">
        <f>IF($I43=#REF!,J43*$E43,IF($I43=#REF!,J43*$E43*#REF!,IF($I43=#REF!,J43*$E43*#REF!,"FXR")))</f>
        <v>#REF!</v>
      </c>
      <c r="L43" s="32" t="e">
        <f>IF($I43=#REF!,#REF!*$E43,IF($I43=#REF!,#REF!*$E43*#REF!,IF($I43=#REF!,#REF!*$E43*#REF!,"FXR")))</f>
        <v>#REF!</v>
      </c>
      <c r="M43" s="32" t="e">
        <f>IF($I43=#REF!,#REF!*$E43,IF($I43=#REF!,#REF!*$E43*#REF!,IF($I43=#REF!,#REF!*$E43*#REF!,"FXR")))</f>
        <v>#REF!</v>
      </c>
      <c r="N43" s="32" t="e">
        <f>IF($I43=#REF!,#REF!*$E43,IF($I43=#REF!,#REF!*$E43*#REF!,IF($I43=#REF!,#REF!*$E43*#REF!,"FXR")))</f>
        <v>#REF!</v>
      </c>
      <c r="O43" s="32" t="e">
        <f>IF($I43=#REF!,#REF!*$E43,IF($I43=#REF!,#REF!*$E43*#REF!,IF($I43=#REF!,#REF!*$E43*#REF!,"FXR")))</f>
        <v>#REF!</v>
      </c>
      <c r="P43" s="33" t="e">
        <f>IF($I43=#REF!,#REF!*$E43,IF($I43=#REF!,#REF!*$E43*#REF!,IF($I43=#REF!,#REF!*$E43*#REF!,"FXR")))</f>
        <v>#REF!</v>
      </c>
      <c r="T43" s="23"/>
    </row>
    <row r="44" spans="1:20">
      <c r="A44" s="20" t="s">
        <v>643</v>
      </c>
      <c r="B44" s="21" t="s">
        <v>585</v>
      </c>
      <c r="C44" s="21" t="s">
        <v>603</v>
      </c>
      <c r="D44" s="36" t="s">
        <v>604</v>
      </c>
      <c r="E44" s="22">
        <v>4</v>
      </c>
      <c r="F44" s="21" t="s">
        <v>588</v>
      </c>
      <c r="G44" s="21" t="s">
        <v>593</v>
      </c>
      <c r="H44" s="21" t="s">
        <v>605</v>
      </c>
      <c r="I44" s="24" t="s">
        <v>97</v>
      </c>
      <c r="J44" s="66">
        <v>0.06</v>
      </c>
      <c r="K44" s="32" t="e">
        <f>IF($I44=#REF!,J44*$E44,IF($I44=#REF!,J44*$E44*#REF!,IF($I44=#REF!,J44*$E44*#REF!,"FXR")))</f>
        <v>#REF!</v>
      </c>
      <c r="L44" s="32" t="e">
        <f>IF($I44=#REF!,#REF!*$E44,IF($I44=#REF!,#REF!*$E44*#REF!,IF($I44=#REF!,#REF!*$E44*#REF!,"FXR")))</f>
        <v>#REF!</v>
      </c>
      <c r="M44" s="32" t="e">
        <f>IF($I44=#REF!,#REF!*$E44,IF($I44=#REF!,#REF!*$E44*#REF!,IF($I44=#REF!,#REF!*$E44*#REF!,"FXR")))</f>
        <v>#REF!</v>
      </c>
      <c r="N44" s="32" t="e">
        <f>IF($I44=#REF!,#REF!*$E44,IF($I44=#REF!,#REF!*$E44*#REF!,IF($I44=#REF!,#REF!*$E44*#REF!,"FXR")))</f>
        <v>#REF!</v>
      </c>
      <c r="O44" s="32" t="e">
        <f>IF($I44=#REF!,#REF!*$E44,IF($I44=#REF!,#REF!*$E44*#REF!,IF($I44=#REF!,#REF!*$E44*#REF!,"FXR")))</f>
        <v>#REF!</v>
      </c>
      <c r="P44" s="33" t="e">
        <f>IF($I44=#REF!,#REF!*$E44,IF($I44=#REF!,#REF!*$E44*#REF!,IF($I44=#REF!,#REF!*$E44*#REF!,"FXR")))</f>
        <v>#REF!</v>
      </c>
      <c r="T44" s="23"/>
    </row>
    <row r="45" spans="1:20">
      <c r="A45" s="20" t="s">
        <v>643</v>
      </c>
      <c r="B45" s="21" t="s">
        <v>585</v>
      </c>
      <c r="C45" s="21" t="s">
        <v>606</v>
      </c>
      <c r="D45" s="37">
        <v>1008443</v>
      </c>
      <c r="E45" s="22">
        <v>1</v>
      </c>
      <c r="F45" s="21" t="s">
        <v>588</v>
      </c>
      <c r="G45" s="21" t="s">
        <v>593</v>
      </c>
      <c r="H45" s="20" t="s">
        <v>48</v>
      </c>
      <c r="I45" s="24" t="s">
        <v>97</v>
      </c>
      <c r="J45" s="66">
        <v>0.36</v>
      </c>
      <c r="K45" s="32" t="e">
        <f>IF($I45=#REF!,J45*$E45,IF($I45=#REF!,J45*$E45*#REF!,IF($I45=#REF!,J45*$E45*#REF!,"FXR")))</f>
        <v>#REF!</v>
      </c>
      <c r="L45" s="32" t="e">
        <f>IF($I45=#REF!,#REF!*$E45,IF($I45=#REF!,#REF!*$E45*#REF!,IF($I45=#REF!,#REF!*$E45*#REF!,"FXR")))</f>
        <v>#REF!</v>
      </c>
      <c r="M45" s="32" t="e">
        <f>IF($I45=#REF!,#REF!*$E45,IF($I45=#REF!,#REF!*$E45*#REF!,IF($I45=#REF!,#REF!*$E45*#REF!,"FXR")))</f>
        <v>#REF!</v>
      </c>
      <c r="N45" s="32" t="e">
        <f>IF($I45=#REF!,#REF!*$E45,IF($I45=#REF!,#REF!*$E45*#REF!,IF($I45=#REF!,#REF!*$E45*#REF!,"FXR")))</f>
        <v>#REF!</v>
      </c>
      <c r="O45" s="32" t="e">
        <f>IF($I45=#REF!,#REF!*$E45,IF($I45=#REF!,#REF!*$E45*#REF!,IF($I45=#REF!,#REF!*$E45*#REF!,"FXR")))</f>
        <v>#REF!</v>
      </c>
      <c r="P45" s="33" t="e">
        <f>IF($I45=#REF!,#REF!*$E45,IF($I45=#REF!,#REF!*$E45*#REF!,IF($I45=#REF!,#REF!*$E45*#REF!,"FXR")))</f>
        <v>#REF!</v>
      </c>
      <c r="T45" s="23"/>
    </row>
    <row r="46" spans="1:20" s="23" customFormat="1">
      <c r="A46" s="21" t="s">
        <v>643</v>
      </c>
      <c r="B46" s="21" t="s">
        <v>585</v>
      </c>
      <c r="C46" s="21" t="s">
        <v>607</v>
      </c>
      <c r="D46" s="36">
        <v>1615294</v>
      </c>
      <c r="E46" s="22">
        <v>2</v>
      </c>
      <c r="F46" s="21" t="s">
        <v>588</v>
      </c>
      <c r="G46" s="21" t="s">
        <v>593</v>
      </c>
      <c r="H46" s="21" t="s">
        <v>48</v>
      </c>
      <c r="I46" s="24" t="s">
        <v>97</v>
      </c>
      <c r="J46" s="66">
        <v>1.26</v>
      </c>
      <c r="K46" s="32" t="e">
        <f>IF($I46=#REF!,J46*$E46,IF($I46=#REF!,J46*$E46*#REF!,IF($I46=#REF!,J46*$E46*#REF!,"FXR")))</f>
        <v>#REF!</v>
      </c>
      <c r="L46" s="32" t="e">
        <f>IF($I46=#REF!,#REF!*$E46,IF($I46=#REF!,#REF!*$E46*#REF!,IF($I46=#REF!,#REF!*$E46*#REF!,"FXR")))</f>
        <v>#REF!</v>
      </c>
      <c r="M46" s="32" t="e">
        <f>IF($I46=#REF!,#REF!*$E46,IF($I46=#REF!,#REF!*$E46*#REF!,IF($I46=#REF!,#REF!*$E46*#REF!,"FXR")))</f>
        <v>#REF!</v>
      </c>
      <c r="N46" s="32" t="e">
        <f>IF($I46=#REF!,#REF!*$E46,IF($I46=#REF!,#REF!*$E46*#REF!,IF($I46=#REF!,#REF!*$E46*#REF!,"FXR")))</f>
        <v>#REF!</v>
      </c>
      <c r="O46" s="32" t="e">
        <f>IF($I46=#REF!,#REF!*$E46,IF($I46=#REF!,#REF!*$E46*#REF!,IF($I46=#REF!,#REF!*$E46*#REF!,"FXR")))</f>
        <v>#REF!</v>
      </c>
      <c r="P46" s="33" t="e">
        <f>IF($I46=#REF!,#REF!*$E46,IF($I46=#REF!,#REF!*$E46*#REF!,IF($I46=#REF!,#REF!*$E46*#REF!,"FXR")))</f>
        <v>#REF!</v>
      </c>
    </row>
    <row r="47" spans="1:20" s="23" customFormat="1">
      <c r="A47" s="21" t="s">
        <v>643</v>
      </c>
      <c r="B47" s="21" t="s">
        <v>608</v>
      </c>
      <c r="C47" s="21" t="s">
        <v>609</v>
      </c>
      <c r="D47" s="21" t="s">
        <v>610</v>
      </c>
      <c r="E47" s="22">
        <v>1</v>
      </c>
      <c r="F47" s="21" t="s">
        <v>588</v>
      </c>
      <c r="G47" s="21" t="s">
        <v>589</v>
      </c>
      <c r="H47" s="21" t="s">
        <v>590</v>
      </c>
      <c r="I47" s="24" t="s">
        <v>97</v>
      </c>
      <c r="J47" s="66">
        <v>125</v>
      </c>
      <c r="K47" s="32" t="e">
        <f>IF($I47=#REF!,J47*$E47,IF($I47=#REF!,J47*$E47*#REF!,IF($I47=#REF!,J47*$E47*#REF!,"FXR")))</f>
        <v>#REF!</v>
      </c>
      <c r="L47" s="32" t="e">
        <f>IF($I47=#REF!,#REF!*$E47,IF($I47=#REF!,#REF!*$E47*#REF!,IF($I47=#REF!,#REF!*$E47*#REF!,"FXR")))</f>
        <v>#REF!</v>
      </c>
      <c r="M47" s="32" t="e">
        <f>IF($I47=#REF!,#REF!*$E47,IF($I47=#REF!,#REF!*$E47*#REF!,IF($I47=#REF!,#REF!*$E47*#REF!,"FXR")))</f>
        <v>#REF!</v>
      </c>
      <c r="N47" s="32" t="e">
        <f>IF($I47=#REF!,#REF!*$E47,IF($I47=#REF!,#REF!*$E47*#REF!,IF($I47=#REF!,#REF!*$E47*#REF!,"FXR")))</f>
        <v>#REF!</v>
      </c>
      <c r="O47" s="32" t="e">
        <f>IF($I47=#REF!,#REF!*$E47,IF($I47=#REF!,#REF!*$E47*#REF!,IF($I47=#REF!,#REF!*$E47*#REF!,"FXR")))</f>
        <v>#REF!</v>
      </c>
      <c r="P47" s="33" t="e">
        <f>IF($I47=#REF!,#REF!*$E47,IF($I47=#REF!,#REF!*$E47*#REF!,IF($I47=#REF!,#REF!*$E47*#REF!,"FXR")))</f>
        <v>#REF!</v>
      </c>
    </row>
    <row r="48" spans="1:20" s="23" customFormat="1" ht="15" customHeight="1">
      <c r="A48" s="21" t="s">
        <v>643</v>
      </c>
      <c r="B48" s="21" t="s">
        <v>608</v>
      </c>
      <c r="C48" s="55" t="s">
        <v>943</v>
      </c>
      <c r="D48" s="21" t="s">
        <v>649</v>
      </c>
      <c r="E48" s="22">
        <v>1</v>
      </c>
      <c r="F48" s="21" t="s">
        <v>612</v>
      </c>
      <c r="G48" s="21" t="s">
        <v>589</v>
      </c>
      <c r="H48" s="21" t="s">
        <v>613</v>
      </c>
      <c r="I48" s="24" t="s">
        <v>97</v>
      </c>
      <c r="J48" s="66" t="e">
        <f>'PR240 RX Power PCBA BOM'!#REF!</f>
        <v>#REF!</v>
      </c>
      <c r="K48" s="32" t="e">
        <f>IF($I48=#REF!,J48*$E48,IF($I48=#REF!,J48*$E48*#REF!,IF($I48=#REF!,J48*$E48*#REF!,"FXR")))</f>
        <v>#REF!</v>
      </c>
      <c r="L48" s="32" t="e">
        <f>IF($I48=#REF!,#REF!*$E48,IF($I48=#REF!,#REF!*$E48*#REF!,IF($I48=#REF!,#REF!*$E48*#REF!,"FXR")))</f>
        <v>#REF!</v>
      </c>
      <c r="M48" s="32" t="e">
        <f>IF($I48=#REF!,#REF!*$E48,IF($I48=#REF!,#REF!*$E48*#REF!,IF($I48=#REF!,#REF!*$E48*#REF!,"FXR")))</f>
        <v>#REF!</v>
      </c>
      <c r="N48" s="32" t="e">
        <f>IF($I48=#REF!,#REF!*$E48,IF($I48=#REF!,#REF!*$E48*#REF!,IF($I48=#REF!,#REF!*$E48*#REF!,"FXR")))</f>
        <v>#REF!</v>
      </c>
      <c r="O48" s="32" t="e">
        <f>IF($I48=#REF!,#REF!*$E48,IF($I48=#REF!,#REF!*$E48*#REF!,IF($I48=#REF!,#REF!*$E48*#REF!,"FXR")))</f>
        <v>#REF!</v>
      </c>
      <c r="P48" s="33" t="e">
        <f>IF($I48=#REF!,#REF!*$E48,IF($I48=#REF!,#REF!*$E48*#REF!,IF($I48=#REF!,#REF!*$E48*#REF!,"FXR")))</f>
        <v>#REF!</v>
      </c>
    </row>
    <row r="49" spans="1:20" s="23" customFormat="1" ht="15" customHeight="1">
      <c r="A49" s="21" t="s">
        <v>643</v>
      </c>
      <c r="B49" s="21" t="s">
        <v>608</v>
      </c>
      <c r="C49" s="55" t="s">
        <v>614</v>
      </c>
      <c r="D49" s="21" t="s">
        <v>615</v>
      </c>
      <c r="E49" s="22">
        <v>1</v>
      </c>
      <c r="F49" s="21" t="s">
        <v>612</v>
      </c>
      <c r="G49" s="21" t="s">
        <v>589</v>
      </c>
      <c r="H49" s="21" t="s">
        <v>613</v>
      </c>
      <c r="I49" s="24" t="s">
        <v>97</v>
      </c>
      <c r="J49" s="66" t="e">
        <f>'PR240 Proxi-Com PCBA BOM'!#REF!</f>
        <v>#REF!</v>
      </c>
      <c r="K49" s="32" t="e">
        <f>IF($I49=#REF!,J49*$E49,IF($I49=#REF!,J49*$E49*#REF!,IF($I49=#REF!,J49*$E49*#REF!,"FXR")))</f>
        <v>#REF!</v>
      </c>
      <c r="L49" s="32" t="e">
        <f>IF($I49=#REF!,#REF!*$E49,IF($I49=#REF!,#REF!*$E49*#REF!,IF($I49=#REF!,#REF!*$E49*#REF!,"FXR")))</f>
        <v>#REF!</v>
      </c>
      <c r="M49" s="32" t="e">
        <f>IF($I49=#REF!,#REF!*$E49,IF($I49=#REF!,#REF!*$E49*#REF!,IF($I49=#REF!,#REF!*$E49*#REF!,"FXR")))</f>
        <v>#REF!</v>
      </c>
      <c r="N49" s="32" t="e">
        <f>IF($I49=#REF!,#REF!*$E49,IF($I49=#REF!,#REF!*$E49*#REF!,IF($I49=#REF!,#REF!*$E49*#REF!,"FXR")))</f>
        <v>#REF!</v>
      </c>
      <c r="O49" s="32" t="e">
        <f>IF($I49=#REF!,#REF!*$E49,IF($I49=#REF!,#REF!*$E49*#REF!,IF($I49=#REF!,#REF!*$E49*#REF!,"FXR")))</f>
        <v>#REF!</v>
      </c>
      <c r="P49" s="33" t="e">
        <f>IF($I49=#REF!,#REF!*$E49,IF($I49=#REF!,#REF!*$E49*#REF!,IF($I49=#REF!,#REF!*$E49*#REF!,"FXR")))</f>
        <v>#REF!</v>
      </c>
    </row>
    <row r="50" spans="1:20" s="23" customFormat="1">
      <c r="A50" s="21" t="s">
        <v>643</v>
      </c>
      <c r="B50" s="21" t="s">
        <v>608</v>
      </c>
      <c r="C50" s="21" t="s">
        <v>616</v>
      </c>
      <c r="D50" s="21">
        <v>1372926</v>
      </c>
      <c r="E50" s="22">
        <v>1</v>
      </c>
      <c r="F50" s="21" t="s">
        <v>588</v>
      </c>
      <c r="G50" s="21" t="s">
        <v>593</v>
      </c>
      <c r="H50" s="21" t="s">
        <v>48</v>
      </c>
      <c r="I50" s="24" t="s">
        <v>97</v>
      </c>
      <c r="J50" s="66">
        <v>35.26</v>
      </c>
      <c r="K50" s="32" t="e">
        <f>IF($I50=#REF!,J50*$E50,IF($I50=#REF!,J50*$E50*#REF!,IF($I50=#REF!,J50*$E50*#REF!,"FXR")))</f>
        <v>#REF!</v>
      </c>
      <c r="L50" s="32" t="e">
        <f>IF($I50=#REF!,#REF!*$E50,IF($I50=#REF!,#REF!*$E50*#REF!,IF($I50=#REF!,#REF!*$E50*#REF!,"FXR")))</f>
        <v>#REF!</v>
      </c>
      <c r="M50" s="32" t="e">
        <f>IF($I50=#REF!,#REF!*$E50,IF($I50=#REF!,#REF!*$E50*#REF!,IF($I50=#REF!,#REF!*$E50*#REF!,"FXR")))</f>
        <v>#REF!</v>
      </c>
      <c r="N50" s="32" t="e">
        <f>IF($I50=#REF!,#REF!*$E50,IF($I50=#REF!,#REF!*$E50*#REF!,IF($I50=#REF!,#REF!*$E50*#REF!,"FXR")))</f>
        <v>#REF!</v>
      </c>
      <c r="O50" s="32" t="e">
        <f>IF($I50=#REF!,#REF!*$E50,IF($I50=#REF!,#REF!*$E50*#REF!,IF($I50=#REF!,#REF!*$E50*#REF!,"FXR")))</f>
        <v>#REF!</v>
      </c>
      <c r="P50" s="33" t="e">
        <f>IF($I50=#REF!,#REF!*$E50,IF($I50=#REF!,#REF!*$E50*#REF!,IF($I50=#REF!,#REF!*$E50*#REF!,"FXR")))</f>
        <v>#REF!</v>
      </c>
    </row>
    <row r="51" spans="1:20" ht="15" customHeight="1">
      <c r="A51" s="20" t="s">
        <v>643</v>
      </c>
      <c r="B51" s="21" t="s">
        <v>608</v>
      </c>
      <c r="C51" s="21" t="s">
        <v>617</v>
      </c>
      <c r="D51" s="37">
        <v>53112620</v>
      </c>
      <c r="E51" s="22">
        <v>1</v>
      </c>
      <c r="F51" s="21" t="s">
        <v>588</v>
      </c>
      <c r="G51" s="21" t="s">
        <v>593</v>
      </c>
      <c r="H51" s="21" t="s">
        <v>618</v>
      </c>
      <c r="I51" s="24" t="s">
        <v>97</v>
      </c>
      <c r="J51" s="66">
        <v>8.68</v>
      </c>
      <c r="K51" s="32" t="e">
        <f>IF($I51=#REF!,J51*$E51,IF($I51=#REF!,J51*$E51*#REF!,IF($I51=#REF!,J51*$E51*#REF!,"FXR")))</f>
        <v>#REF!</v>
      </c>
      <c r="L51" s="32" t="e">
        <f>IF($I51=#REF!,#REF!*$E51,IF($I51=#REF!,#REF!*$E51*#REF!,IF($I51=#REF!,#REF!*$E51*#REF!,"FXR")))</f>
        <v>#REF!</v>
      </c>
      <c r="M51" s="32" t="e">
        <f>IF($I51=#REF!,#REF!*$E51,IF($I51=#REF!,#REF!*$E51*#REF!,IF($I51=#REF!,#REF!*$E51*#REF!,"FXR")))</f>
        <v>#REF!</v>
      </c>
      <c r="N51" s="32" t="e">
        <f>IF($I51=#REF!,#REF!*$E51,IF($I51=#REF!,#REF!*$E51*#REF!,IF($I51=#REF!,#REF!*$E51*#REF!,"FXR")))</f>
        <v>#REF!</v>
      </c>
      <c r="O51" s="32" t="e">
        <f>IF($I51=#REF!,#REF!*$E51,IF($I51=#REF!,#REF!*$E51*#REF!,IF($I51=#REF!,#REF!*$E51*#REF!,"FXR")))</f>
        <v>#REF!</v>
      </c>
      <c r="P51" s="33" t="e">
        <f>IF($I51=#REF!,#REF!*$E51,IF($I51=#REF!,#REF!*$E51*#REF!,IF($I51=#REF!,#REF!*$E51*#REF!,"FXR")))</f>
        <v>#REF!</v>
      </c>
      <c r="T51" s="23"/>
    </row>
    <row r="52" spans="1:20">
      <c r="A52" s="20" t="s">
        <v>643</v>
      </c>
      <c r="B52" s="21" t="s">
        <v>608</v>
      </c>
      <c r="C52" s="21" t="s">
        <v>619</v>
      </c>
      <c r="D52" s="36">
        <v>52103115</v>
      </c>
      <c r="E52" s="22">
        <v>1</v>
      </c>
      <c r="F52" s="21" t="s">
        <v>588</v>
      </c>
      <c r="G52" s="21" t="s">
        <v>593</v>
      </c>
      <c r="H52" s="21" t="s">
        <v>618</v>
      </c>
      <c r="I52" s="24" t="s">
        <v>97</v>
      </c>
      <c r="J52" s="66">
        <v>1.68</v>
      </c>
      <c r="K52" s="32" t="e">
        <f>IF($I52=#REF!,J52*$E52,IF($I52=#REF!,J52*$E52*#REF!,IF($I52=#REF!,J52*$E52*#REF!,"FXR")))</f>
        <v>#REF!</v>
      </c>
      <c r="L52" s="32" t="e">
        <f>IF($I52=#REF!,#REF!*$E52,IF($I52=#REF!,#REF!*$E52*#REF!,IF($I52=#REF!,#REF!*$E52*#REF!,"FXR")))</f>
        <v>#REF!</v>
      </c>
      <c r="M52" s="32" t="e">
        <f>IF($I52=#REF!,#REF!*$E52,IF($I52=#REF!,#REF!*$E52*#REF!,IF($I52=#REF!,#REF!*$E52*#REF!,"FXR")))</f>
        <v>#REF!</v>
      </c>
      <c r="N52" s="32" t="e">
        <f>IF($I52=#REF!,#REF!*$E52,IF($I52=#REF!,#REF!*$E52*#REF!,IF($I52=#REF!,#REF!*$E52*#REF!,"FXR")))</f>
        <v>#REF!</v>
      </c>
      <c r="O52" s="32" t="e">
        <f>IF($I52=#REF!,#REF!*$E52,IF($I52=#REF!,#REF!*$E52*#REF!,IF($I52=#REF!,#REF!*$E52*#REF!,"FXR")))</f>
        <v>#REF!</v>
      </c>
      <c r="P52" s="33" t="e">
        <f>IF($I52=#REF!,#REF!*$E52,IF($I52=#REF!,#REF!*$E52*#REF!,IF($I52=#REF!,#REF!*$E52*#REF!,"FXR")))</f>
        <v>#REF!</v>
      </c>
      <c r="T52" s="23"/>
    </row>
    <row r="53" spans="1:20" s="23" customFormat="1">
      <c r="A53" s="21" t="s">
        <v>643</v>
      </c>
      <c r="B53" s="21" t="s">
        <v>608</v>
      </c>
      <c r="C53" s="21" t="s">
        <v>620</v>
      </c>
      <c r="D53" s="40" t="s">
        <v>621</v>
      </c>
      <c r="E53" s="22">
        <v>1</v>
      </c>
      <c r="F53" s="21" t="s">
        <v>588</v>
      </c>
      <c r="G53" s="21" t="s">
        <v>593</v>
      </c>
      <c r="H53" s="21" t="s">
        <v>622</v>
      </c>
      <c r="I53" s="24" t="s">
        <v>97</v>
      </c>
      <c r="J53" s="66">
        <v>19.04</v>
      </c>
      <c r="K53" s="32" t="e">
        <f>IF($I53=#REF!,J53*$E53,IF($I53=#REF!,J53*$E53*#REF!,IF($I53=#REF!,J53*$E53*#REF!,"FXR")))</f>
        <v>#REF!</v>
      </c>
      <c r="L53" s="32" t="e">
        <f>IF($I53=#REF!,#REF!*$E53,IF($I53=#REF!,#REF!*$E53*#REF!,IF($I53=#REF!,#REF!*$E53*#REF!,"FXR")))</f>
        <v>#REF!</v>
      </c>
      <c r="M53" s="32" t="e">
        <f>IF($I53=#REF!,#REF!*$E53,IF($I53=#REF!,#REF!*$E53*#REF!,IF($I53=#REF!,#REF!*$E53*#REF!,"FXR")))</f>
        <v>#REF!</v>
      </c>
      <c r="N53" s="32" t="e">
        <f>IF($I53=#REF!,#REF!*$E53,IF($I53=#REF!,#REF!*$E53*#REF!,IF($I53=#REF!,#REF!*$E53*#REF!,"FXR")))</f>
        <v>#REF!</v>
      </c>
      <c r="O53" s="32" t="e">
        <f>IF($I53=#REF!,#REF!*$E53,IF($I53=#REF!,#REF!*$E53*#REF!,IF($I53=#REF!,#REF!*$E53*#REF!,"FXR")))</f>
        <v>#REF!</v>
      </c>
      <c r="P53" s="33" t="e">
        <f>IF($I53=#REF!,#REF!*$E53,IF($I53=#REF!,#REF!*$E53*#REF!,IF($I53=#REF!,#REF!*$E53*#REF!,"FXR")))</f>
        <v>#REF!</v>
      </c>
    </row>
    <row r="54" spans="1:20">
      <c r="A54" s="20" t="s">
        <v>643</v>
      </c>
      <c r="B54" s="21" t="s">
        <v>608</v>
      </c>
      <c r="C54" s="21" t="s">
        <v>623</v>
      </c>
      <c r="D54" s="21" t="s">
        <v>624</v>
      </c>
      <c r="E54" s="22">
        <v>2</v>
      </c>
      <c r="F54" s="21" t="s">
        <v>588</v>
      </c>
      <c r="G54" s="21" t="s">
        <v>593</v>
      </c>
      <c r="H54" s="21" t="s">
        <v>605</v>
      </c>
      <c r="I54" s="24" t="s">
        <v>97</v>
      </c>
      <c r="J54" s="66">
        <v>0.13</v>
      </c>
      <c r="K54" s="32" t="e">
        <f>IF($I54=#REF!,J54*$E54,IF($I54=#REF!,J54*$E54*#REF!,IF($I54=#REF!,J54*$E54*#REF!,"FXR")))</f>
        <v>#REF!</v>
      </c>
      <c r="L54" s="32" t="e">
        <f>IF($I54=#REF!,#REF!*$E54,IF($I54=#REF!,#REF!*$E54*#REF!,IF($I54=#REF!,#REF!*$E54*#REF!,"FXR")))</f>
        <v>#REF!</v>
      </c>
      <c r="M54" s="32" t="e">
        <f>IF($I54=#REF!,#REF!*$E54,IF($I54=#REF!,#REF!*$E54*#REF!,IF($I54=#REF!,#REF!*$E54*#REF!,"FXR")))</f>
        <v>#REF!</v>
      </c>
      <c r="N54" s="32" t="e">
        <f>IF($I54=#REF!,#REF!*$E54,IF($I54=#REF!,#REF!*$E54*#REF!,IF($I54=#REF!,#REF!*$E54*#REF!,"FXR")))</f>
        <v>#REF!</v>
      </c>
      <c r="O54" s="32" t="e">
        <f>IF($I54=#REF!,#REF!*$E54,IF($I54=#REF!,#REF!*$E54*#REF!,IF($I54=#REF!,#REF!*$E54*#REF!,"FXR")))</f>
        <v>#REF!</v>
      </c>
      <c r="P54" s="33" t="e">
        <f>IF($I54=#REF!,#REF!*$E54,IF($I54=#REF!,#REF!*$E54*#REF!,IF($I54=#REF!,#REF!*$E54*#REF!,"FXR")))</f>
        <v>#REF!</v>
      </c>
      <c r="T54" s="23"/>
    </row>
    <row r="55" spans="1:20" s="23" customFormat="1">
      <c r="A55" s="21" t="s">
        <v>643</v>
      </c>
      <c r="B55" s="21" t="s">
        <v>608</v>
      </c>
      <c r="C55" s="21" t="s">
        <v>625</v>
      </c>
      <c r="D55" s="39" t="s">
        <v>626</v>
      </c>
      <c r="E55" s="22">
        <v>2</v>
      </c>
      <c r="F55" s="21" t="s">
        <v>588</v>
      </c>
      <c r="G55" s="21" t="s">
        <v>593</v>
      </c>
      <c r="H55" s="21" t="s">
        <v>627</v>
      </c>
      <c r="I55" s="24" t="s">
        <v>97</v>
      </c>
      <c r="J55" s="66">
        <v>0.32</v>
      </c>
      <c r="K55" s="32" t="e">
        <f>IF($I55=#REF!,J55*$E55,IF($I55=#REF!,J55*$E55*#REF!,IF($I55=#REF!,J55*$E55*#REF!,"FXR")))</f>
        <v>#REF!</v>
      </c>
      <c r="L55" s="32" t="e">
        <f>IF($I55=#REF!,#REF!*$E55,IF($I55=#REF!,#REF!*$E55*#REF!,IF($I55=#REF!,#REF!*$E55*#REF!,"FXR")))</f>
        <v>#REF!</v>
      </c>
      <c r="M55" s="32" t="e">
        <f>IF($I55=#REF!,#REF!*$E55,IF($I55=#REF!,#REF!*$E55*#REF!,IF($I55=#REF!,#REF!*$E55*#REF!,"FXR")))</f>
        <v>#REF!</v>
      </c>
      <c r="N55" s="32" t="e">
        <f>IF($I55=#REF!,#REF!*$E55,IF($I55=#REF!,#REF!*$E55*#REF!,IF($I55=#REF!,#REF!*$E55*#REF!,"FXR")))</f>
        <v>#REF!</v>
      </c>
      <c r="O55" s="32" t="e">
        <f>IF($I55=#REF!,#REF!*$E55,IF($I55=#REF!,#REF!*$E55*#REF!,IF($I55=#REF!,#REF!*$E55*#REF!,"FXR")))</f>
        <v>#REF!</v>
      </c>
      <c r="P55" s="33" t="e">
        <f>IF($I55=#REF!,#REF!*$E55,IF($I55=#REF!,#REF!*$E55*#REF!,IF($I55=#REF!,#REF!*$E55*#REF!,"FXR")))</f>
        <v>#REF!</v>
      </c>
    </row>
    <row r="56" spans="1:20">
      <c r="A56" s="20" t="s">
        <v>643</v>
      </c>
      <c r="B56" s="21" t="s">
        <v>608</v>
      </c>
      <c r="C56" s="21" t="s">
        <v>628</v>
      </c>
      <c r="D56" s="21" t="s">
        <v>629</v>
      </c>
      <c r="E56" s="22">
        <v>2</v>
      </c>
      <c r="F56" s="21" t="s">
        <v>588</v>
      </c>
      <c r="G56" s="21" t="s">
        <v>593</v>
      </c>
      <c r="H56" s="21" t="s">
        <v>627</v>
      </c>
      <c r="I56" s="24" t="s">
        <v>97</v>
      </c>
      <c r="J56" s="66">
        <v>0.12</v>
      </c>
      <c r="K56" s="32" t="e">
        <f>IF($I56=#REF!,J56*$E56,IF($I56=#REF!,J56*$E56*#REF!,IF($I56=#REF!,J56*$E56*#REF!,"FXR")))</f>
        <v>#REF!</v>
      </c>
      <c r="L56" s="32" t="e">
        <f>IF($I56=#REF!,#REF!*$E56,IF($I56=#REF!,#REF!*$E56*#REF!,IF($I56=#REF!,#REF!*$E56*#REF!,"FXR")))</f>
        <v>#REF!</v>
      </c>
      <c r="M56" s="32" t="e">
        <f>IF($I56=#REF!,#REF!*$E56,IF($I56=#REF!,#REF!*$E56*#REF!,IF($I56=#REF!,#REF!*$E56*#REF!,"FXR")))</f>
        <v>#REF!</v>
      </c>
      <c r="N56" s="32" t="e">
        <f>IF($I56=#REF!,#REF!*$E56,IF($I56=#REF!,#REF!*$E56*#REF!,IF($I56=#REF!,#REF!*$E56*#REF!,"FXR")))</f>
        <v>#REF!</v>
      </c>
      <c r="O56" s="32" t="e">
        <f>IF($I56=#REF!,#REF!*$E56,IF($I56=#REF!,#REF!*$E56*#REF!,IF($I56=#REF!,#REF!*$E56*#REF!,"FXR")))</f>
        <v>#REF!</v>
      </c>
      <c r="P56" s="33" t="e">
        <f>IF($I56=#REF!,#REF!*$E56,IF($I56=#REF!,#REF!*$E56*#REF!,IF($I56=#REF!,#REF!*$E56*#REF!,"FXR")))</f>
        <v>#REF!</v>
      </c>
      <c r="T56" s="23"/>
    </row>
    <row r="57" spans="1:20">
      <c r="A57" s="20" t="s">
        <v>643</v>
      </c>
      <c r="B57" s="21" t="s">
        <v>608</v>
      </c>
      <c r="C57" s="20" t="s">
        <v>630</v>
      </c>
      <c r="D57" s="41" t="s">
        <v>631</v>
      </c>
      <c r="E57" s="14">
        <v>12</v>
      </c>
      <c r="F57" s="20" t="s">
        <v>588</v>
      </c>
      <c r="G57" s="21" t="s">
        <v>593</v>
      </c>
      <c r="H57" s="20" t="s">
        <v>627</v>
      </c>
      <c r="I57" s="24" t="s">
        <v>97</v>
      </c>
      <c r="J57" s="66">
        <v>0.17</v>
      </c>
      <c r="K57" s="32" t="e">
        <f>IF($I57=#REF!,J57*$E57,IF($I57=#REF!,J57*$E57*#REF!,IF($I57=#REF!,J57*$E57*#REF!,"FXR")))</f>
        <v>#REF!</v>
      </c>
      <c r="L57" s="32" t="e">
        <f>IF($I57=#REF!,#REF!*$E57,IF($I57=#REF!,#REF!*$E57*#REF!,IF($I57=#REF!,#REF!*$E57*#REF!,"FXR")))</f>
        <v>#REF!</v>
      </c>
      <c r="M57" s="32" t="e">
        <f>IF($I57=#REF!,#REF!*$E57,IF($I57=#REF!,#REF!*$E57*#REF!,IF($I57=#REF!,#REF!*$E57*#REF!,"FXR")))</f>
        <v>#REF!</v>
      </c>
      <c r="N57" s="32" t="e">
        <f>IF($I57=#REF!,#REF!*$E57,IF($I57=#REF!,#REF!*$E57*#REF!,IF($I57=#REF!,#REF!*$E57*#REF!,"FXR")))</f>
        <v>#REF!</v>
      </c>
      <c r="O57" s="32" t="e">
        <f>IF($I57=#REF!,#REF!*$E57,IF($I57=#REF!,#REF!*$E57*#REF!,IF($I57=#REF!,#REF!*$E57*#REF!,"FXR")))</f>
        <v>#REF!</v>
      </c>
      <c r="P57" s="33" t="e">
        <f>IF($I57=#REF!,#REF!*$E57,IF($I57=#REF!,#REF!*$E57*#REF!,IF($I57=#REF!,#REF!*$E57*#REF!,"FXR")))</f>
        <v>#REF!</v>
      </c>
      <c r="T57" s="23"/>
    </row>
    <row r="58" spans="1:20" s="23" customFormat="1">
      <c r="A58" s="21" t="s">
        <v>643</v>
      </c>
      <c r="B58" s="21" t="s">
        <v>608</v>
      </c>
      <c r="C58" s="21" t="s">
        <v>632</v>
      </c>
      <c r="D58" s="36">
        <v>1624038</v>
      </c>
      <c r="E58" s="22">
        <v>6</v>
      </c>
      <c r="F58" s="21" t="s">
        <v>588</v>
      </c>
      <c r="G58" s="21" t="s">
        <v>593</v>
      </c>
      <c r="H58" s="21" t="s">
        <v>48</v>
      </c>
      <c r="I58" s="24" t="s">
        <v>97</v>
      </c>
      <c r="J58" s="66">
        <v>0.06</v>
      </c>
      <c r="K58" s="32" t="e">
        <f>IF($I58=#REF!,J58*$E58,IF($I58=#REF!,J58*$E58*#REF!,IF($I58=#REF!,J58*$E58*#REF!,"FXR")))</f>
        <v>#REF!</v>
      </c>
      <c r="L58" s="32" t="e">
        <f>IF($I58=#REF!,#REF!*$E58,IF($I58=#REF!,#REF!*$E58*#REF!,IF($I58=#REF!,#REF!*$E58*#REF!,"FXR")))</f>
        <v>#REF!</v>
      </c>
      <c r="M58" s="32" t="e">
        <f>IF($I58=#REF!,#REF!*$E58,IF($I58=#REF!,#REF!*$E58*#REF!,IF($I58=#REF!,#REF!*$E58*#REF!,"FXR")))</f>
        <v>#REF!</v>
      </c>
      <c r="N58" s="32" t="e">
        <f>IF($I58=#REF!,#REF!*$E58,IF($I58=#REF!,#REF!*$E58*#REF!,IF($I58=#REF!,#REF!*$E58*#REF!,"FXR")))</f>
        <v>#REF!</v>
      </c>
      <c r="O58" s="32" t="e">
        <f>IF($I58=#REF!,#REF!*$E58,IF($I58=#REF!,#REF!*$E58*#REF!,IF($I58=#REF!,#REF!*$E58*#REF!,"FXR")))</f>
        <v>#REF!</v>
      </c>
      <c r="P58" s="33" t="e">
        <f>IF($I58=#REF!,#REF!*$E58,IF($I58=#REF!,#REF!*$E58*#REF!,IF($I58=#REF!,#REF!*$E58*#REF!,"FXR")))</f>
        <v>#REF!</v>
      </c>
    </row>
    <row r="59" spans="1:20">
      <c r="A59" s="20" t="s">
        <v>643</v>
      </c>
      <c r="B59" s="21" t="s">
        <v>608</v>
      </c>
      <c r="C59" s="21" t="s">
        <v>633</v>
      </c>
      <c r="D59" s="37">
        <v>473411</v>
      </c>
      <c r="E59" s="22">
        <v>1</v>
      </c>
      <c r="F59" s="21" t="s">
        <v>588</v>
      </c>
      <c r="G59" s="21" t="s">
        <v>593</v>
      </c>
      <c r="H59" s="20" t="s">
        <v>634</v>
      </c>
      <c r="I59" s="24" t="s">
        <v>97</v>
      </c>
      <c r="J59" s="66">
        <v>7.0000000000000007E-2</v>
      </c>
      <c r="K59" s="32" t="e">
        <f>IF($I59=#REF!,J59*$E59,IF($I59=#REF!,J59*$E59*#REF!,IF($I59=#REF!,J59*$E59*#REF!,"FXR")))</f>
        <v>#REF!</v>
      </c>
      <c r="L59" s="32" t="e">
        <f>IF($I59=#REF!,#REF!*$E59,IF($I59=#REF!,#REF!*$E59*#REF!,IF($I59=#REF!,#REF!*$E59*#REF!,"FXR")))</f>
        <v>#REF!</v>
      </c>
      <c r="M59" s="32" t="e">
        <f>IF($I59=#REF!,#REF!*$E59,IF($I59=#REF!,#REF!*$E59*#REF!,IF($I59=#REF!,#REF!*$E59*#REF!,"FXR")))</f>
        <v>#REF!</v>
      </c>
      <c r="N59" s="32" t="e">
        <f>IF($I59=#REF!,#REF!*$E59,IF($I59=#REF!,#REF!*$E59*#REF!,IF($I59=#REF!,#REF!*$E59*#REF!,"FXR")))</f>
        <v>#REF!</v>
      </c>
      <c r="O59" s="32" t="e">
        <f>IF($I59=#REF!,#REF!*$E59,IF($I59=#REF!,#REF!*$E59*#REF!,IF($I59=#REF!,#REF!*$E59*#REF!,"FXR")))</f>
        <v>#REF!</v>
      </c>
      <c r="P59" s="33" t="e">
        <f>IF($I59=#REF!,#REF!*$E59,IF($I59=#REF!,#REF!*$E59*#REF!,IF($I59=#REF!,#REF!*$E59*#REF!,"FXR")))</f>
        <v>#REF!</v>
      </c>
      <c r="T59" s="23"/>
    </row>
    <row r="60" spans="1:20">
      <c r="A60" s="20" t="s">
        <v>643</v>
      </c>
      <c r="B60" s="21" t="s">
        <v>608</v>
      </c>
      <c r="C60" s="21" t="s">
        <v>635</v>
      </c>
      <c r="D60" s="36">
        <v>8497508</v>
      </c>
      <c r="E60" s="22">
        <v>1</v>
      </c>
      <c r="F60" s="21" t="s">
        <v>588</v>
      </c>
      <c r="G60" s="21" t="s">
        <v>593</v>
      </c>
      <c r="H60" s="20" t="s">
        <v>48</v>
      </c>
      <c r="I60" s="24" t="s">
        <v>97</v>
      </c>
      <c r="J60" s="66">
        <v>2.37</v>
      </c>
      <c r="K60" s="32" t="e">
        <f>IF($I60=#REF!,J60*$E60,IF($I60=#REF!,J60*$E60*#REF!,IF($I60=#REF!,J60*$E60*#REF!,"FXR")))</f>
        <v>#REF!</v>
      </c>
      <c r="L60" s="32" t="e">
        <f>IF($I60=#REF!,#REF!*$E60,IF($I60=#REF!,#REF!*$E60*#REF!,IF($I60=#REF!,#REF!*$E60*#REF!,"FXR")))</f>
        <v>#REF!</v>
      </c>
      <c r="M60" s="32" t="e">
        <f>IF($I60=#REF!,#REF!*$E60,IF($I60=#REF!,#REF!*$E60*#REF!,IF($I60=#REF!,#REF!*$E60*#REF!,"FXR")))</f>
        <v>#REF!</v>
      </c>
      <c r="N60" s="32" t="e">
        <f>IF($I60=#REF!,#REF!*$E60,IF($I60=#REF!,#REF!*$E60*#REF!,IF($I60=#REF!,#REF!*$E60*#REF!,"FXR")))</f>
        <v>#REF!</v>
      </c>
      <c r="O60" s="32" t="e">
        <f>IF($I60=#REF!,#REF!*$E60,IF($I60=#REF!,#REF!*$E60*#REF!,IF($I60=#REF!,#REF!*$E60*#REF!,"FXR")))</f>
        <v>#REF!</v>
      </c>
      <c r="P60" s="33" t="e">
        <f>IF($I60=#REF!,#REF!*$E60,IF($I60=#REF!,#REF!*$E60*#REF!,IF($I60=#REF!,#REF!*$E60*#REF!,"FXR")))</f>
        <v>#REF!</v>
      </c>
      <c r="T60" s="23"/>
    </row>
    <row r="61" spans="1:20">
      <c r="A61" s="20" t="s">
        <v>643</v>
      </c>
      <c r="B61" s="21" t="s">
        <v>608</v>
      </c>
      <c r="C61" s="21" t="s">
        <v>636</v>
      </c>
      <c r="D61" s="36">
        <v>1259204</v>
      </c>
      <c r="E61" s="22">
        <v>1</v>
      </c>
      <c r="F61" s="21" t="s">
        <v>588</v>
      </c>
      <c r="G61" s="21" t="s">
        <v>593</v>
      </c>
      <c r="H61" s="20" t="s">
        <v>48</v>
      </c>
      <c r="I61" s="24" t="s">
        <v>97</v>
      </c>
      <c r="J61" s="66">
        <v>0.08</v>
      </c>
      <c r="K61" s="32" t="e">
        <f>IF($I61=#REF!,J61*$E61,IF($I61=#REF!,J61*$E61*#REF!,IF($I61=#REF!,J61*$E61*#REF!,"FXR")))</f>
        <v>#REF!</v>
      </c>
      <c r="L61" s="32" t="e">
        <f>IF($I61=#REF!,#REF!*$E61,IF($I61=#REF!,#REF!*$E61*#REF!,IF($I61=#REF!,#REF!*$E61*#REF!,"FXR")))</f>
        <v>#REF!</v>
      </c>
      <c r="M61" s="32" t="e">
        <f>IF($I61=#REF!,#REF!*$E61,IF($I61=#REF!,#REF!*$E61*#REF!,IF($I61=#REF!,#REF!*$E61*#REF!,"FXR")))</f>
        <v>#REF!</v>
      </c>
      <c r="N61" s="32" t="e">
        <f>IF($I61=#REF!,#REF!*$E61,IF($I61=#REF!,#REF!*$E61*#REF!,IF($I61=#REF!,#REF!*$E61*#REF!,"FXR")))</f>
        <v>#REF!</v>
      </c>
      <c r="O61" s="32" t="e">
        <f>IF($I61=#REF!,#REF!*$E61,IF($I61=#REF!,#REF!*$E61*#REF!,IF($I61=#REF!,#REF!*$E61*#REF!,"FXR")))</f>
        <v>#REF!</v>
      </c>
      <c r="P61" s="33" t="e">
        <f>IF($I61=#REF!,#REF!*$E61,IF($I61=#REF!,#REF!*$E61*#REF!,IF($I61=#REF!,#REF!*$E61*#REF!,"FXR")))</f>
        <v>#REF!</v>
      </c>
      <c r="T61" s="23"/>
    </row>
    <row r="62" spans="1:20" s="23" customFormat="1">
      <c r="A62" s="21" t="s">
        <v>643</v>
      </c>
      <c r="B62" s="21" t="s">
        <v>608</v>
      </c>
      <c r="C62" s="21" t="s">
        <v>637</v>
      </c>
      <c r="D62" s="36" t="s">
        <v>638</v>
      </c>
      <c r="E62" s="22">
        <v>1</v>
      </c>
      <c r="F62" s="21" t="s">
        <v>588</v>
      </c>
      <c r="G62" s="21" t="s">
        <v>593</v>
      </c>
      <c r="H62" s="21" t="s">
        <v>639</v>
      </c>
      <c r="I62" s="24" t="s">
        <v>97</v>
      </c>
      <c r="J62" s="66">
        <v>7</v>
      </c>
      <c r="K62" s="32" t="e">
        <f>IF($I62=#REF!,J62*$E62,IF($I62=#REF!,J62*$E62*#REF!,IF($I62=#REF!,J62*$E62*#REF!,"FXR")))</f>
        <v>#REF!</v>
      </c>
      <c r="L62" s="32" t="e">
        <f>IF($I62=#REF!,#REF!*$E62,IF($I62=#REF!,#REF!*$E62*#REF!,IF($I62=#REF!,#REF!*$E62*#REF!,"FXR")))</f>
        <v>#REF!</v>
      </c>
      <c r="M62" s="32" t="e">
        <f>IF($I62=#REF!,#REF!*$E62,IF($I62=#REF!,#REF!*$E62*#REF!,IF($I62=#REF!,#REF!*$E62*#REF!,"FXR")))</f>
        <v>#REF!</v>
      </c>
      <c r="N62" s="32" t="e">
        <f>IF($I62=#REF!,#REF!*$E62,IF($I62=#REF!,#REF!*$E62*#REF!,IF($I62=#REF!,#REF!*$E62*#REF!,"FXR")))</f>
        <v>#REF!</v>
      </c>
      <c r="O62" s="32" t="e">
        <f>IF($I62=#REF!,#REF!*$E62,IF($I62=#REF!,#REF!*$E62*#REF!,IF($I62=#REF!,#REF!*$E62*#REF!,"FXR")))</f>
        <v>#REF!</v>
      </c>
      <c r="P62" s="33" t="e">
        <f>IF($I62=#REF!,#REF!*$E62,IF($I62=#REF!,#REF!*$E62*#REF!,IF($I62=#REF!,#REF!*$E62*#REF!,"FXR")))</f>
        <v>#REF!</v>
      </c>
    </row>
    <row r="63" spans="1:20" s="23" customFormat="1">
      <c r="A63" s="21" t="s">
        <v>643</v>
      </c>
      <c r="B63" s="21" t="s">
        <v>608</v>
      </c>
      <c r="C63" s="21" t="s">
        <v>640</v>
      </c>
      <c r="D63" s="36" t="s">
        <v>641</v>
      </c>
      <c r="E63" s="22">
        <v>1</v>
      </c>
      <c r="F63" s="21" t="s">
        <v>588</v>
      </c>
      <c r="G63" s="21" t="s">
        <v>589</v>
      </c>
      <c r="H63" s="21" t="s">
        <v>642</v>
      </c>
      <c r="I63" s="26" t="s">
        <v>97</v>
      </c>
      <c r="J63" s="66">
        <v>39.1</v>
      </c>
      <c r="K63" s="32" t="e">
        <f>IF($I63=#REF!,J63*$E63,IF($I63=#REF!,J63*$E63*#REF!,IF($I63=#REF!,J63*$E63*#REF!,"FXR")))</f>
        <v>#REF!</v>
      </c>
      <c r="L63" s="32" t="e">
        <f>IF($I63=#REF!,#REF!*$E63,IF($I63=#REF!,#REF!*$E63*#REF!,IF($I63=#REF!,#REF!*$E63*#REF!,"FXR")))</f>
        <v>#REF!</v>
      </c>
      <c r="M63" s="32" t="e">
        <f>IF($I63=#REF!,#REF!*$E63,IF($I63=#REF!,#REF!*$E63*#REF!,IF($I63=#REF!,#REF!*$E63*#REF!,"FXR")))</f>
        <v>#REF!</v>
      </c>
      <c r="N63" s="32" t="e">
        <f>IF($I63=#REF!,#REF!*$E63,IF($I63=#REF!,#REF!*$E63*#REF!,IF($I63=#REF!,#REF!*$E63*#REF!,"FXR")))</f>
        <v>#REF!</v>
      </c>
      <c r="O63" s="32" t="e">
        <f>IF($I63=#REF!,#REF!*$E63,IF($I63=#REF!,#REF!*$E63*#REF!,IF($I63=#REF!,#REF!*$E63*#REF!,"FXR")))</f>
        <v>#REF!</v>
      </c>
      <c r="P63" s="33" t="e">
        <f>IF($I63=#REF!,#REF!*$E63,IF($I63=#REF!,#REF!*$E63*#REF!,IF($I63=#REF!,#REF!*$E63*#REF!,"FXR")))</f>
        <v>#REF!</v>
      </c>
    </row>
    <row r="64" spans="1:20" ht="16" thickBot="1">
      <c r="H64" s="116" t="s">
        <v>950</v>
      </c>
      <c r="I64" s="116"/>
      <c r="J64" s="70" t="e">
        <f>SUM(J38:J63)</f>
        <v>#REF!</v>
      </c>
      <c r="K64" s="68" t="e">
        <f t="shared" ref="K64:P64" si="2">SUM(K38:K63)</f>
        <v>#REF!</v>
      </c>
      <c r="L64" s="49" t="e">
        <f t="shared" si="2"/>
        <v>#REF!</v>
      </c>
      <c r="M64" s="49" t="e">
        <f t="shared" si="2"/>
        <v>#REF!</v>
      </c>
      <c r="N64" s="49" t="e">
        <f t="shared" si="2"/>
        <v>#REF!</v>
      </c>
      <c r="O64" s="49" t="e">
        <f t="shared" si="2"/>
        <v>#REF!</v>
      </c>
      <c r="P64" s="50" t="e">
        <f t="shared" si="2"/>
        <v>#REF!</v>
      </c>
      <c r="T64" s="23"/>
    </row>
    <row r="65" spans="8:20" ht="15">
      <c r="H65" s="115" t="s">
        <v>948</v>
      </c>
      <c r="I65" s="115"/>
      <c r="J65" s="60"/>
      <c r="K65" s="61" t="e">
        <f>SUM(K38:K63)-K48-K49</f>
        <v>#REF!</v>
      </c>
      <c r="L65" s="61" t="e">
        <f t="shared" ref="L65:P65" si="3">SUM(L38:L63)-L48-L49</f>
        <v>#REF!</v>
      </c>
      <c r="M65" s="61" t="e">
        <f t="shared" si="3"/>
        <v>#REF!</v>
      </c>
      <c r="N65" s="61" t="e">
        <f t="shared" si="3"/>
        <v>#REF!</v>
      </c>
      <c r="O65" s="61" t="e">
        <f t="shared" si="3"/>
        <v>#REF!</v>
      </c>
      <c r="P65" s="61" t="e">
        <f t="shared" si="3"/>
        <v>#REF!</v>
      </c>
      <c r="T65" s="23"/>
    </row>
    <row r="66" spans="8:20">
      <c r="T66" s="23"/>
    </row>
  </sheetData>
  <mergeCells count="5">
    <mergeCell ref="H35:I35"/>
    <mergeCell ref="H34:I34"/>
    <mergeCell ref="H65:I65"/>
    <mergeCell ref="H64:I64"/>
    <mergeCell ref="K4:P4"/>
  </mergeCells>
  <dataValidations count="1">
    <dataValidation type="list" allowBlank="1" showInputMessage="1" showErrorMessage="1" sqref="I38:I63 I36 I6:I33">
      <formula1>"NZD,USD,EUR"</formula1>
    </dataValidation>
  </dataValidations>
  <pageMargins left="0.7" right="0.7" top="0.75" bottom="0.75" header="0.3" footer="0.3"/>
  <pageSetup paperSize="9"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activeCell="A20" sqref="A20:XFD20"/>
    </sheetView>
  </sheetViews>
  <sheetFormatPr baseColWidth="10" defaultColWidth="8.83203125" defaultRowHeight="14" x14ac:dyDescent="0"/>
  <cols>
    <col min="1" max="1" width="36.1640625" style="63" customWidth="1"/>
    <col min="2" max="2" width="23.6640625" style="6" customWidth="1"/>
    <col min="3" max="3" width="25.33203125" style="6" customWidth="1"/>
    <col min="4" max="4" width="15.33203125" style="10" customWidth="1"/>
    <col min="5" max="5" width="29" style="6" customWidth="1"/>
    <col min="6" max="6" width="23.83203125" style="6" customWidth="1"/>
    <col min="7" max="7" width="13.83203125" style="9" customWidth="1"/>
    <col min="8" max="16384" width="8.83203125" style="5"/>
  </cols>
  <sheetData>
    <row r="1" spans="1:7" ht="15.75" customHeight="1" thickBot="1">
      <c r="A1" s="119"/>
      <c r="B1" s="119"/>
      <c r="C1" s="119"/>
      <c r="D1" s="119"/>
      <c r="E1" s="119"/>
      <c r="F1" s="119"/>
      <c r="G1" s="119"/>
    </row>
    <row r="2" spans="1:7" s="8" customFormat="1" ht="15" thickBot="1">
      <c r="A2" s="83" t="s">
        <v>3</v>
      </c>
      <c r="B2" s="84" t="s">
        <v>5</v>
      </c>
      <c r="C2" s="84" t="s">
        <v>109</v>
      </c>
      <c r="D2" s="84" t="s">
        <v>79</v>
      </c>
      <c r="E2" s="84" t="s">
        <v>2</v>
      </c>
      <c r="F2" s="84" t="s">
        <v>4</v>
      </c>
      <c r="G2" s="85" t="s">
        <v>0</v>
      </c>
    </row>
    <row r="3" spans="1:7" ht="15" thickTop="1">
      <c r="A3" s="79" t="s">
        <v>197</v>
      </c>
      <c r="B3" s="80" t="s">
        <v>45</v>
      </c>
      <c r="C3" s="80" t="s">
        <v>198</v>
      </c>
      <c r="D3" s="81" t="s">
        <v>92</v>
      </c>
      <c r="E3" s="80" t="s">
        <v>199</v>
      </c>
      <c r="F3" s="80" t="s">
        <v>9</v>
      </c>
      <c r="G3" s="82">
        <v>1</v>
      </c>
    </row>
    <row r="4" spans="1:7">
      <c r="A4" s="73" t="s">
        <v>200</v>
      </c>
      <c r="B4" s="71" t="s">
        <v>75</v>
      </c>
      <c r="C4" s="71" t="s">
        <v>76</v>
      </c>
      <c r="D4" s="72" t="s">
        <v>95</v>
      </c>
      <c r="E4" s="71" t="s">
        <v>33</v>
      </c>
      <c r="F4" s="71" t="s">
        <v>9</v>
      </c>
      <c r="G4" s="74">
        <v>3</v>
      </c>
    </row>
    <row r="5" spans="1:7">
      <c r="A5" s="73" t="s">
        <v>201</v>
      </c>
      <c r="B5" s="71" t="s">
        <v>75</v>
      </c>
      <c r="C5" s="71" t="s">
        <v>202</v>
      </c>
      <c r="D5" s="72" t="s">
        <v>203</v>
      </c>
      <c r="E5" s="71" t="s">
        <v>33</v>
      </c>
      <c r="F5" s="71" t="s">
        <v>9</v>
      </c>
      <c r="G5" s="74">
        <v>3</v>
      </c>
    </row>
    <row r="6" spans="1:7">
      <c r="A6" s="73" t="s">
        <v>204</v>
      </c>
      <c r="B6" s="71" t="s">
        <v>75</v>
      </c>
      <c r="C6" s="71" t="s">
        <v>205</v>
      </c>
      <c r="D6" s="72" t="s">
        <v>206</v>
      </c>
      <c r="E6" s="71" t="s">
        <v>33</v>
      </c>
      <c r="F6" s="71" t="s">
        <v>9</v>
      </c>
      <c r="G6" s="74">
        <v>3</v>
      </c>
    </row>
    <row r="7" spans="1:7">
      <c r="A7" s="73" t="s">
        <v>207</v>
      </c>
      <c r="B7" s="71" t="s">
        <v>68</v>
      </c>
      <c r="C7" s="71" t="s">
        <v>73</v>
      </c>
      <c r="D7" s="72" t="s">
        <v>208</v>
      </c>
      <c r="E7" s="71" t="s">
        <v>33</v>
      </c>
      <c r="F7" s="71" t="s">
        <v>9</v>
      </c>
      <c r="G7" s="74">
        <v>8</v>
      </c>
    </row>
    <row r="8" spans="1:7">
      <c r="A8" s="73" t="s">
        <v>209</v>
      </c>
      <c r="B8" s="71" t="s">
        <v>42</v>
      </c>
      <c r="C8" s="71" t="s">
        <v>210</v>
      </c>
      <c r="D8" s="72" t="s">
        <v>211</v>
      </c>
      <c r="E8" s="71" t="s">
        <v>33</v>
      </c>
      <c r="F8" s="71" t="s">
        <v>9</v>
      </c>
      <c r="G8" s="74">
        <v>1</v>
      </c>
    </row>
    <row r="9" spans="1:7">
      <c r="A9" s="73" t="s">
        <v>212</v>
      </c>
      <c r="B9" s="71" t="s">
        <v>42</v>
      </c>
      <c r="C9" s="71" t="s">
        <v>213</v>
      </c>
      <c r="D9" s="72" t="s">
        <v>214</v>
      </c>
      <c r="E9" s="71" t="s">
        <v>33</v>
      </c>
      <c r="F9" s="71" t="s">
        <v>9</v>
      </c>
      <c r="G9" s="74">
        <v>4</v>
      </c>
    </row>
    <row r="10" spans="1:7">
      <c r="A10" s="73" t="s">
        <v>215</v>
      </c>
      <c r="B10" s="71" t="s">
        <v>68</v>
      </c>
      <c r="C10" s="71" t="s">
        <v>71</v>
      </c>
      <c r="D10" s="72" t="s">
        <v>216</v>
      </c>
      <c r="E10" s="71" t="s">
        <v>33</v>
      </c>
      <c r="F10" s="71" t="s">
        <v>9</v>
      </c>
      <c r="G10" s="74">
        <v>1</v>
      </c>
    </row>
    <row r="11" spans="1:7">
      <c r="A11" s="73" t="s">
        <v>217</v>
      </c>
      <c r="B11" s="71" t="s">
        <v>68</v>
      </c>
      <c r="C11" s="71" t="s">
        <v>218</v>
      </c>
      <c r="D11" s="72" t="s">
        <v>219</v>
      </c>
      <c r="E11" s="71" t="s">
        <v>33</v>
      </c>
      <c r="F11" s="71" t="s">
        <v>9</v>
      </c>
      <c r="G11" s="74">
        <v>2</v>
      </c>
    </row>
    <row r="12" spans="1:7">
      <c r="A12" s="73" t="s">
        <v>220</v>
      </c>
      <c r="B12" s="71" t="s">
        <v>68</v>
      </c>
      <c r="C12" s="71" t="s">
        <v>221</v>
      </c>
      <c r="D12" s="72" t="s">
        <v>222</v>
      </c>
      <c r="E12" s="71" t="s">
        <v>33</v>
      </c>
      <c r="F12" s="71" t="s">
        <v>9</v>
      </c>
      <c r="G12" s="74">
        <v>4</v>
      </c>
    </row>
    <row r="13" spans="1:7">
      <c r="A13" s="73" t="s">
        <v>119</v>
      </c>
      <c r="B13" s="71" t="s">
        <v>42</v>
      </c>
      <c r="C13" s="71" t="s">
        <v>120</v>
      </c>
      <c r="D13" s="72" t="s">
        <v>85</v>
      </c>
      <c r="E13" s="71" t="s">
        <v>121</v>
      </c>
      <c r="F13" s="71" t="s">
        <v>9</v>
      </c>
      <c r="G13" s="74">
        <v>2</v>
      </c>
    </row>
    <row r="14" spans="1:7">
      <c r="A14" s="73" t="s">
        <v>124</v>
      </c>
      <c r="B14" s="71" t="s">
        <v>42</v>
      </c>
      <c r="C14" s="71" t="s">
        <v>125</v>
      </c>
      <c r="D14" s="72" t="s">
        <v>126</v>
      </c>
      <c r="E14" s="71" t="s">
        <v>8</v>
      </c>
      <c r="F14" s="71" t="s">
        <v>9</v>
      </c>
      <c r="G14" s="74">
        <v>2</v>
      </c>
    </row>
    <row r="15" spans="1:7" ht="42">
      <c r="A15" s="73" t="s">
        <v>127</v>
      </c>
      <c r="B15" s="71" t="s">
        <v>42</v>
      </c>
      <c r="C15" s="71" t="s">
        <v>44</v>
      </c>
      <c r="D15" s="72" t="s">
        <v>84</v>
      </c>
      <c r="E15" s="71" t="s">
        <v>8</v>
      </c>
      <c r="F15" s="71" t="s">
        <v>9</v>
      </c>
      <c r="G15" s="74">
        <v>21</v>
      </c>
    </row>
    <row r="16" spans="1:7">
      <c r="A16" s="73" t="s">
        <v>128</v>
      </c>
      <c r="B16" s="71" t="s">
        <v>42</v>
      </c>
      <c r="C16" s="71" t="s">
        <v>129</v>
      </c>
      <c r="D16" s="72" t="s">
        <v>80</v>
      </c>
      <c r="E16" s="71" t="s">
        <v>130</v>
      </c>
      <c r="F16" s="71" t="s">
        <v>9</v>
      </c>
      <c r="G16" s="74">
        <v>7</v>
      </c>
    </row>
    <row r="17" spans="1:7">
      <c r="A17" s="73" t="s">
        <v>122</v>
      </c>
      <c r="B17" s="71" t="s">
        <v>75</v>
      </c>
      <c r="C17" s="71" t="s">
        <v>123</v>
      </c>
      <c r="D17" s="72" t="s">
        <v>81</v>
      </c>
      <c r="E17" s="71" t="s">
        <v>46</v>
      </c>
      <c r="F17" s="71" t="s">
        <v>9</v>
      </c>
      <c r="G17" s="74">
        <v>4</v>
      </c>
    </row>
    <row r="18" spans="1:7">
      <c r="A18" s="73" t="s">
        <v>223</v>
      </c>
      <c r="B18" s="71" t="s">
        <v>68</v>
      </c>
      <c r="C18" s="71" t="s">
        <v>69</v>
      </c>
      <c r="D18" s="72" t="s">
        <v>92</v>
      </c>
      <c r="E18" s="71" t="s">
        <v>224</v>
      </c>
      <c r="F18" s="71" t="s">
        <v>51</v>
      </c>
      <c r="G18" s="74">
        <v>5</v>
      </c>
    </row>
    <row r="19" spans="1:7">
      <c r="A19" s="73" t="s">
        <v>148</v>
      </c>
      <c r="B19" s="71" t="s">
        <v>45</v>
      </c>
      <c r="C19" s="71" t="s">
        <v>149</v>
      </c>
      <c r="D19" s="72" t="s">
        <v>150</v>
      </c>
      <c r="E19" s="71" t="s">
        <v>150</v>
      </c>
      <c r="F19" s="71" t="s">
        <v>151</v>
      </c>
      <c r="G19" s="74">
        <v>4</v>
      </c>
    </row>
    <row r="20" spans="1:7" ht="42">
      <c r="A20" s="73" t="s">
        <v>131</v>
      </c>
      <c r="B20" s="71" t="s">
        <v>42</v>
      </c>
      <c r="C20" s="71" t="s">
        <v>43</v>
      </c>
      <c r="D20" s="72" t="s">
        <v>82</v>
      </c>
      <c r="E20" s="71" t="s">
        <v>132</v>
      </c>
      <c r="F20" s="71" t="s">
        <v>9</v>
      </c>
      <c r="G20" s="74">
        <v>18</v>
      </c>
    </row>
    <row r="21" spans="1:7">
      <c r="A21" s="73" t="s">
        <v>25</v>
      </c>
      <c r="B21" s="71" t="s">
        <v>143</v>
      </c>
      <c r="C21" s="71" t="s">
        <v>144</v>
      </c>
      <c r="D21" s="72" t="s">
        <v>145</v>
      </c>
      <c r="E21" s="71" t="s">
        <v>146</v>
      </c>
      <c r="F21" s="71" t="s">
        <v>147</v>
      </c>
      <c r="G21" s="74">
        <v>1</v>
      </c>
    </row>
    <row r="22" spans="1:7">
      <c r="A22" s="73" t="s">
        <v>178</v>
      </c>
      <c r="B22" s="71" t="s">
        <v>42</v>
      </c>
      <c r="C22" s="71" t="s">
        <v>179</v>
      </c>
      <c r="D22" s="72" t="s">
        <v>180</v>
      </c>
      <c r="E22" s="71" t="s">
        <v>57</v>
      </c>
      <c r="F22" s="71" t="s">
        <v>58</v>
      </c>
      <c r="G22" s="74">
        <v>2</v>
      </c>
    </row>
    <row r="23" spans="1:7">
      <c r="A23" s="73" t="s">
        <v>139</v>
      </c>
      <c r="B23" s="71" t="s">
        <v>134</v>
      </c>
      <c r="C23" s="71" t="s">
        <v>134</v>
      </c>
      <c r="D23" s="72" t="s">
        <v>140</v>
      </c>
      <c r="E23" s="71" t="s">
        <v>141</v>
      </c>
      <c r="F23" s="71" t="s">
        <v>142</v>
      </c>
      <c r="G23" s="74">
        <v>7</v>
      </c>
    </row>
    <row r="24" spans="1:7">
      <c r="A24" s="73" t="s">
        <v>181</v>
      </c>
      <c r="B24" s="71" t="s">
        <v>42</v>
      </c>
      <c r="C24" s="71" t="s">
        <v>182</v>
      </c>
      <c r="D24" s="72" t="s">
        <v>183</v>
      </c>
      <c r="E24" s="71" t="s">
        <v>57</v>
      </c>
      <c r="F24" s="71" t="s">
        <v>58</v>
      </c>
      <c r="G24" s="74">
        <v>1</v>
      </c>
    </row>
    <row r="25" spans="1:7">
      <c r="A25" s="73" t="s">
        <v>66</v>
      </c>
      <c r="B25" s="71" t="s">
        <v>62</v>
      </c>
      <c r="C25" s="71" t="s">
        <v>175</v>
      </c>
      <c r="D25" s="72" t="s">
        <v>176</v>
      </c>
      <c r="E25" s="71" t="s">
        <v>65</v>
      </c>
      <c r="F25" s="71" t="s">
        <v>177</v>
      </c>
      <c r="G25" s="74">
        <v>1</v>
      </c>
    </row>
    <row r="26" spans="1:7">
      <c r="A26" s="73" t="s">
        <v>115</v>
      </c>
      <c r="B26" s="71" t="s">
        <v>116</v>
      </c>
      <c r="C26" s="71" t="s">
        <v>117</v>
      </c>
      <c r="D26" s="72" t="s">
        <v>112</v>
      </c>
      <c r="E26" s="71" t="s">
        <v>118</v>
      </c>
      <c r="F26" s="71" t="s">
        <v>114</v>
      </c>
      <c r="G26" s="74">
        <v>1</v>
      </c>
    </row>
    <row r="27" spans="1:7">
      <c r="A27" s="73" t="s">
        <v>110</v>
      </c>
      <c r="B27" s="71" t="s">
        <v>70</v>
      </c>
      <c r="C27" s="71" t="s">
        <v>111</v>
      </c>
      <c r="D27" s="72" t="s">
        <v>112</v>
      </c>
      <c r="E27" s="71" t="s">
        <v>113</v>
      </c>
      <c r="F27" s="71" t="s">
        <v>114</v>
      </c>
      <c r="G27" s="74">
        <v>1</v>
      </c>
    </row>
    <row r="28" spans="1:7">
      <c r="A28" s="73" t="s">
        <v>189</v>
      </c>
      <c r="B28" s="71" t="s">
        <v>164</v>
      </c>
      <c r="C28" s="71" t="s">
        <v>190</v>
      </c>
      <c r="D28" s="72" t="s">
        <v>191</v>
      </c>
      <c r="E28" s="71" t="s">
        <v>35</v>
      </c>
      <c r="F28" s="71" t="s">
        <v>18</v>
      </c>
      <c r="G28" s="74">
        <v>1</v>
      </c>
    </row>
    <row r="29" spans="1:7">
      <c r="A29" s="73" t="s">
        <v>158</v>
      </c>
      <c r="B29" s="71" t="s">
        <v>19</v>
      </c>
      <c r="C29" s="71" t="s">
        <v>159</v>
      </c>
      <c r="D29" s="72" t="s">
        <v>160</v>
      </c>
      <c r="E29" s="71" t="s">
        <v>161</v>
      </c>
      <c r="F29" s="71" t="s">
        <v>162</v>
      </c>
      <c r="G29" s="74">
        <v>1</v>
      </c>
    </row>
    <row r="30" spans="1:7">
      <c r="A30" s="73" t="s">
        <v>15</v>
      </c>
      <c r="B30" s="71" t="s">
        <v>254</v>
      </c>
      <c r="C30" s="71" t="s">
        <v>255</v>
      </c>
      <c r="D30" s="72" t="s">
        <v>256</v>
      </c>
      <c r="E30" s="71" t="s">
        <v>14</v>
      </c>
      <c r="F30" s="71" t="s">
        <v>257</v>
      </c>
      <c r="G30" s="74">
        <v>1</v>
      </c>
    </row>
    <row r="31" spans="1:7">
      <c r="A31" s="73" t="s">
        <v>152</v>
      </c>
      <c r="B31" s="71" t="s">
        <v>153</v>
      </c>
      <c r="C31" s="71" t="s">
        <v>154</v>
      </c>
      <c r="D31" s="72" t="s">
        <v>155</v>
      </c>
      <c r="E31" s="71" t="s">
        <v>156</v>
      </c>
      <c r="F31" s="71" t="s">
        <v>157</v>
      </c>
      <c r="G31" s="74">
        <v>1</v>
      </c>
    </row>
    <row r="32" spans="1:7">
      <c r="A32" s="73" t="s">
        <v>169</v>
      </c>
      <c r="B32" s="71" t="s">
        <v>170</v>
      </c>
      <c r="C32" s="71" t="s">
        <v>171</v>
      </c>
      <c r="D32" s="72" t="s">
        <v>172</v>
      </c>
      <c r="E32" s="71" t="s">
        <v>173</v>
      </c>
      <c r="F32" s="71" t="s">
        <v>174</v>
      </c>
      <c r="G32" s="74">
        <v>2</v>
      </c>
    </row>
    <row r="33" spans="1:7">
      <c r="A33" s="73" t="s">
        <v>250</v>
      </c>
      <c r="B33" s="71" t="s">
        <v>251</v>
      </c>
      <c r="C33" s="71" t="s">
        <v>252</v>
      </c>
      <c r="D33" s="72" t="s">
        <v>253</v>
      </c>
      <c r="E33" s="71" t="s">
        <v>14</v>
      </c>
      <c r="F33" s="71" t="s">
        <v>16</v>
      </c>
      <c r="G33" s="74">
        <v>1</v>
      </c>
    </row>
    <row r="34" spans="1:7">
      <c r="A34" s="73" t="s">
        <v>133</v>
      </c>
      <c r="B34" s="71" t="s">
        <v>134</v>
      </c>
      <c r="C34" s="71" t="s">
        <v>135</v>
      </c>
      <c r="D34" s="72" t="s">
        <v>136</v>
      </c>
      <c r="E34" s="71" t="s">
        <v>137</v>
      </c>
      <c r="F34" s="71" t="s">
        <v>138</v>
      </c>
      <c r="G34" s="74">
        <v>1</v>
      </c>
    </row>
    <row r="35" spans="1:7">
      <c r="A35" s="73" t="s">
        <v>36</v>
      </c>
      <c r="B35" s="71" t="s">
        <v>184</v>
      </c>
      <c r="C35" s="71" t="s">
        <v>185</v>
      </c>
      <c r="D35" s="72" t="s">
        <v>186</v>
      </c>
      <c r="E35" s="71" t="s">
        <v>187</v>
      </c>
      <c r="F35" s="71" t="s">
        <v>188</v>
      </c>
      <c r="G35" s="74">
        <v>1</v>
      </c>
    </row>
    <row r="36" spans="1:7">
      <c r="A36" s="73" t="s">
        <v>192</v>
      </c>
      <c r="B36" s="71" t="s">
        <v>184</v>
      </c>
      <c r="C36" s="71" t="s">
        <v>193</v>
      </c>
      <c r="D36" s="72" t="s">
        <v>194</v>
      </c>
      <c r="E36" s="71" t="s">
        <v>195</v>
      </c>
      <c r="F36" s="71" t="s">
        <v>196</v>
      </c>
      <c r="G36" s="74">
        <v>1</v>
      </c>
    </row>
    <row r="37" spans="1:7">
      <c r="A37" s="73" t="s">
        <v>234</v>
      </c>
      <c r="B37" s="71" t="s">
        <v>235</v>
      </c>
      <c r="C37" s="71" t="s">
        <v>236</v>
      </c>
      <c r="D37" s="72" t="s">
        <v>237</v>
      </c>
      <c r="E37" s="71" t="s">
        <v>238</v>
      </c>
      <c r="F37" s="71" t="s">
        <v>239</v>
      </c>
      <c r="G37" s="74">
        <v>1</v>
      </c>
    </row>
    <row r="38" spans="1:7">
      <c r="A38" s="73" t="s">
        <v>230</v>
      </c>
      <c r="B38" s="71" t="s">
        <v>184</v>
      </c>
      <c r="C38" s="71" t="s">
        <v>231</v>
      </c>
      <c r="D38" s="72" t="s">
        <v>232</v>
      </c>
      <c r="E38" s="71" t="s">
        <v>60</v>
      </c>
      <c r="F38" s="71" t="s">
        <v>233</v>
      </c>
      <c r="G38" s="74">
        <v>2</v>
      </c>
    </row>
    <row r="39" spans="1:7">
      <c r="A39" s="73" t="s">
        <v>163</v>
      </c>
      <c r="B39" s="71" t="s">
        <v>164</v>
      </c>
      <c r="C39" s="71" t="s">
        <v>165</v>
      </c>
      <c r="D39" s="72" t="s">
        <v>166</v>
      </c>
      <c r="E39" s="71" t="s">
        <v>167</v>
      </c>
      <c r="F39" s="71" t="s">
        <v>168</v>
      </c>
      <c r="G39" s="74">
        <v>1</v>
      </c>
    </row>
    <row r="40" spans="1:7">
      <c r="A40" s="73" t="s">
        <v>240</v>
      </c>
      <c r="B40" s="71" t="s">
        <v>184</v>
      </c>
      <c r="C40" s="71" t="s">
        <v>241</v>
      </c>
      <c r="D40" s="72" t="s">
        <v>242</v>
      </c>
      <c r="E40" s="71" t="s">
        <v>243</v>
      </c>
      <c r="F40" s="71" t="s">
        <v>244</v>
      </c>
      <c r="G40" s="74">
        <v>1</v>
      </c>
    </row>
    <row r="41" spans="1:7">
      <c r="A41" s="73" t="s">
        <v>245</v>
      </c>
      <c r="B41" s="71" t="s">
        <v>164</v>
      </c>
      <c r="C41" s="71" t="s">
        <v>246</v>
      </c>
      <c r="D41" s="72" t="s">
        <v>247</v>
      </c>
      <c r="E41" s="71" t="s">
        <v>248</v>
      </c>
      <c r="F41" s="71" t="s">
        <v>249</v>
      </c>
      <c r="G41" s="74">
        <v>1</v>
      </c>
    </row>
    <row r="42" spans="1:7" ht="15" thickBot="1">
      <c r="A42" s="75" t="s">
        <v>225</v>
      </c>
      <c r="B42" s="76" t="s">
        <v>164</v>
      </c>
      <c r="C42" s="76" t="s">
        <v>226</v>
      </c>
      <c r="D42" s="77" t="s">
        <v>227</v>
      </c>
      <c r="E42" s="76" t="s">
        <v>228</v>
      </c>
      <c r="F42" s="76" t="s">
        <v>229</v>
      </c>
      <c r="G42" s="78">
        <v>1</v>
      </c>
    </row>
    <row r="46" spans="1:7" hidden="1">
      <c r="A46" s="62" t="s">
        <v>225</v>
      </c>
      <c r="B46" s="12" t="s">
        <v>164</v>
      </c>
      <c r="C46" s="12" t="s">
        <v>226</v>
      </c>
      <c r="D46" s="13" t="s">
        <v>227</v>
      </c>
      <c r="E46" s="12" t="s">
        <v>228</v>
      </c>
      <c r="F46" s="12" t="s">
        <v>229</v>
      </c>
      <c r="G46" s="14">
        <v>1</v>
      </c>
    </row>
    <row r="47" spans="1:7" hidden="1">
      <c r="A47" s="62" t="s">
        <v>234</v>
      </c>
      <c r="B47" s="12" t="s">
        <v>235</v>
      </c>
      <c r="C47" s="12" t="s">
        <v>236</v>
      </c>
      <c r="D47" s="13" t="s">
        <v>237</v>
      </c>
      <c r="E47" s="12" t="s">
        <v>238</v>
      </c>
      <c r="F47" s="12" t="s">
        <v>239</v>
      </c>
      <c r="G47" s="14">
        <v>1</v>
      </c>
    </row>
    <row r="48" spans="1:7" hidden="1">
      <c r="A48" s="62" t="s">
        <v>240</v>
      </c>
      <c r="B48" s="12" t="s">
        <v>184</v>
      </c>
      <c r="C48" s="12" t="s">
        <v>241</v>
      </c>
      <c r="D48" s="13" t="s">
        <v>242</v>
      </c>
      <c r="E48" s="12" t="s">
        <v>243</v>
      </c>
      <c r="F48" s="12" t="s">
        <v>244</v>
      </c>
      <c r="G48" s="14">
        <v>1</v>
      </c>
    </row>
    <row r="49" spans="1:7" hidden="1">
      <c r="A49" s="62" t="s">
        <v>245</v>
      </c>
      <c r="B49" s="12" t="s">
        <v>164</v>
      </c>
      <c r="C49" s="12" t="s">
        <v>246</v>
      </c>
      <c r="D49" s="13" t="s">
        <v>247</v>
      </c>
      <c r="E49" s="12" t="s">
        <v>248</v>
      </c>
      <c r="F49" s="12" t="s">
        <v>249</v>
      </c>
      <c r="G49" s="14">
        <v>1</v>
      </c>
    </row>
    <row r="50" spans="1:7" hidden="1">
      <c r="A50" s="63" t="s">
        <v>230</v>
      </c>
      <c r="B50" s="6" t="s">
        <v>184</v>
      </c>
      <c r="C50" s="6" t="s">
        <v>231</v>
      </c>
      <c r="D50" s="10" t="s">
        <v>232</v>
      </c>
      <c r="E50" s="6" t="s">
        <v>60</v>
      </c>
      <c r="F50" s="6" t="s">
        <v>233</v>
      </c>
      <c r="G50" s="9">
        <v>2</v>
      </c>
    </row>
    <row r="51" spans="1:7" hidden="1">
      <c r="A51" s="62" t="s">
        <v>163</v>
      </c>
      <c r="B51" s="12" t="s">
        <v>164</v>
      </c>
      <c r="C51" s="12" t="s">
        <v>165</v>
      </c>
      <c r="D51" s="13" t="s">
        <v>166</v>
      </c>
      <c r="E51" s="12" t="s">
        <v>167</v>
      </c>
      <c r="F51" s="12" t="s">
        <v>168</v>
      </c>
      <c r="G51" s="14">
        <v>1</v>
      </c>
    </row>
  </sheetData>
  <mergeCells count="1">
    <mergeCell ref="A1:G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workbookViewId="0">
      <selection activeCell="K10" sqref="K10"/>
    </sheetView>
  </sheetViews>
  <sheetFormatPr baseColWidth="10" defaultColWidth="8.83203125" defaultRowHeight="14" x14ac:dyDescent="0"/>
  <cols>
    <col min="1" max="1" width="34" style="63" customWidth="1"/>
    <col min="2" max="2" width="20.6640625" style="6" customWidth="1"/>
    <col min="3" max="3" width="30.83203125" style="6" customWidth="1"/>
    <col min="4" max="4" width="23.5" style="6" bestFit="1" customWidth="1"/>
    <col min="5" max="5" width="35.1640625" style="10" customWidth="1"/>
    <col min="6" max="6" width="23.5" style="6" customWidth="1"/>
    <col min="7" max="7" width="14.33203125" style="6" customWidth="1"/>
    <col min="8" max="8" width="17.1640625" style="9" bestFit="1" customWidth="1"/>
    <col min="9" max="9" width="19.83203125" style="6" bestFit="1" customWidth="1"/>
    <col min="10" max="10" width="16.6640625" style="9" customWidth="1"/>
    <col min="11" max="11" width="19.1640625" style="6" customWidth="1"/>
    <col min="12" max="16384" width="8.83203125" style="6"/>
  </cols>
  <sheetData>
    <row r="1" spans="1:11" ht="15.75" customHeight="1" thickBot="1">
      <c r="A1" s="11"/>
      <c r="B1" s="11"/>
      <c r="C1" s="11"/>
      <c r="D1" s="11"/>
      <c r="E1" s="11"/>
      <c r="F1" s="11"/>
      <c r="G1" s="11"/>
      <c r="H1" s="11"/>
      <c r="I1" s="11"/>
      <c r="J1" s="6"/>
    </row>
    <row r="2" spans="1:11" ht="15" thickBot="1">
      <c r="A2" s="83" t="s">
        <v>3</v>
      </c>
      <c r="B2" s="101" t="s">
        <v>5</v>
      </c>
      <c r="C2" s="101" t="s">
        <v>109</v>
      </c>
      <c r="D2" s="101" t="s">
        <v>79</v>
      </c>
      <c r="E2" s="101" t="s">
        <v>2</v>
      </c>
      <c r="F2" s="101" t="s">
        <v>4</v>
      </c>
      <c r="G2" s="101" t="s">
        <v>0</v>
      </c>
      <c r="H2" s="101" t="s">
        <v>6</v>
      </c>
      <c r="I2" s="102" t="s">
        <v>7</v>
      </c>
      <c r="J2" s="6" t="s">
        <v>952</v>
      </c>
    </row>
    <row r="3" spans="1:11" s="25" customFormat="1" ht="15" thickTop="1">
      <c r="A3" s="96" t="s">
        <v>264</v>
      </c>
      <c r="B3" s="97" t="s">
        <v>266</v>
      </c>
      <c r="C3" s="97" t="s">
        <v>267</v>
      </c>
      <c r="D3" s="98" t="s">
        <v>80</v>
      </c>
      <c r="E3" s="97" t="s">
        <v>265</v>
      </c>
      <c r="F3" s="97" t="s">
        <v>47</v>
      </c>
      <c r="G3" s="99">
        <v>3</v>
      </c>
      <c r="H3" s="98" t="s">
        <v>67</v>
      </c>
      <c r="I3" s="100" t="s">
        <v>268</v>
      </c>
    </row>
    <row r="4" spans="1:11" s="25" customFormat="1">
      <c r="A4" s="89" t="s">
        <v>269</v>
      </c>
      <c r="B4" s="86" t="s">
        <v>271</v>
      </c>
      <c r="C4" s="86" t="s">
        <v>272</v>
      </c>
      <c r="D4" s="87" t="s">
        <v>85</v>
      </c>
      <c r="E4" s="86" t="s">
        <v>270</v>
      </c>
      <c r="F4" s="86" t="s">
        <v>47</v>
      </c>
      <c r="G4" s="88">
        <v>4</v>
      </c>
      <c r="H4" s="87" t="s">
        <v>48</v>
      </c>
      <c r="I4" s="90" t="s">
        <v>273</v>
      </c>
    </row>
    <row r="5" spans="1:11" s="25" customFormat="1">
      <c r="A5" s="89" t="s">
        <v>276</v>
      </c>
      <c r="B5" s="86" t="s">
        <v>45</v>
      </c>
      <c r="C5" s="86" t="s">
        <v>87</v>
      </c>
      <c r="D5" s="87" t="s">
        <v>88</v>
      </c>
      <c r="E5" s="86" t="s">
        <v>41</v>
      </c>
      <c r="F5" s="86" t="s">
        <v>51</v>
      </c>
      <c r="G5" s="88">
        <v>1</v>
      </c>
      <c r="H5" s="87" t="s">
        <v>48</v>
      </c>
      <c r="I5" s="90" t="s">
        <v>277</v>
      </c>
    </row>
    <row r="6" spans="1:11" s="25" customFormat="1" ht="28">
      <c r="A6" s="89" t="s">
        <v>389</v>
      </c>
      <c r="B6" s="86" t="s">
        <v>52</v>
      </c>
      <c r="C6" s="86" t="s">
        <v>53</v>
      </c>
      <c r="D6" s="87" t="s">
        <v>80</v>
      </c>
      <c r="E6" s="86" t="s">
        <v>694</v>
      </c>
      <c r="F6" s="86" t="s">
        <v>51</v>
      </c>
      <c r="G6" s="88">
        <v>13</v>
      </c>
      <c r="H6" s="87" t="s">
        <v>48</v>
      </c>
      <c r="I6" s="90" t="s">
        <v>54</v>
      </c>
    </row>
    <row r="7" spans="1:11" s="25" customFormat="1">
      <c r="A7" s="89" t="s">
        <v>278</v>
      </c>
      <c r="B7" s="86" t="s">
        <v>52</v>
      </c>
      <c r="C7" s="86" t="s">
        <v>280</v>
      </c>
      <c r="D7" s="87" t="s">
        <v>281</v>
      </c>
      <c r="E7" s="86" t="s">
        <v>279</v>
      </c>
      <c r="F7" s="86" t="s">
        <v>61</v>
      </c>
      <c r="G7" s="88">
        <v>3</v>
      </c>
      <c r="H7" s="87" t="s">
        <v>48</v>
      </c>
      <c r="I7" s="90" t="s">
        <v>282</v>
      </c>
    </row>
    <row r="8" spans="1:11" s="25" customFormat="1">
      <c r="A8" s="89" t="s">
        <v>283</v>
      </c>
      <c r="B8" s="86" t="s">
        <v>284</v>
      </c>
      <c r="C8" s="86" t="s">
        <v>285</v>
      </c>
      <c r="D8" s="87" t="s">
        <v>83</v>
      </c>
      <c r="E8" s="86" t="s">
        <v>903</v>
      </c>
      <c r="F8" s="86" t="s">
        <v>9</v>
      </c>
      <c r="G8" s="88">
        <v>2</v>
      </c>
      <c r="H8" s="87" t="s">
        <v>48</v>
      </c>
      <c r="I8" s="90" t="s">
        <v>286</v>
      </c>
    </row>
    <row r="9" spans="1:11" s="25" customFormat="1" ht="28">
      <c r="A9" s="89" t="s">
        <v>904</v>
      </c>
      <c r="B9" s="86" t="s">
        <v>45</v>
      </c>
      <c r="C9" s="86" t="s">
        <v>387</v>
      </c>
      <c r="D9" s="87" t="s">
        <v>84</v>
      </c>
      <c r="E9" s="86" t="s">
        <v>675</v>
      </c>
      <c r="F9" s="86" t="s">
        <v>9</v>
      </c>
      <c r="G9" s="88">
        <v>14</v>
      </c>
      <c r="H9" s="87" t="s">
        <v>48</v>
      </c>
      <c r="I9" s="90" t="s">
        <v>388</v>
      </c>
    </row>
    <row r="10" spans="1:11" s="114" customFormat="1">
      <c r="A10" s="109" t="s">
        <v>396</v>
      </c>
      <c r="B10" s="110" t="s">
        <v>397</v>
      </c>
      <c r="C10" s="110" t="s">
        <v>905</v>
      </c>
      <c r="D10" s="111" t="s">
        <v>657</v>
      </c>
      <c r="E10" s="110" t="s">
        <v>954</v>
      </c>
      <c r="F10" s="110" t="s">
        <v>274</v>
      </c>
      <c r="G10" s="112">
        <v>4</v>
      </c>
      <c r="H10" s="111" t="s">
        <v>67</v>
      </c>
      <c r="I10" s="113" t="s">
        <v>906</v>
      </c>
      <c r="J10" s="114" t="s">
        <v>67</v>
      </c>
      <c r="K10" s="114" t="s">
        <v>953</v>
      </c>
    </row>
    <row r="11" spans="1:11" s="25" customFormat="1">
      <c r="A11" s="89" t="s">
        <v>398</v>
      </c>
      <c r="B11" s="86" t="s">
        <v>62</v>
      </c>
      <c r="C11" s="86" t="s">
        <v>63</v>
      </c>
      <c r="D11" s="87" t="s">
        <v>80</v>
      </c>
      <c r="E11" s="86" t="s">
        <v>31</v>
      </c>
      <c r="F11" s="86" t="s">
        <v>47</v>
      </c>
      <c r="G11" s="88">
        <v>2</v>
      </c>
      <c r="H11" s="87" t="s">
        <v>48</v>
      </c>
      <c r="I11" s="90" t="s">
        <v>64</v>
      </c>
    </row>
    <row r="12" spans="1:11" s="25" customFormat="1">
      <c r="A12" s="89" t="s">
        <v>399</v>
      </c>
      <c r="B12" s="86" t="s">
        <v>342</v>
      </c>
      <c r="C12" s="86" t="s">
        <v>400</v>
      </c>
      <c r="D12" s="87" t="s">
        <v>80</v>
      </c>
      <c r="E12" s="86" t="s">
        <v>121</v>
      </c>
      <c r="F12" s="86" t="s">
        <v>9</v>
      </c>
      <c r="G12" s="88">
        <v>3</v>
      </c>
      <c r="H12" s="87" t="s">
        <v>48</v>
      </c>
      <c r="I12" s="90" t="s">
        <v>401</v>
      </c>
    </row>
    <row r="13" spans="1:11" s="25" customFormat="1">
      <c r="A13" s="89" t="s">
        <v>402</v>
      </c>
      <c r="B13" s="86" t="s">
        <v>32</v>
      </c>
      <c r="C13" s="86" t="s">
        <v>403</v>
      </c>
      <c r="D13" s="87" t="s">
        <v>404</v>
      </c>
      <c r="E13" s="86" t="s">
        <v>86</v>
      </c>
      <c r="F13" s="86" t="s">
        <v>9</v>
      </c>
      <c r="G13" s="88">
        <v>2</v>
      </c>
      <c r="H13" s="87" t="s">
        <v>48</v>
      </c>
      <c r="I13" s="90" t="s">
        <v>405</v>
      </c>
    </row>
    <row r="14" spans="1:11" s="25" customFormat="1">
      <c r="A14" s="89" t="s">
        <v>476</v>
      </c>
      <c r="B14" s="86" t="s">
        <v>32</v>
      </c>
      <c r="C14" s="86" t="s">
        <v>477</v>
      </c>
      <c r="D14" s="87" t="s">
        <v>82</v>
      </c>
      <c r="E14" s="86" t="s">
        <v>121</v>
      </c>
      <c r="F14" s="86" t="s">
        <v>51</v>
      </c>
      <c r="G14" s="88">
        <v>6</v>
      </c>
      <c r="H14" s="87" t="s">
        <v>48</v>
      </c>
      <c r="I14" s="90" t="s">
        <v>478</v>
      </c>
    </row>
    <row r="15" spans="1:11" s="25" customFormat="1">
      <c r="A15" s="89" t="s">
        <v>406</v>
      </c>
      <c r="B15" s="86" t="s">
        <v>62</v>
      </c>
      <c r="C15" s="86" t="s">
        <v>408</v>
      </c>
      <c r="D15" s="87" t="s">
        <v>84</v>
      </c>
      <c r="E15" s="86" t="s">
        <v>407</v>
      </c>
      <c r="F15" s="86" t="s">
        <v>51</v>
      </c>
      <c r="G15" s="88">
        <v>1</v>
      </c>
      <c r="H15" s="87" t="s">
        <v>48</v>
      </c>
      <c r="I15" s="90" t="s">
        <v>409</v>
      </c>
    </row>
    <row r="16" spans="1:11" s="25" customFormat="1">
      <c r="A16" s="89" t="s">
        <v>410</v>
      </c>
      <c r="B16" s="86" t="s">
        <v>52</v>
      </c>
      <c r="C16" s="86" t="s">
        <v>411</v>
      </c>
      <c r="D16" s="87" t="s">
        <v>412</v>
      </c>
      <c r="E16" s="86" t="s">
        <v>8</v>
      </c>
      <c r="F16" s="86" t="s">
        <v>51</v>
      </c>
      <c r="G16" s="88">
        <v>1</v>
      </c>
      <c r="H16" s="87" t="s">
        <v>48</v>
      </c>
      <c r="I16" s="90" t="s">
        <v>413</v>
      </c>
    </row>
    <row r="17" spans="1:11" s="25" customFormat="1">
      <c r="A17" s="89" t="s">
        <v>414</v>
      </c>
      <c r="B17" s="86" t="s">
        <v>52</v>
      </c>
      <c r="C17" s="86" t="s">
        <v>55</v>
      </c>
      <c r="D17" s="87" t="s">
        <v>85</v>
      </c>
      <c r="E17" s="86" t="s">
        <v>8</v>
      </c>
      <c r="F17" s="86" t="s">
        <v>9</v>
      </c>
      <c r="G17" s="88">
        <v>1</v>
      </c>
      <c r="H17" s="87" t="s">
        <v>48</v>
      </c>
      <c r="I17" s="90" t="s">
        <v>415</v>
      </c>
    </row>
    <row r="18" spans="1:11" s="25" customFormat="1">
      <c r="A18" s="89" t="s">
        <v>416</v>
      </c>
      <c r="B18" s="86" t="s">
        <v>45</v>
      </c>
      <c r="C18" s="86" t="s">
        <v>43</v>
      </c>
      <c r="D18" s="87" t="s">
        <v>82</v>
      </c>
      <c r="E18" s="86" t="s">
        <v>41</v>
      </c>
      <c r="F18" s="86" t="s">
        <v>9</v>
      </c>
      <c r="G18" s="88">
        <v>1</v>
      </c>
      <c r="H18" s="87" t="s">
        <v>48</v>
      </c>
      <c r="I18" s="90" t="s">
        <v>417</v>
      </c>
    </row>
    <row r="19" spans="1:11" s="114" customFormat="1">
      <c r="A19" s="109" t="s">
        <v>907</v>
      </c>
      <c r="B19" s="110" t="s">
        <v>526</v>
      </c>
      <c r="C19" s="110" t="s">
        <v>527</v>
      </c>
      <c r="D19" s="111" t="s">
        <v>528</v>
      </c>
      <c r="E19" s="110" t="s">
        <v>524</v>
      </c>
      <c r="F19" s="110" t="s">
        <v>525</v>
      </c>
      <c r="G19" s="112">
        <v>2</v>
      </c>
      <c r="H19" s="111" t="s">
        <v>67</v>
      </c>
      <c r="I19" s="113" t="s">
        <v>529</v>
      </c>
      <c r="J19" s="114" t="s">
        <v>67</v>
      </c>
      <c r="K19" s="114" t="s">
        <v>951</v>
      </c>
    </row>
    <row r="20" spans="1:11" s="25" customFormat="1">
      <c r="A20" s="89" t="s">
        <v>39</v>
      </c>
      <c r="B20" s="86" t="s">
        <v>260</v>
      </c>
      <c r="C20" s="86" t="s">
        <v>261</v>
      </c>
      <c r="D20" s="87" t="s">
        <v>262</v>
      </c>
      <c r="E20" s="86" t="s">
        <v>258</v>
      </c>
      <c r="F20" s="86" t="s">
        <v>259</v>
      </c>
      <c r="G20" s="88">
        <v>1</v>
      </c>
      <c r="H20" s="87" t="s">
        <v>48</v>
      </c>
      <c r="I20" s="90" t="s">
        <v>263</v>
      </c>
    </row>
    <row r="21" spans="1:11" s="25" customFormat="1">
      <c r="A21" s="89" t="s">
        <v>496</v>
      </c>
      <c r="B21" s="86" t="s">
        <v>27</v>
      </c>
      <c r="C21" s="86" t="s">
        <v>28</v>
      </c>
      <c r="D21" s="87" t="s">
        <v>497</v>
      </c>
      <c r="E21" s="86" t="s">
        <v>24</v>
      </c>
      <c r="F21" s="86" t="s">
        <v>26</v>
      </c>
      <c r="G21" s="88">
        <v>1</v>
      </c>
      <c r="H21" s="87" t="s">
        <v>67</v>
      </c>
      <c r="I21" s="90" t="s">
        <v>498</v>
      </c>
    </row>
    <row r="22" spans="1:11" s="25" customFormat="1">
      <c r="A22" s="89" t="s">
        <v>530</v>
      </c>
      <c r="B22" s="86" t="s">
        <v>533</v>
      </c>
      <c r="C22" s="86" t="s">
        <v>534</v>
      </c>
      <c r="D22" s="87" t="s">
        <v>535</v>
      </c>
      <c r="E22" s="86" t="s">
        <v>531</v>
      </c>
      <c r="F22" s="86" t="s">
        <v>532</v>
      </c>
      <c r="G22" s="88">
        <v>2</v>
      </c>
      <c r="H22" s="87" t="s">
        <v>67</v>
      </c>
      <c r="I22" s="90" t="s">
        <v>536</v>
      </c>
    </row>
    <row r="23" spans="1:11" s="25" customFormat="1">
      <c r="A23" s="89" t="s">
        <v>555</v>
      </c>
      <c r="B23" s="86" t="s">
        <v>143</v>
      </c>
      <c r="C23" s="86" t="s">
        <v>908</v>
      </c>
      <c r="D23" s="87" t="s">
        <v>557</v>
      </c>
      <c r="E23" s="86" t="s">
        <v>721</v>
      </c>
      <c r="F23" s="86" t="s">
        <v>556</v>
      </c>
      <c r="G23" s="88">
        <v>1</v>
      </c>
      <c r="H23" s="87" t="s">
        <v>143</v>
      </c>
      <c r="I23" s="90" t="s">
        <v>719</v>
      </c>
    </row>
    <row r="24" spans="1:11" s="25" customFormat="1">
      <c r="A24" s="89" t="s">
        <v>558</v>
      </c>
      <c r="B24" s="86" t="s">
        <v>560</v>
      </c>
      <c r="C24" s="86" t="s">
        <v>561</v>
      </c>
      <c r="D24" s="87" t="s">
        <v>562</v>
      </c>
      <c r="E24" s="86" t="s">
        <v>728</v>
      </c>
      <c r="F24" s="86" t="s">
        <v>559</v>
      </c>
      <c r="G24" s="88">
        <v>3</v>
      </c>
      <c r="H24" s="87" t="s">
        <v>48</v>
      </c>
      <c r="I24" s="90" t="s">
        <v>563</v>
      </c>
    </row>
    <row r="25" spans="1:11" s="25" customFormat="1">
      <c r="A25" s="89" t="s">
        <v>909</v>
      </c>
      <c r="B25" s="86" t="s">
        <v>723</v>
      </c>
      <c r="C25" s="86" t="s">
        <v>724</v>
      </c>
      <c r="D25" s="87" t="s">
        <v>262</v>
      </c>
      <c r="E25" s="86" t="s">
        <v>725</v>
      </c>
      <c r="F25" s="86" t="s">
        <v>725</v>
      </c>
      <c r="G25" s="88">
        <v>2</v>
      </c>
      <c r="H25" s="87" t="s">
        <v>48</v>
      </c>
      <c r="I25" s="90" t="s">
        <v>910</v>
      </c>
    </row>
    <row r="26" spans="1:11" s="25" customFormat="1">
      <c r="A26" s="89" t="s">
        <v>287</v>
      </c>
      <c r="B26" s="86" t="s">
        <v>290</v>
      </c>
      <c r="C26" s="86" t="s">
        <v>291</v>
      </c>
      <c r="D26" s="87" t="s">
        <v>292</v>
      </c>
      <c r="E26" s="86" t="s">
        <v>288</v>
      </c>
      <c r="F26" s="86" t="s">
        <v>289</v>
      </c>
      <c r="G26" s="88">
        <v>1</v>
      </c>
      <c r="H26" s="87" t="s">
        <v>67</v>
      </c>
      <c r="I26" s="90" t="s">
        <v>293</v>
      </c>
    </row>
    <row r="27" spans="1:11" s="25" customFormat="1">
      <c r="A27" s="89" t="s">
        <v>294</v>
      </c>
      <c r="B27" s="86" t="s">
        <v>290</v>
      </c>
      <c r="C27" s="86" t="s">
        <v>295</v>
      </c>
      <c r="D27" s="87" t="s">
        <v>296</v>
      </c>
      <c r="E27" s="86" t="s">
        <v>288</v>
      </c>
      <c r="F27" s="86" t="s">
        <v>289</v>
      </c>
      <c r="G27" s="88">
        <v>1</v>
      </c>
      <c r="H27" s="87" t="s">
        <v>67</v>
      </c>
      <c r="I27" s="90" t="s">
        <v>297</v>
      </c>
    </row>
    <row r="28" spans="1:11" s="25" customFormat="1">
      <c r="A28" s="89" t="s">
        <v>298</v>
      </c>
      <c r="B28" s="86" t="s">
        <v>90</v>
      </c>
      <c r="C28" s="86" t="s">
        <v>300</v>
      </c>
      <c r="D28" s="87" t="s">
        <v>301</v>
      </c>
      <c r="E28" s="86" t="s">
        <v>299</v>
      </c>
      <c r="F28" s="86" t="s">
        <v>18</v>
      </c>
      <c r="G28" s="88">
        <v>1</v>
      </c>
      <c r="H28" s="87" t="s">
        <v>48</v>
      </c>
      <c r="I28" s="90" t="s">
        <v>302</v>
      </c>
    </row>
    <row r="29" spans="1:11" s="25" customFormat="1">
      <c r="A29" s="89" t="s">
        <v>303</v>
      </c>
      <c r="B29" s="86" t="s">
        <v>304</v>
      </c>
      <c r="C29" s="86" t="s">
        <v>23</v>
      </c>
      <c r="D29" s="87" t="s">
        <v>305</v>
      </c>
      <c r="E29" s="86" t="s">
        <v>21</v>
      </c>
      <c r="F29" s="86" t="s">
        <v>22</v>
      </c>
      <c r="G29" s="88">
        <v>2</v>
      </c>
      <c r="H29" s="87" t="s">
        <v>48</v>
      </c>
      <c r="I29" s="90" t="s">
        <v>306</v>
      </c>
    </row>
    <row r="30" spans="1:11" s="25" customFormat="1">
      <c r="A30" s="89" t="s">
        <v>418</v>
      </c>
      <c r="B30" s="86" t="s">
        <v>56</v>
      </c>
      <c r="C30" s="86" t="s">
        <v>421</v>
      </c>
      <c r="D30" s="87" t="s">
        <v>422</v>
      </c>
      <c r="E30" s="86" t="s">
        <v>419</v>
      </c>
      <c r="F30" s="86" t="s">
        <v>420</v>
      </c>
      <c r="G30" s="88">
        <v>1</v>
      </c>
      <c r="H30" s="87" t="s">
        <v>48</v>
      </c>
      <c r="I30" s="90" t="s">
        <v>423</v>
      </c>
    </row>
    <row r="31" spans="1:11" s="25" customFormat="1">
      <c r="A31" s="89" t="s">
        <v>911</v>
      </c>
      <c r="B31" s="86" t="s">
        <v>19</v>
      </c>
      <c r="C31" s="86" t="s">
        <v>20</v>
      </c>
      <c r="D31" s="87" t="s">
        <v>390</v>
      </c>
      <c r="E31" s="86" t="s">
        <v>17</v>
      </c>
      <c r="F31" s="86" t="s">
        <v>18</v>
      </c>
      <c r="G31" s="88">
        <v>6</v>
      </c>
      <c r="H31" s="87" t="s">
        <v>48</v>
      </c>
      <c r="I31" s="90" t="s">
        <v>391</v>
      </c>
    </row>
    <row r="32" spans="1:11" s="25" customFormat="1">
      <c r="A32" s="89" t="s">
        <v>424</v>
      </c>
      <c r="B32" s="86" t="s">
        <v>90</v>
      </c>
      <c r="C32" s="86" t="s">
        <v>426</v>
      </c>
      <c r="D32" s="87" t="s">
        <v>427</v>
      </c>
      <c r="E32" s="86" t="s">
        <v>425</v>
      </c>
      <c r="F32" s="86" t="s">
        <v>18</v>
      </c>
      <c r="G32" s="88">
        <v>1</v>
      </c>
      <c r="H32" s="87" t="s">
        <v>48</v>
      </c>
      <c r="I32" s="90" t="s">
        <v>428</v>
      </c>
    </row>
    <row r="33" spans="1:9" s="25" customFormat="1">
      <c r="A33" s="89" t="s">
        <v>537</v>
      </c>
      <c r="B33" s="86" t="s">
        <v>327</v>
      </c>
      <c r="C33" s="86" t="s">
        <v>539</v>
      </c>
      <c r="D33" s="87" t="s">
        <v>540</v>
      </c>
      <c r="E33" s="86" t="s">
        <v>538</v>
      </c>
      <c r="F33" s="86" t="s">
        <v>289</v>
      </c>
      <c r="G33" s="88">
        <v>2</v>
      </c>
      <c r="H33" s="87" t="s">
        <v>48</v>
      </c>
      <c r="I33" s="90" t="s">
        <v>541</v>
      </c>
    </row>
    <row r="34" spans="1:9" s="25" customFormat="1">
      <c r="A34" s="89" t="s">
        <v>564</v>
      </c>
      <c r="B34" s="86" t="s">
        <v>68</v>
      </c>
      <c r="C34" s="86" t="s">
        <v>566</v>
      </c>
      <c r="D34" s="87" t="s">
        <v>567</v>
      </c>
      <c r="E34" s="86" t="s">
        <v>565</v>
      </c>
      <c r="F34" s="86" t="s">
        <v>29</v>
      </c>
      <c r="G34" s="88">
        <v>4</v>
      </c>
      <c r="H34" s="87" t="s">
        <v>67</v>
      </c>
      <c r="I34" s="90" t="s">
        <v>568</v>
      </c>
    </row>
    <row r="35" spans="1:9" s="25" customFormat="1">
      <c r="A35" s="89" t="s">
        <v>307</v>
      </c>
      <c r="B35" s="86" t="s">
        <v>309</v>
      </c>
      <c r="C35" s="86" t="s">
        <v>310</v>
      </c>
      <c r="D35" s="87" t="s">
        <v>311</v>
      </c>
      <c r="E35" s="86" t="s">
        <v>308</v>
      </c>
      <c r="F35" s="86" t="s">
        <v>10</v>
      </c>
      <c r="G35" s="88">
        <v>1</v>
      </c>
      <c r="H35" s="87" t="s">
        <v>48</v>
      </c>
      <c r="I35" s="90" t="s">
        <v>312</v>
      </c>
    </row>
    <row r="36" spans="1:9" s="114" customFormat="1">
      <c r="A36" s="109" t="s">
        <v>313</v>
      </c>
      <c r="B36" s="110" t="s">
        <v>93</v>
      </c>
      <c r="C36" s="110" t="s">
        <v>316</v>
      </c>
      <c r="D36" s="111" t="s">
        <v>317</v>
      </c>
      <c r="E36" s="110" t="s">
        <v>314</v>
      </c>
      <c r="F36" s="110" t="s">
        <v>315</v>
      </c>
      <c r="G36" s="112">
        <v>1</v>
      </c>
      <c r="H36" s="111" t="s">
        <v>48</v>
      </c>
      <c r="I36" s="113" t="s">
        <v>318</v>
      </c>
    </row>
    <row r="37" spans="1:9" s="114" customFormat="1">
      <c r="A37" s="109" t="s">
        <v>319</v>
      </c>
      <c r="B37" s="110" t="s">
        <v>322</v>
      </c>
      <c r="C37" s="110" t="s">
        <v>321</v>
      </c>
      <c r="D37" s="111" t="s">
        <v>912</v>
      </c>
      <c r="E37" s="110" t="s">
        <v>320</v>
      </c>
      <c r="F37" s="110" t="s">
        <v>321</v>
      </c>
      <c r="G37" s="112">
        <v>1</v>
      </c>
      <c r="H37" s="111" t="s">
        <v>67</v>
      </c>
      <c r="I37" s="113" t="s">
        <v>323</v>
      </c>
    </row>
    <row r="38" spans="1:9" s="25" customFormat="1">
      <c r="A38" s="89" t="s">
        <v>324</v>
      </c>
      <c r="B38" s="86" t="s">
        <v>327</v>
      </c>
      <c r="C38" s="86" t="s">
        <v>328</v>
      </c>
      <c r="D38" s="87" t="s">
        <v>329</v>
      </c>
      <c r="E38" s="86" t="s">
        <v>325</v>
      </c>
      <c r="F38" s="86" t="s">
        <v>326</v>
      </c>
      <c r="G38" s="88">
        <v>1</v>
      </c>
      <c r="H38" s="87" t="s">
        <v>67</v>
      </c>
      <c r="I38" s="90" t="s">
        <v>330</v>
      </c>
    </row>
    <row r="39" spans="1:9" s="25" customFormat="1">
      <c r="A39" s="89" t="s">
        <v>331</v>
      </c>
      <c r="B39" s="86" t="s">
        <v>62</v>
      </c>
      <c r="C39" s="86" t="s">
        <v>333</v>
      </c>
      <c r="D39" s="87" t="s">
        <v>334</v>
      </c>
      <c r="E39" s="86" t="s">
        <v>325</v>
      </c>
      <c r="F39" s="86" t="s">
        <v>332</v>
      </c>
      <c r="G39" s="88">
        <v>1</v>
      </c>
      <c r="H39" s="87" t="s">
        <v>48</v>
      </c>
      <c r="I39" s="90" t="s">
        <v>335</v>
      </c>
    </row>
    <row r="40" spans="1:9" s="25" customFormat="1">
      <c r="A40" s="89" t="s">
        <v>542</v>
      </c>
      <c r="B40" s="86" t="s">
        <v>545</v>
      </c>
      <c r="C40" s="86" t="s">
        <v>546</v>
      </c>
      <c r="D40" s="87" t="s">
        <v>547</v>
      </c>
      <c r="E40" s="86" t="s">
        <v>543</v>
      </c>
      <c r="F40" s="86" t="s">
        <v>544</v>
      </c>
      <c r="G40" s="88">
        <v>2</v>
      </c>
      <c r="H40" s="87" t="s">
        <v>545</v>
      </c>
      <c r="I40" s="90" t="s">
        <v>546</v>
      </c>
    </row>
    <row r="41" spans="1:9" s="25" customFormat="1" ht="28">
      <c r="A41" s="89" t="s">
        <v>913</v>
      </c>
      <c r="B41" s="86" t="s">
        <v>914</v>
      </c>
      <c r="C41" s="86" t="s">
        <v>915</v>
      </c>
      <c r="D41" s="87" t="s">
        <v>916</v>
      </c>
      <c r="E41" s="86" t="s">
        <v>917</v>
      </c>
      <c r="F41" s="86" t="s">
        <v>918</v>
      </c>
      <c r="G41" s="88">
        <v>11</v>
      </c>
      <c r="H41" s="87" t="s">
        <v>106</v>
      </c>
      <c r="I41" s="90" t="s">
        <v>106</v>
      </c>
    </row>
    <row r="42" spans="1:9" s="25" customFormat="1">
      <c r="A42" s="89" t="s">
        <v>381</v>
      </c>
      <c r="B42" s="86" t="s">
        <v>30</v>
      </c>
      <c r="C42" s="86" t="s">
        <v>384</v>
      </c>
      <c r="D42" s="87" t="s">
        <v>385</v>
      </c>
      <c r="E42" s="86" t="s">
        <v>382</v>
      </c>
      <c r="F42" s="86" t="s">
        <v>383</v>
      </c>
      <c r="G42" s="88">
        <v>3</v>
      </c>
      <c r="H42" s="87" t="s">
        <v>48</v>
      </c>
      <c r="I42" s="90" t="s">
        <v>386</v>
      </c>
    </row>
    <row r="43" spans="1:9" s="25" customFormat="1">
      <c r="A43" s="89" t="s">
        <v>479</v>
      </c>
      <c r="B43" s="86" t="s">
        <v>90</v>
      </c>
      <c r="C43" s="86" t="s">
        <v>482</v>
      </c>
      <c r="D43" s="87" t="s">
        <v>483</v>
      </c>
      <c r="E43" s="86" t="s">
        <v>480</v>
      </c>
      <c r="F43" s="86" t="s">
        <v>481</v>
      </c>
      <c r="G43" s="88">
        <v>2</v>
      </c>
      <c r="H43" s="87" t="s">
        <v>48</v>
      </c>
      <c r="I43" s="90" t="s">
        <v>484</v>
      </c>
    </row>
    <row r="44" spans="1:9" s="25" customFormat="1">
      <c r="A44" s="89" t="s">
        <v>548</v>
      </c>
      <c r="B44" s="86" t="s">
        <v>30</v>
      </c>
      <c r="C44" s="86" t="s">
        <v>550</v>
      </c>
      <c r="D44" s="87" t="s">
        <v>551</v>
      </c>
      <c r="E44" s="86" t="s">
        <v>549</v>
      </c>
      <c r="F44" s="86" t="s">
        <v>383</v>
      </c>
      <c r="G44" s="88">
        <v>2</v>
      </c>
      <c r="H44" s="87" t="s">
        <v>67</v>
      </c>
      <c r="I44" s="90" t="s">
        <v>552</v>
      </c>
    </row>
    <row r="45" spans="1:9" s="25" customFormat="1">
      <c r="A45" s="89" t="s">
        <v>569</v>
      </c>
      <c r="B45" s="86" t="s">
        <v>90</v>
      </c>
      <c r="C45" s="86" t="s">
        <v>571</v>
      </c>
      <c r="D45" s="87" t="s">
        <v>572</v>
      </c>
      <c r="E45" s="86" t="s">
        <v>570</v>
      </c>
      <c r="F45" s="86" t="s">
        <v>18</v>
      </c>
      <c r="G45" s="88">
        <v>4</v>
      </c>
      <c r="H45" s="87" t="s">
        <v>67</v>
      </c>
      <c r="I45" s="90" t="s">
        <v>573</v>
      </c>
    </row>
    <row r="46" spans="1:9" s="25" customFormat="1">
      <c r="A46" s="89" t="s">
        <v>337</v>
      </c>
      <c r="B46" s="86" t="s">
        <v>27</v>
      </c>
      <c r="C46" s="86" t="s">
        <v>340</v>
      </c>
      <c r="D46" s="87" t="s">
        <v>92</v>
      </c>
      <c r="E46" s="86" t="s">
        <v>338</v>
      </c>
      <c r="F46" s="86" t="s">
        <v>339</v>
      </c>
      <c r="G46" s="88">
        <v>1</v>
      </c>
      <c r="H46" s="87" t="s">
        <v>67</v>
      </c>
      <c r="I46" s="90" t="s">
        <v>341</v>
      </c>
    </row>
    <row r="47" spans="1:9" s="25" customFormat="1">
      <c r="A47" s="89" t="s">
        <v>919</v>
      </c>
      <c r="B47" s="86" t="s">
        <v>803</v>
      </c>
      <c r="C47" s="86" t="s">
        <v>553</v>
      </c>
      <c r="D47" s="87" t="s">
        <v>861</v>
      </c>
      <c r="E47" s="86" t="s">
        <v>920</v>
      </c>
      <c r="F47" s="86" t="s">
        <v>9</v>
      </c>
      <c r="G47" s="88">
        <v>5</v>
      </c>
      <c r="H47" s="87" t="s">
        <v>48</v>
      </c>
      <c r="I47" s="90" t="s">
        <v>554</v>
      </c>
    </row>
    <row r="48" spans="1:9" s="25" customFormat="1">
      <c r="A48" s="89" t="s">
        <v>343</v>
      </c>
      <c r="B48" s="86" t="s">
        <v>344</v>
      </c>
      <c r="C48" s="86" t="s">
        <v>345</v>
      </c>
      <c r="D48" s="87" t="s">
        <v>346</v>
      </c>
      <c r="E48" s="86" t="s">
        <v>338</v>
      </c>
      <c r="F48" s="86" t="s">
        <v>51</v>
      </c>
      <c r="G48" s="88">
        <v>1</v>
      </c>
      <c r="H48" s="87" t="s">
        <v>48</v>
      </c>
      <c r="I48" s="90" t="s">
        <v>347</v>
      </c>
    </row>
    <row r="49" spans="1:9" s="25" customFormat="1">
      <c r="A49" s="89" t="s">
        <v>349</v>
      </c>
      <c r="B49" s="86" t="s">
        <v>42</v>
      </c>
      <c r="C49" s="86" t="s">
        <v>350</v>
      </c>
      <c r="D49" s="87" t="s">
        <v>351</v>
      </c>
      <c r="E49" s="86" t="s">
        <v>921</v>
      </c>
      <c r="F49" s="86" t="s">
        <v>9</v>
      </c>
      <c r="G49" s="88">
        <v>1</v>
      </c>
      <c r="H49" s="87" t="s">
        <v>48</v>
      </c>
      <c r="I49" s="90" t="s">
        <v>352</v>
      </c>
    </row>
    <row r="50" spans="1:9" s="25" customFormat="1">
      <c r="A50" s="89" t="s">
        <v>353</v>
      </c>
      <c r="B50" s="86" t="s">
        <v>42</v>
      </c>
      <c r="C50" s="86" t="s">
        <v>355</v>
      </c>
      <c r="D50" s="87" t="s">
        <v>356</v>
      </c>
      <c r="E50" s="86" t="s">
        <v>354</v>
      </c>
      <c r="F50" s="86" t="s">
        <v>9</v>
      </c>
      <c r="G50" s="88">
        <v>1</v>
      </c>
      <c r="H50" s="87" t="s">
        <v>48</v>
      </c>
      <c r="I50" s="90" t="s">
        <v>357</v>
      </c>
    </row>
    <row r="51" spans="1:9" s="25" customFormat="1">
      <c r="A51" s="89" t="s">
        <v>358</v>
      </c>
      <c r="B51" s="86" t="s">
        <v>45</v>
      </c>
      <c r="C51" s="86" t="s">
        <v>360</v>
      </c>
      <c r="D51" s="87" t="s">
        <v>361</v>
      </c>
      <c r="E51" s="86" t="s">
        <v>359</v>
      </c>
      <c r="F51" s="86" t="s">
        <v>9</v>
      </c>
      <c r="G51" s="88">
        <v>1</v>
      </c>
      <c r="H51" s="87" t="s">
        <v>48</v>
      </c>
      <c r="I51" s="90" t="s">
        <v>362</v>
      </c>
    </row>
    <row r="52" spans="1:9" s="25" customFormat="1">
      <c r="A52" s="89" t="s">
        <v>363</v>
      </c>
      <c r="B52" s="86" t="s">
        <v>75</v>
      </c>
      <c r="C52" s="86" t="s">
        <v>365</v>
      </c>
      <c r="D52" s="87" t="s">
        <v>366</v>
      </c>
      <c r="E52" s="86" t="s">
        <v>364</v>
      </c>
      <c r="F52" s="86" t="s">
        <v>9</v>
      </c>
      <c r="G52" s="88">
        <v>1</v>
      </c>
      <c r="H52" s="87" t="s">
        <v>48</v>
      </c>
      <c r="I52" s="90" t="s">
        <v>367</v>
      </c>
    </row>
    <row r="53" spans="1:9" s="25" customFormat="1">
      <c r="A53" s="89" t="s">
        <v>922</v>
      </c>
      <c r="B53" s="86" t="s">
        <v>45</v>
      </c>
      <c r="C53" s="86" t="s">
        <v>49</v>
      </c>
      <c r="D53" s="87" t="s">
        <v>346</v>
      </c>
      <c r="E53" s="86" t="s">
        <v>923</v>
      </c>
      <c r="F53" s="86" t="s">
        <v>9</v>
      </c>
      <c r="G53" s="88">
        <v>6</v>
      </c>
      <c r="H53" s="87" t="s">
        <v>48</v>
      </c>
      <c r="I53" s="90" t="s">
        <v>50</v>
      </c>
    </row>
    <row r="54" spans="1:9" s="25" customFormat="1">
      <c r="A54" s="89" t="s">
        <v>368</v>
      </c>
      <c r="B54" s="86" t="s">
        <v>42</v>
      </c>
      <c r="C54" s="86" t="s">
        <v>370</v>
      </c>
      <c r="D54" s="87" t="s">
        <v>371</v>
      </c>
      <c r="E54" s="86" t="s">
        <v>369</v>
      </c>
      <c r="F54" s="86" t="s">
        <v>9</v>
      </c>
      <c r="G54" s="88">
        <v>1</v>
      </c>
      <c r="H54" s="87" t="s">
        <v>48</v>
      </c>
      <c r="I54" s="90" t="s">
        <v>372</v>
      </c>
    </row>
    <row r="55" spans="1:9" s="25" customFormat="1">
      <c r="A55" s="89" t="s">
        <v>429</v>
      </c>
      <c r="B55" s="86" t="s">
        <v>45</v>
      </c>
      <c r="C55" s="86" t="s">
        <v>431</v>
      </c>
      <c r="D55" s="87" t="s">
        <v>432</v>
      </c>
      <c r="E55" s="86" t="s">
        <v>430</v>
      </c>
      <c r="F55" s="86" t="s">
        <v>9</v>
      </c>
      <c r="G55" s="88">
        <v>2</v>
      </c>
      <c r="H55" s="87" t="s">
        <v>48</v>
      </c>
      <c r="I55" s="90" t="s">
        <v>433</v>
      </c>
    </row>
    <row r="56" spans="1:9" s="25" customFormat="1">
      <c r="A56" s="89" t="s">
        <v>434</v>
      </c>
      <c r="B56" s="86" t="s">
        <v>74</v>
      </c>
      <c r="C56" s="86" t="s">
        <v>435</v>
      </c>
      <c r="D56" s="87" t="s">
        <v>436</v>
      </c>
      <c r="E56" s="86" t="s">
        <v>338</v>
      </c>
      <c r="F56" s="86" t="s">
        <v>339</v>
      </c>
      <c r="G56" s="88">
        <v>1</v>
      </c>
      <c r="H56" s="87" t="s">
        <v>48</v>
      </c>
      <c r="I56" s="90" t="s">
        <v>437</v>
      </c>
    </row>
    <row r="57" spans="1:9" s="25" customFormat="1" ht="28">
      <c r="A57" s="89" t="s">
        <v>924</v>
      </c>
      <c r="B57" s="86" t="s">
        <v>45</v>
      </c>
      <c r="C57" s="86" t="s">
        <v>494</v>
      </c>
      <c r="D57" s="87" t="s">
        <v>203</v>
      </c>
      <c r="E57" s="86" t="s">
        <v>493</v>
      </c>
      <c r="F57" s="86" t="s">
        <v>9</v>
      </c>
      <c r="G57" s="88">
        <v>13</v>
      </c>
      <c r="H57" s="87" t="s">
        <v>48</v>
      </c>
      <c r="I57" s="90" t="s">
        <v>495</v>
      </c>
    </row>
    <row r="58" spans="1:9" s="25" customFormat="1">
      <c r="A58" s="89" t="s">
        <v>439</v>
      </c>
      <c r="B58" s="86" t="s">
        <v>344</v>
      </c>
      <c r="C58" s="86" t="s">
        <v>440</v>
      </c>
      <c r="D58" s="87" t="s">
        <v>441</v>
      </c>
      <c r="E58" s="86" t="s">
        <v>438</v>
      </c>
      <c r="F58" s="86" t="s">
        <v>9</v>
      </c>
      <c r="G58" s="88">
        <v>3</v>
      </c>
      <c r="H58" s="87" t="s">
        <v>48</v>
      </c>
      <c r="I58" s="90" t="s">
        <v>442</v>
      </c>
    </row>
    <row r="59" spans="1:9" s="25" customFormat="1">
      <c r="A59" s="89" t="s">
        <v>443</v>
      </c>
      <c r="B59" s="86" t="s">
        <v>34</v>
      </c>
      <c r="C59" s="86" t="s">
        <v>444</v>
      </c>
      <c r="D59" s="87" t="s">
        <v>432</v>
      </c>
      <c r="E59" s="86" t="s">
        <v>430</v>
      </c>
      <c r="F59" s="86" t="s">
        <v>9</v>
      </c>
      <c r="G59" s="88">
        <v>1</v>
      </c>
      <c r="H59" s="87" t="s">
        <v>48</v>
      </c>
      <c r="I59" s="90" t="s">
        <v>445</v>
      </c>
    </row>
    <row r="60" spans="1:9" s="25" customFormat="1">
      <c r="A60" s="89" t="s">
        <v>490</v>
      </c>
      <c r="B60" s="86" t="s">
        <v>344</v>
      </c>
      <c r="C60" s="86" t="s">
        <v>73</v>
      </c>
      <c r="D60" s="87" t="s">
        <v>208</v>
      </c>
      <c r="E60" s="86" t="s">
        <v>491</v>
      </c>
      <c r="F60" s="86" t="s">
        <v>9</v>
      </c>
      <c r="G60" s="88">
        <v>6</v>
      </c>
      <c r="H60" s="87" t="s">
        <v>48</v>
      </c>
      <c r="I60" s="90" t="s">
        <v>492</v>
      </c>
    </row>
    <row r="61" spans="1:9" s="25" customFormat="1">
      <c r="A61" s="89" t="s">
        <v>925</v>
      </c>
      <c r="B61" s="86" t="s">
        <v>342</v>
      </c>
      <c r="C61" s="86" t="s">
        <v>392</v>
      </c>
      <c r="D61" s="87" t="s">
        <v>92</v>
      </c>
      <c r="E61" s="86" t="s">
        <v>926</v>
      </c>
      <c r="F61" s="86" t="s">
        <v>9</v>
      </c>
      <c r="G61" s="88">
        <v>4</v>
      </c>
      <c r="H61" s="87" t="s">
        <v>48</v>
      </c>
      <c r="I61" s="90" t="s">
        <v>393</v>
      </c>
    </row>
    <row r="62" spans="1:9" s="25" customFormat="1">
      <c r="A62" s="89" t="s">
        <v>927</v>
      </c>
      <c r="B62" s="86" t="s">
        <v>42</v>
      </c>
      <c r="C62" s="86" t="s">
        <v>928</v>
      </c>
      <c r="D62" s="87" t="s">
        <v>929</v>
      </c>
      <c r="E62" s="86" t="s">
        <v>430</v>
      </c>
      <c r="F62" s="86" t="s">
        <v>9</v>
      </c>
      <c r="G62" s="88">
        <v>1</v>
      </c>
      <c r="H62" s="87" t="s">
        <v>48</v>
      </c>
      <c r="I62" s="90" t="s">
        <v>930</v>
      </c>
    </row>
    <row r="63" spans="1:9" s="25" customFormat="1">
      <c r="A63" s="89" t="s">
        <v>449</v>
      </c>
      <c r="B63" s="86" t="s">
        <v>45</v>
      </c>
      <c r="C63" s="86" t="s">
        <v>931</v>
      </c>
      <c r="D63" s="87" t="s">
        <v>932</v>
      </c>
      <c r="E63" s="86" t="s">
        <v>933</v>
      </c>
      <c r="F63" s="86" t="s">
        <v>9</v>
      </c>
      <c r="G63" s="88">
        <v>1</v>
      </c>
      <c r="H63" s="87" t="s">
        <v>48</v>
      </c>
      <c r="I63" s="90" t="s">
        <v>934</v>
      </c>
    </row>
    <row r="64" spans="1:9" s="25" customFormat="1">
      <c r="A64" s="89" t="s">
        <v>450</v>
      </c>
      <c r="B64" s="86" t="s">
        <v>34</v>
      </c>
      <c r="C64" s="86" t="s">
        <v>451</v>
      </c>
      <c r="D64" s="87" t="s">
        <v>452</v>
      </c>
      <c r="E64" s="86" t="s">
        <v>430</v>
      </c>
      <c r="F64" s="86" t="s">
        <v>9</v>
      </c>
      <c r="G64" s="88">
        <v>1</v>
      </c>
      <c r="H64" s="87" t="s">
        <v>48</v>
      </c>
      <c r="I64" s="90" t="s">
        <v>453</v>
      </c>
    </row>
    <row r="65" spans="1:9" s="25" customFormat="1">
      <c r="A65" s="89" t="s">
        <v>485</v>
      </c>
      <c r="B65" s="86" t="s">
        <v>344</v>
      </c>
      <c r="C65" s="86" t="s">
        <v>487</v>
      </c>
      <c r="D65" s="87" t="s">
        <v>488</v>
      </c>
      <c r="E65" s="86" t="s">
        <v>486</v>
      </c>
      <c r="F65" s="86" t="s">
        <v>9</v>
      </c>
      <c r="G65" s="88">
        <v>3</v>
      </c>
      <c r="H65" s="87" t="s">
        <v>48</v>
      </c>
      <c r="I65" s="90" t="s">
        <v>489</v>
      </c>
    </row>
    <row r="66" spans="1:9" s="25" customFormat="1">
      <c r="A66" s="89" t="s">
        <v>935</v>
      </c>
      <c r="B66" s="86" t="s">
        <v>34</v>
      </c>
      <c r="C66" s="86" t="s">
        <v>446</v>
      </c>
      <c r="D66" s="87" t="s">
        <v>447</v>
      </c>
      <c r="E66" s="86" t="s">
        <v>430</v>
      </c>
      <c r="F66" s="86" t="s">
        <v>9</v>
      </c>
      <c r="G66" s="88">
        <v>1</v>
      </c>
      <c r="H66" s="87" t="s">
        <v>48</v>
      </c>
      <c r="I66" s="90" t="s">
        <v>448</v>
      </c>
    </row>
    <row r="67" spans="1:9" s="25" customFormat="1">
      <c r="A67" s="89" t="s">
        <v>454</v>
      </c>
      <c r="B67" s="86" t="s">
        <v>45</v>
      </c>
      <c r="C67" s="86" t="s">
        <v>936</v>
      </c>
      <c r="D67" s="87" t="s">
        <v>937</v>
      </c>
      <c r="E67" s="86" t="s">
        <v>430</v>
      </c>
      <c r="F67" s="86" t="s">
        <v>9</v>
      </c>
      <c r="G67" s="88">
        <v>1</v>
      </c>
      <c r="H67" s="87" t="s">
        <v>48</v>
      </c>
      <c r="I67" s="90" t="s">
        <v>938</v>
      </c>
    </row>
    <row r="68" spans="1:9" s="25" customFormat="1">
      <c r="A68" s="89" t="s">
        <v>456</v>
      </c>
      <c r="B68" s="86" t="s">
        <v>34</v>
      </c>
      <c r="C68" s="86" t="s">
        <v>457</v>
      </c>
      <c r="D68" s="87" t="s">
        <v>458</v>
      </c>
      <c r="E68" s="86" t="s">
        <v>430</v>
      </c>
      <c r="F68" s="86" t="s">
        <v>9</v>
      </c>
      <c r="G68" s="88">
        <v>1</v>
      </c>
      <c r="H68" s="87" t="s">
        <v>48</v>
      </c>
      <c r="I68" s="90" t="s">
        <v>459</v>
      </c>
    </row>
    <row r="69" spans="1:9" s="25" customFormat="1">
      <c r="A69" s="89" t="s">
        <v>460</v>
      </c>
      <c r="B69" s="86" t="s">
        <v>45</v>
      </c>
      <c r="C69" s="86" t="s">
        <v>461</v>
      </c>
      <c r="D69" s="87" t="s">
        <v>94</v>
      </c>
      <c r="E69" s="86" t="s">
        <v>430</v>
      </c>
      <c r="F69" s="86" t="s">
        <v>9</v>
      </c>
      <c r="G69" s="88">
        <v>1</v>
      </c>
      <c r="H69" s="87" t="s">
        <v>48</v>
      </c>
      <c r="I69" s="90" t="s">
        <v>462</v>
      </c>
    </row>
    <row r="70" spans="1:9" s="25" customFormat="1">
      <c r="A70" s="89" t="s">
        <v>939</v>
      </c>
      <c r="B70" s="86" t="s">
        <v>45</v>
      </c>
      <c r="C70" s="86" t="s">
        <v>394</v>
      </c>
      <c r="D70" s="87" t="s">
        <v>219</v>
      </c>
      <c r="E70" s="86" t="s">
        <v>430</v>
      </c>
      <c r="F70" s="86" t="s">
        <v>9</v>
      </c>
      <c r="G70" s="88">
        <v>1</v>
      </c>
      <c r="H70" s="87" t="s">
        <v>48</v>
      </c>
      <c r="I70" s="90" t="s">
        <v>395</v>
      </c>
    </row>
    <row r="71" spans="1:9" s="25" customFormat="1">
      <c r="A71" s="89" t="s">
        <v>499</v>
      </c>
      <c r="B71" s="86" t="s">
        <v>500</v>
      </c>
      <c r="C71" s="86" t="s">
        <v>501</v>
      </c>
      <c r="D71" s="87" t="s">
        <v>96</v>
      </c>
      <c r="E71" s="86" t="s">
        <v>348</v>
      </c>
      <c r="F71" s="86" t="s">
        <v>9</v>
      </c>
      <c r="G71" s="88">
        <v>1</v>
      </c>
      <c r="H71" s="87" t="s">
        <v>67</v>
      </c>
      <c r="I71" s="90" t="s">
        <v>502</v>
      </c>
    </row>
    <row r="72" spans="1:9" s="25" customFormat="1">
      <c r="A72" s="89" t="s">
        <v>940</v>
      </c>
      <c r="B72" s="86" t="s">
        <v>45</v>
      </c>
      <c r="C72" s="86" t="s">
        <v>503</v>
      </c>
      <c r="D72" s="87" t="s">
        <v>208</v>
      </c>
      <c r="E72" s="86" t="s">
        <v>348</v>
      </c>
      <c r="F72" s="86" t="s">
        <v>51</v>
      </c>
      <c r="G72" s="88">
        <v>2</v>
      </c>
      <c r="H72" s="87" t="s">
        <v>48</v>
      </c>
      <c r="I72" s="90" t="s">
        <v>504</v>
      </c>
    </row>
    <row r="73" spans="1:9" s="25" customFormat="1">
      <c r="A73" s="89" t="s">
        <v>505</v>
      </c>
      <c r="B73" s="86" t="s">
        <v>42</v>
      </c>
      <c r="C73" s="86" t="s">
        <v>506</v>
      </c>
      <c r="D73" s="87" t="s">
        <v>432</v>
      </c>
      <c r="E73" s="86" t="s">
        <v>348</v>
      </c>
      <c r="F73" s="86" t="s">
        <v>51</v>
      </c>
      <c r="G73" s="88">
        <v>4</v>
      </c>
      <c r="H73" s="87" t="s">
        <v>48</v>
      </c>
      <c r="I73" s="90" t="s">
        <v>507</v>
      </c>
    </row>
    <row r="74" spans="1:9" s="25" customFormat="1">
      <c r="A74" s="89" t="s">
        <v>374</v>
      </c>
      <c r="B74" s="86" t="s">
        <v>377</v>
      </c>
      <c r="C74" s="86" t="s">
        <v>378</v>
      </c>
      <c r="D74" s="87" t="s">
        <v>379</v>
      </c>
      <c r="E74" s="86" t="s">
        <v>375</v>
      </c>
      <c r="F74" s="86" t="s">
        <v>376</v>
      </c>
      <c r="G74" s="88">
        <v>1</v>
      </c>
      <c r="H74" s="87" t="s">
        <v>67</v>
      </c>
      <c r="I74" s="90" t="s">
        <v>380</v>
      </c>
    </row>
    <row r="75" spans="1:9" s="25" customFormat="1">
      <c r="A75" s="89" t="s">
        <v>463</v>
      </c>
      <c r="B75" s="86" t="s">
        <v>466</v>
      </c>
      <c r="C75" s="86" t="s">
        <v>467</v>
      </c>
      <c r="D75" s="87" t="s">
        <v>468</v>
      </c>
      <c r="E75" s="86" t="s">
        <v>464</v>
      </c>
      <c r="F75" s="86" t="s">
        <v>465</v>
      </c>
      <c r="G75" s="88">
        <v>1</v>
      </c>
      <c r="H75" s="87" t="s">
        <v>48</v>
      </c>
      <c r="I75" s="90" t="s">
        <v>469</v>
      </c>
    </row>
    <row r="76" spans="1:9" s="25" customFormat="1">
      <c r="A76" s="89" t="s">
        <v>470</v>
      </c>
      <c r="B76" s="86" t="s">
        <v>473</v>
      </c>
      <c r="C76" s="86" t="s">
        <v>472</v>
      </c>
      <c r="D76" s="87" t="s">
        <v>474</v>
      </c>
      <c r="E76" s="86" t="s">
        <v>471</v>
      </c>
      <c r="F76" s="86" t="s">
        <v>244</v>
      </c>
      <c r="G76" s="88">
        <v>1</v>
      </c>
      <c r="H76" s="87" t="s">
        <v>48</v>
      </c>
      <c r="I76" s="90" t="s">
        <v>475</v>
      </c>
    </row>
    <row r="77" spans="1:9" s="25" customFormat="1">
      <c r="A77" s="89" t="s">
        <v>508</v>
      </c>
      <c r="B77" s="86" t="s">
        <v>12</v>
      </c>
      <c r="C77" s="86" t="s">
        <v>13</v>
      </c>
      <c r="D77" s="87" t="s">
        <v>510</v>
      </c>
      <c r="E77" s="86" t="s">
        <v>11</v>
      </c>
      <c r="F77" s="86" t="s">
        <v>509</v>
      </c>
      <c r="G77" s="88">
        <v>1</v>
      </c>
      <c r="H77" s="87" t="s">
        <v>67</v>
      </c>
      <c r="I77" s="90" t="s">
        <v>511</v>
      </c>
    </row>
    <row r="78" spans="1:9" s="25" customFormat="1">
      <c r="A78" s="89" t="s">
        <v>512</v>
      </c>
      <c r="B78" s="86" t="s">
        <v>377</v>
      </c>
      <c r="C78" s="86" t="s">
        <v>515</v>
      </c>
      <c r="D78" s="87" t="s">
        <v>516</v>
      </c>
      <c r="E78" s="86" t="s">
        <v>513</v>
      </c>
      <c r="F78" s="86" t="s">
        <v>514</v>
      </c>
      <c r="G78" s="88">
        <v>1</v>
      </c>
      <c r="H78" s="87" t="s">
        <v>48</v>
      </c>
      <c r="I78" s="90" t="s">
        <v>517</v>
      </c>
    </row>
    <row r="79" spans="1:9" s="25" customFormat="1">
      <c r="A79" s="89" t="s">
        <v>518</v>
      </c>
      <c r="B79" s="86" t="s">
        <v>941</v>
      </c>
      <c r="C79" s="86" t="s">
        <v>520</v>
      </c>
      <c r="D79" s="87" t="s">
        <v>522</v>
      </c>
      <c r="E79" s="86" t="s">
        <v>519</v>
      </c>
      <c r="F79" s="86" t="s">
        <v>521</v>
      </c>
      <c r="G79" s="88">
        <v>2</v>
      </c>
      <c r="H79" s="87" t="s">
        <v>48</v>
      </c>
      <c r="I79" s="90" t="s">
        <v>523</v>
      </c>
    </row>
    <row r="80" spans="1:9" s="25" customFormat="1" ht="15" thickBot="1">
      <c r="A80" s="91" t="s">
        <v>574</v>
      </c>
      <c r="B80" s="92" t="s">
        <v>578</v>
      </c>
      <c r="C80" s="92" t="s">
        <v>576</v>
      </c>
      <c r="D80" s="93" t="s">
        <v>579</v>
      </c>
      <c r="E80" s="92" t="s">
        <v>575</v>
      </c>
      <c r="F80" s="92" t="s">
        <v>577</v>
      </c>
      <c r="G80" s="94">
        <v>2</v>
      </c>
      <c r="H80" s="93" t="s">
        <v>67</v>
      </c>
      <c r="I80" s="95" t="s">
        <v>773</v>
      </c>
    </row>
    <row r="81" spans="4:10">
      <c r="D81" s="10"/>
      <c r="E81" s="6"/>
      <c r="G81" s="9"/>
      <c r="H81" s="6"/>
      <c r="I81" s="9"/>
      <c r="J81" s="6"/>
    </row>
    <row r="82" spans="4:10">
      <c r="D82" s="10"/>
      <c r="E82" s="6"/>
      <c r="G82" s="9"/>
      <c r="H82" s="6"/>
      <c r="I82" s="9"/>
      <c r="J82" s="6"/>
    </row>
    <row r="83" spans="4:10">
      <c r="D83" s="10"/>
      <c r="E83" s="6"/>
      <c r="G83" s="9"/>
      <c r="H83" s="6"/>
      <c r="I83" s="9"/>
      <c r="J83" s="6"/>
    </row>
    <row r="84" spans="4:10">
      <c r="D84" s="10"/>
      <c r="E84" s="6"/>
      <c r="G84" s="9"/>
      <c r="H84" s="6"/>
      <c r="I84" s="9"/>
      <c r="J84" s="6"/>
    </row>
    <row r="85" spans="4:10">
      <c r="D85" s="10"/>
      <c r="E85" s="6"/>
      <c r="G85" s="9"/>
      <c r="H85" s="6"/>
      <c r="I85" s="9"/>
      <c r="J85" s="6"/>
    </row>
    <row r="86" spans="4:10">
      <c r="D86" s="10"/>
      <c r="E86" s="6"/>
      <c r="G86" s="9"/>
      <c r="H86" s="6"/>
      <c r="I86" s="9"/>
      <c r="J86" s="6"/>
    </row>
    <row r="87" spans="4:10">
      <c r="D87" s="10"/>
      <c r="E87" s="6"/>
      <c r="G87" s="9"/>
      <c r="H87" s="6"/>
      <c r="I87" s="9"/>
      <c r="J87" s="6"/>
    </row>
    <row r="88" spans="4:10">
      <c r="D88" s="10"/>
      <c r="E88" s="6"/>
      <c r="G88" s="9"/>
      <c r="H88" s="6"/>
      <c r="I88" s="9"/>
      <c r="J88" s="6"/>
    </row>
    <row r="89" spans="4:10">
      <c r="D89" s="10"/>
      <c r="E89" s="6"/>
      <c r="G89" s="9"/>
      <c r="H89" s="6"/>
      <c r="I89" s="9"/>
      <c r="J89" s="6"/>
    </row>
    <row r="90" spans="4:10">
      <c r="D90" s="10"/>
      <c r="E90" s="6"/>
      <c r="G90" s="9"/>
      <c r="H90" s="6"/>
      <c r="I90" s="9"/>
      <c r="J90" s="6"/>
    </row>
    <row r="91" spans="4:10">
      <c r="D91" s="10"/>
      <c r="E91" s="6"/>
      <c r="G91" s="9"/>
      <c r="H91" s="6"/>
      <c r="I91" s="9"/>
      <c r="J91" s="6"/>
    </row>
    <row r="92" spans="4:10">
      <c r="D92" s="10"/>
      <c r="E92" s="6"/>
      <c r="G92" s="9"/>
      <c r="H92" s="6"/>
      <c r="I92" s="9"/>
      <c r="J92" s="6"/>
    </row>
    <row r="93" spans="4:10">
      <c r="D93" s="10"/>
      <c r="E93" s="6"/>
      <c r="G93" s="9"/>
      <c r="H93" s="6"/>
      <c r="I93" s="9"/>
      <c r="J93" s="6"/>
    </row>
    <row r="94" spans="4:10">
      <c r="D94" s="10"/>
      <c r="E94" s="6"/>
      <c r="G94" s="9"/>
      <c r="H94" s="6"/>
      <c r="I94" s="9"/>
      <c r="J94" s="6"/>
    </row>
    <row r="95" spans="4:10">
      <c r="D95" s="10"/>
      <c r="E95" s="6"/>
      <c r="G95" s="9"/>
      <c r="H95" s="6"/>
      <c r="I95" s="9"/>
      <c r="J95" s="6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tabSelected="1" workbookViewId="0">
      <selection activeCell="D17" sqref="D17"/>
    </sheetView>
  </sheetViews>
  <sheetFormatPr baseColWidth="10" defaultColWidth="8.83203125" defaultRowHeight="14" x14ac:dyDescent="0"/>
  <cols>
    <col min="1" max="1" width="32.5" style="63" customWidth="1"/>
    <col min="2" max="2" width="20.6640625" style="27" customWidth="1"/>
    <col min="3" max="3" width="25.1640625" style="27" bestFit="1" customWidth="1"/>
    <col min="4" max="4" width="20.6640625" style="27" customWidth="1"/>
    <col min="5" max="5" width="35.33203125" style="20" customWidth="1"/>
    <col min="6" max="6" width="19.5" style="27" customWidth="1"/>
    <col min="7" max="7" width="13" style="27" customWidth="1"/>
    <col min="8" max="8" width="10.6640625" style="22" bestFit="1" customWidth="1"/>
    <col min="9" max="10" width="22.83203125" style="27" bestFit="1" customWidth="1"/>
    <col min="11" max="16384" width="8.83203125" style="27"/>
  </cols>
  <sheetData>
    <row r="1" spans="1:9" ht="15.75" customHeight="1" thickBot="1">
      <c r="A1" s="11"/>
      <c r="B1" s="28"/>
      <c r="C1" s="28"/>
      <c r="D1" s="28"/>
      <c r="E1" s="28"/>
      <c r="F1" s="28"/>
      <c r="G1" s="28"/>
      <c r="H1" s="27"/>
    </row>
    <row r="2" spans="1:9" s="30" customFormat="1" ht="15" thickBot="1">
      <c r="A2" s="83" t="s">
        <v>3</v>
      </c>
      <c r="B2" s="101" t="s">
        <v>5</v>
      </c>
      <c r="C2" s="101" t="s">
        <v>109</v>
      </c>
      <c r="D2" s="101" t="s">
        <v>79</v>
      </c>
      <c r="E2" s="101" t="s">
        <v>2</v>
      </c>
      <c r="F2" s="101" t="s">
        <v>4</v>
      </c>
      <c r="G2" s="101" t="s">
        <v>0</v>
      </c>
      <c r="H2" s="101" t="s">
        <v>6</v>
      </c>
      <c r="I2" s="102" t="s">
        <v>7</v>
      </c>
    </row>
    <row r="3" spans="1:9" s="29" customFormat="1" ht="15" thickTop="1">
      <c r="A3" s="96" t="s">
        <v>650</v>
      </c>
      <c r="B3" s="97" t="s">
        <v>651</v>
      </c>
      <c r="C3" s="97" t="s">
        <v>652</v>
      </c>
      <c r="D3" s="98" t="s">
        <v>653</v>
      </c>
      <c r="E3" s="97" t="s">
        <v>654</v>
      </c>
      <c r="F3" s="97" t="s">
        <v>525</v>
      </c>
      <c r="G3" s="99">
        <v>1</v>
      </c>
      <c r="H3" s="107" t="s">
        <v>336</v>
      </c>
      <c r="I3" s="108">
        <v>9520333</v>
      </c>
    </row>
    <row r="4" spans="1:9" s="126" customFormat="1">
      <c r="A4" s="120" t="s">
        <v>655</v>
      </c>
      <c r="B4" s="121" t="s">
        <v>116</v>
      </c>
      <c r="C4" s="121" t="s">
        <v>656</v>
      </c>
      <c r="D4" s="122" t="s">
        <v>657</v>
      </c>
      <c r="E4" s="121" t="s">
        <v>658</v>
      </c>
      <c r="F4" s="121" t="s">
        <v>659</v>
      </c>
      <c r="G4" s="123">
        <v>7</v>
      </c>
      <c r="H4" s="124" t="s">
        <v>336</v>
      </c>
      <c r="I4" s="125">
        <v>1281845</v>
      </c>
    </row>
    <row r="5" spans="1:9" s="29" customFormat="1">
      <c r="A5" s="89" t="s">
        <v>660</v>
      </c>
      <c r="B5" s="86" t="s">
        <v>661</v>
      </c>
      <c r="C5" s="86" t="s">
        <v>662</v>
      </c>
      <c r="D5" s="87" t="s">
        <v>84</v>
      </c>
      <c r="E5" s="86" t="s">
        <v>654</v>
      </c>
      <c r="F5" s="86" t="s">
        <v>525</v>
      </c>
      <c r="G5" s="88">
        <v>1</v>
      </c>
      <c r="H5" s="103" t="s">
        <v>67</v>
      </c>
      <c r="I5" s="104" t="s">
        <v>663</v>
      </c>
    </row>
    <row r="6" spans="1:9" s="29" customFormat="1">
      <c r="A6" s="89" t="s">
        <v>664</v>
      </c>
      <c r="B6" s="86" t="s">
        <v>665</v>
      </c>
      <c r="C6" s="86" t="s">
        <v>55</v>
      </c>
      <c r="D6" s="87" t="s">
        <v>85</v>
      </c>
      <c r="E6" s="86" t="s">
        <v>8</v>
      </c>
      <c r="F6" s="86" t="s">
        <v>9</v>
      </c>
      <c r="G6" s="88">
        <v>2</v>
      </c>
      <c r="H6" s="103" t="s">
        <v>336</v>
      </c>
      <c r="I6" s="104" t="s">
        <v>666</v>
      </c>
    </row>
    <row r="7" spans="1:9" s="29" customFormat="1">
      <c r="A7" s="120" t="s">
        <v>667</v>
      </c>
      <c r="B7" s="121" t="s">
        <v>59</v>
      </c>
      <c r="C7" s="121" t="s">
        <v>668</v>
      </c>
      <c r="D7" s="122" t="s">
        <v>669</v>
      </c>
      <c r="E7" s="121" t="s">
        <v>670</v>
      </c>
      <c r="F7" s="121" t="s">
        <v>671</v>
      </c>
      <c r="G7" s="123">
        <v>1</v>
      </c>
      <c r="H7" s="124" t="s">
        <v>67</v>
      </c>
      <c r="I7" s="125" t="s">
        <v>672</v>
      </c>
    </row>
    <row r="8" spans="1:9" s="29" customFormat="1">
      <c r="A8" s="89" t="s">
        <v>673</v>
      </c>
      <c r="B8" s="86" t="s">
        <v>62</v>
      </c>
      <c r="C8" s="86" t="s">
        <v>63</v>
      </c>
      <c r="D8" s="87" t="s">
        <v>80</v>
      </c>
      <c r="E8" s="86" t="s">
        <v>31</v>
      </c>
      <c r="F8" s="86" t="s">
        <v>47</v>
      </c>
      <c r="G8" s="88">
        <v>4</v>
      </c>
      <c r="H8" s="103" t="s">
        <v>336</v>
      </c>
      <c r="I8" s="104">
        <v>2112837</v>
      </c>
    </row>
    <row r="9" spans="1:9" s="29" customFormat="1">
      <c r="A9" s="89" t="s">
        <v>674</v>
      </c>
      <c r="B9" s="86" t="s">
        <v>45</v>
      </c>
      <c r="C9" s="86" t="s">
        <v>387</v>
      </c>
      <c r="D9" s="87" t="s">
        <v>84</v>
      </c>
      <c r="E9" s="86" t="s">
        <v>675</v>
      </c>
      <c r="F9" s="86" t="s">
        <v>9</v>
      </c>
      <c r="G9" s="88">
        <v>1</v>
      </c>
      <c r="H9" s="103" t="s">
        <v>336</v>
      </c>
      <c r="I9" s="104">
        <v>1759122</v>
      </c>
    </row>
    <row r="10" spans="1:9" s="29" customFormat="1">
      <c r="A10" s="120" t="s">
        <v>676</v>
      </c>
      <c r="B10" s="121" t="s">
        <v>677</v>
      </c>
      <c r="C10" s="121" t="s">
        <v>678</v>
      </c>
      <c r="D10" s="122" t="s">
        <v>679</v>
      </c>
      <c r="E10" s="121" t="s">
        <v>680</v>
      </c>
      <c r="F10" s="121" t="s">
        <v>681</v>
      </c>
      <c r="G10" s="123">
        <v>2</v>
      </c>
      <c r="H10" s="124" t="s">
        <v>336</v>
      </c>
      <c r="I10" s="125">
        <v>1691165</v>
      </c>
    </row>
    <row r="11" spans="1:9" s="29" customFormat="1">
      <c r="A11" s="89" t="s">
        <v>682</v>
      </c>
      <c r="B11" s="86" t="s">
        <v>683</v>
      </c>
      <c r="C11" s="86" t="s">
        <v>684</v>
      </c>
      <c r="D11" s="87" t="s">
        <v>82</v>
      </c>
      <c r="E11" s="86" t="s">
        <v>407</v>
      </c>
      <c r="F11" s="86" t="s">
        <v>47</v>
      </c>
      <c r="G11" s="88">
        <v>1</v>
      </c>
      <c r="H11" s="103" t="s">
        <v>67</v>
      </c>
      <c r="I11" s="104" t="s">
        <v>685</v>
      </c>
    </row>
    <row r="12" spans="1:9" s="29" customFormat="1">
      <c r="A12" s="89" t="s">
        <v>686</v>
      </c>
      <c r="B12" s="86" t="s">
        <v>687</v>
      </c>
      <c r="C12" s="86" t="s">
        <v>688</v>
      </c>
      <c r="D12" s="87" t="s">
        <v>84</v>
      </c>
      <c r="E12" s="86" t="s">
        <v>689</v>
      </c>
      <c r="F12" s="86" t="s">
        <v>51</v>
      </c>
      <c r="G12" s="88">
        <v>3</v>
      </c>
      <c r="H12" s="103" t="s">
        <v>336</v>
      </c>
      <c r="I12" s="104">
        <v>1759265</v>
      </c>
    </row>
    <row r="13" spans="1:9" s="29" customFormat="1">
      <c r="A13" s="89" t="s">
        <v>690</v>
      </c>
      <c r="B13" s="86" t="s">
        <v>52</v>
      </c>
      <c r="C13" s="86" t="s">
        <v>691</v>
      </c>
      <c r="D13" s="87" t="s">
        <v>528</v>
      </c>
      <c r="E13" s="86" t="s">
        <v>689</v>
      </c>
      <c r="F13" s="86" t="s">
        <v>9</v>
      </c>
      <c r="G13" s="88">
        <v>1</v>
      </c>
      <c r="H13" s="103" t="s">
        <v>67</v>
      </c>
      <c r="I13" s="104" t="s">
        <v>692</v>
      </c>
    </row>
    <row r="14" spans="1:9" s="29" customFormat="1">
      <c r="A14" s="89" t="s">
        <v>693</v>
      </c>
      <c r="B14" s="86" t="s">
        <v>52</v>
      </c>
      <c r="C14" s="86" t="s">
        <v>53</v>
      </c>
      <c r="D14" s="87" t="s">
        <v>80</v>
      </c>
      <c r="E14" s="86" t="s">
        <v>694</v>
      </c>
      <c r="F14" s="86" t="s">
        <v>51</v>
      </c>
      <c r="G14" s="88">
        <v>3</v>
      </c>
      <c r="H14" s="103" t="s">
        <v>67</v>
      </c>
      <c r="I14" s="104" t="s">
        <v>695</v>
      </c>
    </row>
    <row r="15" spans="1:9" s="29" customFormat="1">
      <c r="A15" s="89" t="s">
        <v>696</v>
      </c>
      <c r="B15" s="86" t="s">
        <v>32</v>
      </c>
      <c r="C15" s="86" t="s">
        <v>403</v>
      </c>
      <c r="D15" s="87" t="s">
        <v>404</v>
      </c>
      <c r="E15" s="86" t="s">
        <v>86</v>
      </c>
      <c r="F15" s="86" t="s">
        <v>9</v>
      </c>
      <c r="G15" s="88">
        <v>1</v>
      </c>
      <c r="H15" s="103" t="s">
        <v>67</v>
      </c>
      <c r="I15" s="104" t="s">
        <v>697</v>
      </c>
    </row>
    <row r="16" spans="1:9" s="29" customFormat="1">
      <c r="A16" s="89" t="s">
        <v>698</v>
      </c>
      <c r="B16" s="86" t="s">
        <v>32</v>
      </c>
      <c r="C16" s="86" t="s">
        <v>477</v>
      </c>
      <c r="D16" s="87" t="s">
        <v>82</v>
      </c>
      <c r="E16" s="86" t="s">
        <v>121</v>
      </c>
      <c r="F16" s="86" t="s">
        <v>51</v>
      </c>
      <c r="G16" s="88">
        <v>1</v>
      </c>
      <c r="H16" s="103" t="s">
        <v>67</v>
      </c>
      <c r="I16" s="104" t="s">
        <v>699</v>
      </c>
    </row>
    <row r="17" spans="1:9" s="29" customFormat="1">
      <c r="A17" s="89" t="s">
        <v>700</v>
      </c>
      <c r="B17" s="86" t="s">
        <v>62</v>
      </c>
      <c r="C17" s="86" t="s">
        <v>408</v>
      </c>
      <c r="D17" s="87" t="s">
        <v>84</v>
      </c>
      <c r="E17" s="86" t="s">
        <v>407</v>
      </c>
      <c r="F17" s="86" t="s">
        <v>51</v>
      </c>
      <c r="G17" s="88">
        <v>1</v>
      </c>
      <c r="H17" s="103" t="s">
        <v>67</v>
      </c>
      <c r="I17" s="104" t="s">
        <v>701</v>
      </c>
    </row>
    <row r="18" spans="1:9" s="29" customFormat="1">
      <c r="A18" s="89" t="s">
        <v>702</v>
      </c>
      <c r="B18" s="86" t="s">
        <v>342</v>
      </c>
      <c r="C18" s="86" t="s">
        <v>400</v>
      </c>
      <c r="D18" s="87" t="s">
        <v>80</v>
      </c>
      <c r="E18" s="86" t="s">
        <v>121</v>
      </c>
      <c r="F18" s="86" t="s">
        <v>9</v>
      </c>
      <c r="G18" s="88">
        <v>1</v>
      </c>
      <c r="H18" s="103" t="s">
        <v>336</v>
      </c>
      <c r="I18" s="104" t="s">
        <v>703</v>
      </c>
    </row>
    <row r="19" spans="1:9" s="29" customFormat="1">
      <c r="A19" s="89" t="s">
        <v>704</v>
      </c>
      <c r="B19" s="86" t="s">
        <v>32</v>
      </c>
      <c r="C19" s="86" t="s">
        <v>275</v>
      </c>
      <c r="D19" s="87" t="s">
        <v>83</v>
      </c>
      <c r="E19" s="86" t="s">
        <v>8</v>
      </c>
      <c r="F19" s="86" t="s">
        <v>9</v>
      </c>
      <c r="G19" s="88">
        <v>1</v>
      </c>
      <c r="H19" s="103" t="s">
        <v>67</v>
      </c>
      <c r="I19" s="104" t="s">
        <v>705</v>
      </c>
    </row>
    <row r="20" spans="1:9" s="29" customFormat="1">
      <c r="A20" s="89" t="s">
        <v>706</v>
      </c>
      <c r="B20" s="86" t="s">
        <v>271</v>
      </c>
      <c r="C20" s="86" t="s">
        <v>707</v>
      </c>
      <c r="D20" s="87" t="s">
        <v>80</v>
      </c>
      <c r="E20" s="86" t="s">
        <v>265</v>
      </c>
      <c r="F20" s="86" t="s">
        <v>47</v>
      </c>
      <c r="G20" s="88">
        <v>2</v>
      </c>
      <c r="H20" s="103" t="s">
        <v>67</v>
      </c>
      <c r="I20" s="104" t="s">
        <v>708</v>
      </c>
    </row>
    <row r="21" spans="1:9" s="29" customFormat="1">
      <c r="A21" s="89" t="s">
        <v>709</v>
      </c>
      <c r="B21" s="86" t="s">
        <v>52</v>
      </c>
      <c r="C21" s="86" t="s">
        <v>710</v>
      </c>
      <c r="D21" s="87" t="s">
        <v>80</v>
      </c>
      <c r="E21" s="86" t="s">
        <v>8</v>
      </c>
      <c r="F21" s="86" t="s">
        <v>47</v>
      </c>
      <c r="G21" s="88">
        <v>1</v>
      </c>
      <c r="H21" s="103" t="s">
        <v>336</v>
      </c>
      <c r="I21" s="104">
        <v>1735545</v>
      </c>
    </row>
    <row r="22" spans="1:9" s="29" customFormat="1">
      <c r="A22" s="89" t="s">
        <v>711</v>
      </c>
      <c r="B22" s="86" t="s">
        <v>52</v>
      </c>
      <c r="C22" s="86" t="s">
        <v>712</v>
      </c>
      <c r="D22" s="87" t="s">
        <v>82</v>
      </c>
      <c r="E22" s="86" t="s">
        <v>121</v>
      </c>
      <c r="F22" s="86" t="s">
        <v>61</v>
      </c>
      <c r="G22" s="88">
        <v>1</v>
      </c>
      <c r="H22" s="103" t="s">
        <v>336</v>
      </c>
      <c r="I22" s="104">
        <v>1828834</v>
      </c>
    </row>
    <row r="23" spans="1:9" s="29" customFormat="1">
      <c r="A23" s="120" t="s">
        <v>713</v>
      </c>
      <c r="B23" s="121" t="s">
        <v>59</v>
      </c>
      <c r="C23" s="121" t="s">
        <v>668</v>
      </c>
      <c r="D23" s="122" t="s">
        <v>669</v>
      </c>
      <c r="E23" s="121" t="s">
        <v>670</v>
      </c>
      <c r="F23" s="121" t="s">
        <v>671</v>
      </c>
      <c r="G23" s="123">
        <v>1</v>
      </c>
      <c r="H23" s="124" t="s">
        <v>67</v>
      </c>
      <c r="I23" s="125" t="s">
        <v>672</v>
      </c>
    </row>
    <row r="24" spans="1:9" s="29" customFormat="1">
      <c r="A24" s="89" t="s">
        <v>714</v>
      </c>
      <c r="B24" s="86" t="s">
        <v>52</v>
      </c>
      <c r="C24" s="86" t="s">
        <v>715</v>
      </c>
      <c r="D24" s="87" t="s">
        <v>82</v>
      </c>
      <c r="E24" s="86" t="s">
        <v>270</v>
      </c>
      <c r="F24" s="86" t="s">
        <v>47</v>
      </c>
      <c r="G24" s="88">
        <v>2</v>
      </c>
      <c r="H24" s="103" t="s">
        <v>67</v>
      </c>
      <c r="I24" s="104" t="s">
        <v>716</v>
      </c>
    </row>
    <row r="25" spans="1:9" s="29" customFormat="1">
      <c r="A25" s="89" t="s">
        <v>25</v>
      </c>
      <c r="B25" s="86" t="s">
        <v>260</v>
      </c>
      <c r="C25" s="86" t="s">
        <v>261</v>
      </c>
      <c r="D25" s="87" t="s">
        <v>262</v>
      </c>
      <c r="E25" s="86" t="s">
        <v>258</v>
      </c>
      <c r="F25" s="86" t="s">
        <v>259</v>
      </c>
      <c r="G25" s="88">
        <v>1</v>
      </c>
      <c r="H25" s="103" t="s">
        <v>336</v>
      </c>
      <c r="I25" s="104">
        <v>1258648</v>
      </c>
    </row>
    <row r="26" spans="1:9" s="29" customFormat="1">
      <c r="A26" s="89" t="s">
        <v>717</v>
      </c>
      <c r="B26" s="86" t="s">
        <v>533</v>
      </c>
      <c r="C26" s="86" t="s">
        <v>534</v>
      </c>
      <c r="D26" s="87" t="s">
        <v>535</v>
      </c>
      <c r="E26" s="86" t="s">
        <v>531</v>
      </c>
      <c r="F26" s="86" t="s">
        <v>532</v>
      </c>
      <c r="G26" s="88">
        <v>2</v>
      </c>
      <c r="H26" s="103" t="s">
        <v>67</v>
      </c>
      <c r="I26" s="104" t="s">
        <v>536</v>
      </c>
    </row>
    <row r="27" spans="1:9" s="29" customFormat="1">
      <c r="A27" s="89" t="s">
        <v>718</v>
      </c>
      <c r="B27" s="86" t="s">
        <v>143</v>
      </c>
      <c r="C27" s="86" t="s">
        <v>719</v>
      </c>
      <c r="D27" s="87" t="s">
        <v>720</v>
      </c>
      <c r="E27" s="86" t="s">
        <v>721</v>
      </c>
      <c r="F27" s="86" t="s">
        <v>556</v>
      </c>
      <c r="G27" s="88">
        <v>1</v>
      </c>
      <c r="H27" s="103" t="s">
        <v>336</v>
      </c>
      <c r="I27" s="104">
        <v>1668543</v>
      </c>
    </row>
    <row r="28" spans="1:9" s="29" customFormat="1" ht="28">
      <c r="A28" s="89" t="s">
        <v>722</v>
      </c>
      <c r="B28" s="86" t="s">
        <v>723</v>
      </c>
      <c r="C28" s="86" t="s">
        <v>724</v>
      </c>
      <c r="D28" s="87" t="s">
        <v>262</v>
      </c>
      <c r="E28" s="86" t="s">
        <v>725</v>
      </c>
      <c r="F28" s="86" t="s">
        <v>725</v>
      </c>
      <c r="G28" s="88">
        <v>5</v>
      </c>
      <c r="H28" s="103" t="s">
        <v>336</v>
      </c>
      <c r="I28" s="104">
        <v>4215564</v>
      </c>
    </row>
    <row r="29" spans="1:9" s="29" customFormat="1">
      <c r="A29" s="89" t="s">
        <v>726</v>
      </c>
      <c r="B29" s="86" t="s">
        <v>560</v>
      </c>
      <c r="C29" s="86" t="s">
        <v>561</v>
      </c>
      <c r="D29" s="87" t="s">
        <v>727</v>
      </c>
      <c r="E29" s="86" t="s">
        <v>728</v>
      </c>
      <c r="F29" s="86" t="s">
        <v>559</v>
      </c>
      <c r="G29" s="88">
        <v>1</v>
      </c>
      <c r="H29" s="103" t="s">
        <v>336</v>
      </c>
      <c r="I29" s="104">
        <v>1248142</v>
      </c>
    </row>
    <row r="30" spans="1:9" s="29" customFormat="1">
      <c r="A30" s="89" t="s">
        <v>729</v>
      </c>
      <c r="B30" s="86" t="s">
        <v>91</v>
      </c>
      <c r="C30" s="86" t="s">
        <v>730</v>
      </c>
      <c r="D30" s="87" t="s">
        <v>731</v>
      </c>
      <c r="E30" s="86" t="s">
        <v>732</v>
      </c>
      <c r="F30" s="86" t="s">
        <v>733</v>
      </c>
      <c r="G30" s="88">
        <v>1</v>
      </c>
      <c r="H30" s="103" t="s">
        <v>336</v>
      </c>
      <c r="I30" s="104">
        <v>1248140</v>
      </c>
    </row>
    <row r="31" spans="1:9" s="29" customFormat="1">
      <c r="A31" s="89" t="s">
        <v>734</v>
      </c>
      <c r="B31" s="86" t="s">
        <v>91</v>
      </c>
      <c r="C31" s="86" t="s">
        <v>735</v>
      </c>
      <c r="D31" s="87" t="s">
        <v>736</v>
      </c>
      <c r="E31" s="86" t="s">
        <v>40</v>
      </c>
      <c r="F31" s="86" t="s">
        <v>737</v>
      </c>
      <c r="G31" s="88">
        <v>1</v>
      </c>
      <c r="H31" s="103" t="s">
        <v>336</v>
      </c>
      <c r="I31" s="104">
        <v>1248141</v>
      </c>
    </row>
    <row r="32" spans="1:9" s="29" customFormat="1">
      <c r="A32" s="89" t="s">
        <v>738</v>
      </c>
      <c r="B32" s="86" t="s">
        <v>68</v>
      </c>
      <c r="C32" s="86" t="s">
        <v>739</v>
      </c>
      <c r="D32" s="87" t="s">
        <v>740</v>
      </c>
      <c r="E32" s="86" t="s">
        <v>741</v>
      </c>
      <c r="F32" s="86" t="s">
        <v>742</v>
      </c>
      <c r="G32" s="88">
        <v>4</v>
      </c>
      <c r="H32" s="103" t="s">
        <v>67</v>
      </c>
      <c r="I32" s="104" t="s">
        <v>743</v>
      </c>
    </row>
    <row r="33" spans="1:9" s="29" customFormat="1">
      <c r="A33" s="89" t="s">
        <v>744</v>
      </c>
      <c r="B33" s="86" t="s">
        <v>56</v>
      </c>
      <c r="C33" s="86" t="s">
        <v>421</v>
      </c>
      <c r="D33" s="87" t="s">
        <v>422</v>
      </c>
      <c r="E33" s="86" t="s">
        <v>419</v>
      </c>
      <c r="F33" s="86" t="s">
        <v>745</v>
      </c>
      <c r="G33" s="88">
        <v>2</v>
      </c>
      <c r="H33" s="103" t="s">
        <v>67</v>
      </c>
      <c r="I33" s="104" t="s">
        <v>746</v>
      </c>
    </row>
    <row r="34" spans="1:9" s="29" customFormat="1">
      <c r="A34" s="89" t="s">
        <v>747</v>
      </c>
      <c r="B34" s="86" t="s">
        <v>90</v>
      </c>
      <c r="C34" s="86" t="s">
        <v>300</v>
      </c>
      <c r="D34" s="87" t="s">
        <v>301</v>
      </c>
      <c r="E34" s="86" t="s">
        <v>299</v>
      </c>
      <c r="F34" s="86" t="s">
        <v>18</v>
      </c>
      <c r="G34" s="88">
        <v>1</v>
      </c>
      <c r="H34" s="103" t="s">
        <v>336</v>
      </c>
      <c r="I34" s="104">
        <v>1081409</v>
      </c>
    </row>
    <row r="35" spans="1:9" s="29" customFormat="1">
      <c r="A35" s="89" t="s">
        <v>748</v>
      </c>
      <c r="B35" s="86" t="s">
        <v>45</v>
      </c>
      <c r="C35" s="86" t="s">
        <v>749</v>
      </c>
      <c r="D35" s="87" t="s">
        <v>750</v>
      </c>
      <c r="E35" s="86" t="s">
        <v>751</v>
      </c>
      <c r="F35" s="86" t="s">
        <v>18</v>
      </c>
      <c r="G35" s="88">
        <v>1</v>
      </c>
      <c r="H35" s="103" t="s">
        <v>336</v>
      </c>
      <c r="I35" s="104" t="s">
        <v>752</v>
      </c>
    </row>
    <row r="36" spans="1:9" s="29" customFormat="1">
      <c r="A36" s="89" t="s">
        <v>753</v>
      </c>
      <c r="B36" s="86" t="s">
        <v>19</v>
      </c>
      <c r="C36" s="86" t="s">
        <v>20</v>
      </c>
      <c r="D36" s="87" t="s">
        <v>390</v>
      </c>
      <c r="E36" s="86" t="s">
        <v>17</v>
      </c>
      <c r="F36" s="86" t="s">
        <v>18</v>
      </c>
      <c r="G36" s="88">
        <v>3</v>
      </c>
      <c r="H36" s="103" t="s">
        <v>67</v>
      </c>
      <c r="I36" s="104" t="s">
        <v>754</v>
      </c>
    </row>
    <row r="37" spans="1:9" s="29" customFormat="1">
      <c r="A37" s="89" t="s">
        <v>755</v>
      </c>
      <c r="B37" s="86" t="s">
        <v>756</v>
      </c>
      <c r="C37" s="86" t="s">
        <v>757</v>
      </c>
      <c r="D37" s="87" t="s">
        <v>758</v>
      </c>
      <c r="E37" s="86" t="s">
        <v>759</v>
      </c>
      <c r="F37" s="86" t="s">
        <v>760</v>
      </c>
      <c r="G37" s="88">
        <v>1</v>
      </c>
      <c r="H37" s="103" t="s">
        <v>67</v>
      </c>
      <c r="I37" s="104" t="s">
        <v>761</v>
      </c>
    </row>
    <row r="38" spans="1:9" s="29" customFormat="1">
      <c r="A38" s="89" t="s">
        <v>762</v>
      </c>
      <c r="B38" s="86" t="s">
        <v>19</v>
      </c>
      <c r="C38" s="86" t="s">
        <v>763</v>
      </c>
      <c r="D38" s="87" t="s">
        <v>764</v>
      </c>
      <c r="E38" s="86" t="s">
        <v>765</v>
      </c>
      <c r="F38" s="86" t="s">
        <v>18</v>
      </c>
      <c r="G38" s="88">
        <v>1</v>
      </c>
      <c r="H38" s="103" t="s">
        <v>67</v>
      </c>
      <c r="I38" s="104" t="s">
        <v>766</v>
      </c>
    </row>
    <row r="39" spans="1:9" s="29" customFormat="1">
      <c r="A39" s="89" t="s">
        <v>767</v>
      </c>
      <c r="B39" s="86" t="s">
        <v>45</v>
      </c>
      <c r="C39" s="86" t="s">
        <v>768</v>
      </c>
      <c r="D39" s="87" t="s">
        <v>89</v>
      </c>
      <c r="E39" s="86" t="s">
        <v>769</v>
      </c>
      <c r="F39" s="86" t="s">
        <v>18</v>
      </c>
      <c r="G39" s="88">
        <v>1</v>
      </c>
      <c r="H39" s="103" t="s">
        <v>336</v>
      </c>
      <c r="I39" s="104">
        <v>1899926</v>
      </c>
    </row>
    <row r="40" spans="1:9" s="29" customFormat="1">
      <c r="A40" s="89" t="s">
        <v>770</v>
      </c>
      <c r="B40" s="86" t="s">
        <v>19</v>
      </c>
      <c r="C40" s="86" t="s">
        <v>23</v>
      </c>
      <c r="D40" s="87" t="s">
        <v>305</v>
      </c>
      <c r="E40" s="86" t="s">
        <v>21</v>
      </c>
      <c r="F40" s="86" t="s">
        <v>22</v>
      </c>
      <c r="G40" s="88">
        <v>2</v>
      </c>
      <c r="H40" s="103" t="s">
        <v>336</v>
      </c>
      <c r="I40" s="104">
        <v>1470972</v>
      </c>
    </row>
    <row r="41" spans="1:9" s="29" customFormat="1">
      <c r="A41" s="89" t="s">
        <v>771</v>
      </c>
      <c r="B41" s="86" t="s">
        <v>68</v>
      </c>
      <c r="C41" s="86" t="s">
        <v>566</v>
      </c>
      <c r="D41" s="87" t="s">
        <v>567</v>
      </c>
      <c r="E41" s="86" t="s">
        <v>565</v>
      </c>
      <c r="F41" s="86" t="s">
        <v>18</v>
      </c>
      <c r="G41" s="88">
        <v>4</v>
      </c>
      <c r="H41" s="103" t="s">
        <v>67</v>
      </c>
      <c r="I41" s="104" t="s">
        <v>568</v>
      </c>
    </row>
    <row r="42" spans="1:9" s="29" customFormat="1">
      <c r="A42" s="89" t="s">
        <v>772</v>
      </c>
      <c r="B42" s="86" t="s">
        <v>578</v>
      </c>
      <c r="C42" s="86" t="s">
        <v>576</v>
      </c>
      <c r="D42" s="87" t="s">
        <v>579</v>
      </c>
      <c r="E42" s="86" t="s">
        <v>575</v>
      </c>
      <c r="F42" s="86" t="s">
        <v>134</v>
      </c>
      <c r="G42" s="88">
        <v>2</v>
      </c>
      <c r="H42" s="103" t="s">
        <v>67</v>
      </c>
      <c r="I42" s="104" t="s">
        <v>773</v>
      </c>
    </row>
    <row r="43" spans="1:9" s="29" customFormat="1">
      <c r="A43" s="89" t="s">
        <v>774</v>
      </c>
      <c r="B43" s="86" t="s">
        <v>545</v>
      </c>
      <c r="C43" s="86" t="s">
        <v>775</v>
      </c>
      <c r="D43" s="87" t="s">
        <v>776</v>
      </c>
      <c r="E43" s="86" t="s">
        <v>777</v>
      </c>
      <c r="F43" s="86" t="s">
        <v>778</v>
      </c>
      <c r="G43" s="88">
        <v>1</v>
      </c>
      <c r="H43" s="103"/>
      <c r="I43" s="104"/>
    </row>
    <row r="44" spans="1:9" s="29" customFormat="1">
      <c r="A44" s="89" t="s">
        <v>779</v>
      </c>
      <c r="B44" s="86" t="s">
        <v>62</v>
      </c>
      <c r="C44" s="86" t="s">
        <v>177</v>
      </c>
      <c r="D44" s="87" t="s">
        <v>176</v>
      </c>
      <c r="E44" s="86" t="s">
        <v>65</v>
      </c>
      <c r="F44" s="86" t="s">
        <v>177</v>
      </c>
      <c r="G44" s="88">
        <v>1</v>
      </c>
      <c r="H44" s="103" t="s">
        <v>67</v>
      </c>
      <c r="I44" s="104" t="s">
        <v>780</v>
      </c>
    </row>
    <row r="45" spans="1:9" s="29" customFormat="1">
      <c r="A45" s="89" t="s">
        <v>781</v>
      </c>
      <c r="B45" s="86" t="s">
        <v>782</v>
      </c>
      <c r="C45" s="86" t="s">
        <v>783</v>
      </c>
      <c r="D45" s="87" t="s">
        <v>784</v>
      </c>
      <c r="E45" s="86" t="s">
        <v>785</v>
      </c>
      <c r="F45" s="86" t="s">
        <v>786</v>
      </c>
      <c r="G45" s="88">
        <v>1</v>
      </c>
      <c r="H45" s="103" t="s">
        <v>67</v>
      </c>
      <c r="I45" s="104" t="s">
        <v>787</v>
      </c>
    </row>
    <row r="46" spans="1:9" s="29" customFormat="1">
      <c r="A46" s="89" t="s">
        <v>788</v>
      </c>
      <c r="B46" s="86" t="s">
        <v>30</v>
      </c>
      <c r="C46" s="86" t="s">
        <v>550</v>
      </c>
      <c r="D46" s="87" t="s">
        <v>789</v>
      </c>
      <c r="E46" s="86" t="s">
        <v>382</v>
      </c>
      <c r="F46" s="86" t="s">
        <v>383</v>
      </c>
      <c r="G46" s="88">
        <v>2</v>
      </c>
      <c r="H46" s="103" t="s">
        <v>67</v>
      </c>
      <c r="I46" s="104" t="s">
        <v>552</v>
      </c>
    </row>
    <row r="47" spans="1:9" s="29" customFormat="1">
      <c r="A47" s="89" t="s">
        <v>790</v>
      </c>
      <c r="B47" s="86" t="s">
        <v>782</v>
      </c>
      <c r="C47" s="86" t="s">
        <v>791</v>
      </c>
      <c r="D47" s="87" t="s">
        <v>792</v>
      </c>
      <c r="E47" s="86" t="s">
        <v>793</v>
      </c>
      <c r="F47" s="86" t="s">
        <v>18</v>
      </c>
      <c r="G47" s="88">
        <v>1</v>
      </c>
      <c r="H47" s="103" t="s">
        <v>67</v>
      </c>
      <c r="I47" s="104" t="s">
        <v>794</v>
      </c>
    </row>
    <row r="48" spans="1:9" s="29" customFormat="1">
      <c r="A48" s="89" t="s">
        <v>795</v>
      </c>
      <c r="B48" s="86" t="s">
        <v>90</v>
      </c>
      <c r="C48" s="86" t="s">
        <v>796</v>
      </c>
      <c r="D48" s="87" t="s">
        <v>572</v>
      </c>
      <c r="E48" s="86" t="s">
        <v>797</v>
      </c>
      <c r="F48" s="86" t="s">
        <v>18</v>
      </c>
      <c r="G48" s="88">
        <v>1</v>
      </c>
      <c r="H48" s="103" t="s">
        <v>336</v>
      </c>
      <c r="I48" s="104" t="s">
        <v>798</v>
      </c>
    </row>
    <row r="49" spans="1:9" s="29" customFormat="1">
      <c r="A49" s="89" t="s">
        <v>799</v>
      </c>
      <c r="B49" s="86" t="s">
        <v>30</v>
      </c>
      <c r="C49" s="86" t="s">
        <v>384</v>
      </c>
      <c r="D49" s="87" t="s">
        <v>385</v>
      </c>
      <c r="E49" s="86" t="s">
        <v>382</v>
      </c>
      <c r="F49" s="86" t="s">
        <v>383</v>
      </c>
      <c r="G49" s="88">
        <v>1</v>
      </c>
      <c r="H49" s="103" t="s">
        <v>67</v>
      </c>
      <c r="I49" s="104" t="s">
        <v>800</v>
      </c>
    </row>
    <row r="50" spans="1:9" s="29" customFormat="1">
      <c r="A50" s="89" t="s">
        <v>801</v>
      </c>
      <c r="B50" s="86" t="s">
        <v>90</v>
      </c>
      <c r="C50" s="86" t="s">
        <v>571</v>
      </c>
      <c r="D50" s="87" t="s">
        <v>572</v>
      </c>
      <c r="E50" s="86" t="s">
        <v>570</v>
      </c>
      <c r="F50" s="86" t="s">
        <v>18</v>
      </c>
      <c r="G50" s="88">
        <v>4</v>
      </c>
      <c r="H50" s="103" t="s">
        <v>67</v>
      </c>
      <c r="I50" s="104" t="s">
        <v>573</v>
      </c>
    </row>
    <row r="51" spans="1:9" s="29" customFormat="1">
      <c r="A51" s="89" t="s">
        <v>802</v>
      </c>
      <c r="B51" s="86" t="s">
        <v>803</v>
      </c>
      <c r="C51" s="86" t="s">
        <v>804</v>
      </c>
      <c r="D51" s="87" t="s">
        <v>203</v>
      </c>
      <c r="E51" s="86" t="s">
        <v>338</v>
      </c>
      <c r="F51" s="86" t="s">
        <v>51</v>
      </c>
      <c r="G51" s="88">
        <v>2</v>
      </c>
      <c r="H51" s="103" t="s">
        <v>336</v>
      </c>
      <c r="I51" s="104">
        <v>1767762</v>
      </c>
    </row>
    <row r="52" spans="1:9" s="29" customFormat="1" ht="28">
      <c r="A52" s="89" t="s">
        <v>805</v>
      </c>
      <c r="B52" s="86" t="s">
        <v>42</v>
      </c>
      <c r="C52" s="86" t="s">
        <v>494</v>
      </c>
      <c r="D52" s="87" t="s">
        <v>203</v>
      </c>
      <c r="E52" s="86" t="s">
        <v>806</v>
      </c>
      <c r="F52" s="86" t="s">
        <v>9</v>
      </c>
      <c r="G52" s="88">
        <v>13</v>
      </c>
      <c r="H52" s="103" t="s">
        <v>336</v>
      </c>
      <c r="I52" s="104">
        <v>9330399</v>
      </c>
    </row>
    <row r="53" spans="1:9" s="29" customFormat="1">
      <c r="A53" s="89" t="s">
        <v>807</v>
      </c>
      <c r="B53" s="86" t="s">
        <v>342</v>
      </c>
      <c r="C53" s="86" t="s">
        <v>808</v>
      </c>
      <c r="D53" s="87" t="s">
        <v>92</v>
      </c>
      <c r="E53" s="86" t="s">
        <v>338</v>
      </c>
      <c r="F53" s="86" t="s">
        <v>51</v>
      </c>
      <c r="G53" s="88">
        <v>1</v>
      </c>
      <c r="H53" s="103" t="s">
        <v>336</v>
      </c>
      <c r="I53" s="104" t="s">
        <v>809</v>
      </c>
    </row>
    <row r="54" spans="1:9" s="29" customFormat="1">
      <c r="A54" s="89" t="s">
        <v>810</v>
      </c>
      <c r="B54" s="86" t="s">
        <v>811</v>
      </c>
      <c r="C54" s="86" t="s">
        <v>812</v>
      </c>
      <c r="D54" s="87" t="s">
        <v>813</v>
      </c>
      <c r="E54" s="86" t="s">
        <v>814</v>
      </c>
      <c r="F54" s="86" t="s">
        <v>815</v>
      </c>
      <c r="G54" s="88">
        <v>1</v>
      </c>
      <c r="H54" s="103" t="s">
        <v>67</v>
      </c>
      <c r="I54" s="104" t="s">
        <v>816</v>
      </c>
    </row>
    <row r="55" spans="1:9" s="29" customFormat="1">
      <c r="A55" s="89" t="s">
        <v>817</v>
      </c>
      <c r="B55" s="86" t="s">
        <v>74</v>
      </c>
      <c r="C55" s="86" t="s">
        <v>77</v>
      </c>
      <c r="D55" s="87" t="s">
        <v>94</v>
      </c>
      <c r="E55" s="86" t="s">
        <v>338</v>
      </c>
      <c r="F55" s="86" t="s">
        <v>9</v>
      </c>
      <c r="G55" s="88">
        <v>1</v>
      </c>
      <c r="H55" s="103" t="s">
        <v>67</v>
      </c>
      <c r="I55" s="104" t="s">
        <v>818</v>
      </c>
    </row>
    <row r="56" spans="1:9" s="29" customFormat="1">
      <c r="A56" s="89" t="s">
        <v>819</v>
      </c>
      <c r="B56" s="86" t="s">
        <v>342</v>
      </c>
      <c r="C56" s="86" t="s">
        <v>198</v>
      </c>
      <c r="D56" s="87" t="s">
        <v>92</v>
      </c>
      <c r="E56" s="86" t="s">
        <v>338</v>
      </c>
      <c r="F56" s="86" t="s">
        <v>9</v>
      </c>
      <c r="G56" s="88">
        <v>1</v>
      </c>
      <c r="H56" s="103" t="s">
        <v>336</v>
      </c>
      <c r="I56" s="104">
        <v>9331662</v>
      </c>
    </row>
    <row r="57" spans="1:9" s="29" customFormat="1">
      <c r="A57" s="89" t="s">
        <v>820</v>
      </c>
      <c r="B57" s="86" t="s">
        <v>811</v>
      </c>
      <c r="C57" s="86" t="s">
        <v>821</v>
      </c>
      <c r="D57" s="87" t="s">
        <v>822</v>
      </c>
      <c r="E57" s="86" t="s">
        <v>823</v>
      </c>
      <c r="F57" s="86" t="s">
        <v>815</v>
      </c>
      <c r="G57" s="88">
        <v>1</v>
      </c>
      <c r="H57" s="103" t="s">
        <v>67</v>
      </c>
      <c r="I57" s="104" t="s">
        <v>824</v>
      </c>
    </row>
    <row r="58" spans="1:9" s="29" customFormat="1">
      <c r="A58" s="89" t="s">
        <v>825</v>
      </c>
      <c r="B58" s="86" t="s">
        <v>500</v>
      </c>
      <c r="C58" s="86" t="s">
        <v>501</v>
      </c>
      <c r="D58" s="87" t="s">
        <v>203</v>
      </c>
      <c r="E58" s="86" t="s">
        <v>348</v>
      </c>
      <c r="F58" s="86" t="s">
        <v>9</v>
      </c>
      <c r="G58" s="88">
        <v>1</v>
      </c>
      <c r="H58" s="103" t="s">
        <v>67</v>
      </c>
      <c r="I58" s="104" t="s">
        <v>502</v>
      </c>
    </row>
    <row r="59" spans="1:9" s="29" customFormat="1">
      <c r="A59" s="89" t="s">
        <v>826</v>
      </c>
      <c r="B59" s="86" t="s">
        <v>93</v>
      </c>
      <c r="C59" s="86" t="s">
        <v>72</v>
      </c>
      <c r="D59" s="87" t="s">
        <v>346</v>
      </c>
      <c r="E59" s="86" t="s">
        <v>438</v>
      </c>
      <c r="F59" s="86" t="s">
        <v>9</v>
      </c>
      <c r="G59" s="88">
        <v>1</v>
      </c>
      <c r="H59" s="103" t="s">
        <v>336</v>
      </c>
      <c r="I59" s="104">
        <v>1344361</v>
      </c>
    </row>
    <row r="60" spans="1:9" s="29" customFormat="1">
      <c r="A60" s="89" t="s">
        <v>827</v>
      </c>
      <c r="B60" s="86" t="s">
        <v>45</v>
      </c>
      <c r="C60" s="86" t="s">
        <v>828</v>
      </c>
      <c r="D60" s="87" t="s">
        <v>829</v>
      </c>
      <c r="E60" s="86" t="s">
        <v>338</v>
      </c>
      <c r="F60" s="86" t="s">
        <v>9</v>
      </c>
      <c r="G60" s="88">
        <v>1</v>
      </c>
      <c r="H60" s="103" t="s">
        <v>336</v>
      </c>
      <c r="I60" s="104">
        <v>9331190</v>
      </c>
    </row>
    <row r="61" spans="1:9" s="29" customFormat="1">
      <c r="A61" s="89" t="s">
        <v>830</v>
      </c>
      <c r="B61" s="86" t="s">
        <v>42</v>
      </c>
      <c r="C61" s="86" t="s">
        <v>831</v>
      </c>
      <c r="D61" s="87" t="s">
        <v>832</v>
      </c>
      <c r="E61" s="86" t="s">
        <v>338</v>
      </c>
      <c r="F61" s="86" t="s">
        <v>9</v>
      </c>
      <c r="G61" s="88">
        <v>2</v>
      </c>
      <c r="H61" s="103" t="s">
        <v>336</v>
      </c>
      <c r="I61" s="104">
        <v>9331450</v>
      </c>
    </row>
    <row r="62" spans="1:9" s="29" customFormat="1">
      <c r="A62" s="89" t="s">
        <v>833</v>
      </c>
      <c r="B62" s="86" t="s">
        <v>45</v>
      </c>
      <c r="C62" s="86" t="s">
        <v>834</v>
      </c>
      <c r="D62" s="87" t="s">
        <v>452</v>
      </c>
      <c r="E62" s="86" t="s">
        <v>338</v>
      </c>
      <c r="F62" s="86" t="s">
        <v>51</v>
      </c>
      <c r="G62" s="88">
        <v>2</v>
      </c>
      <c r="H62" s="103" t="s">
        <v>336</v>
      </c>
      <c r="I62" s="104">
        <v>9330720</v>
      </c>
    </row>
    <row r="63" spans="1:9" s="29" customFormat="1">
      <c r="A63" s="89" t="s">
        <v>835</v>
      </c>
      <c r="B63" s="86" t="s">
        <v>342</v>
      </c>
      <c r="C63" s="86" t="s">
        <v>836</v>
      </c>
      <c r="D63" s="87" t="s">
        <v>837</v>
      </c>
      <c r="E63" s="86" t="s">
        <v>438</v>
      </c>
      <c r="F63" s="86" t="s">
        <v>9</v>
      </c>
      <c r="G63" s="88">
        <v>1</v>
      </c>
      <c r="H63" s="103" t="s">
        <v>67</v>
      </c>
      <c r="I63" s="104" t="s">
        <v>838</v>
      </c>
    </row>
    <row r="64" spans="1:9" s="29" customFormat="1">
      <c r="A64" s="89" t="s">
        <v>839</v>
      </c>
      <c r="B64" s="86" t="s">
        <v>34</v>
      </c>
      <c r="C64" s="86" t="s">
        <v>451</v>
      </c>
      <c r="D64" s="87" t="s">
        <v>452</v>
      </c>
      <c r="E64" s="86" t="s">
        <v>338</v>
      </c>
      <c r="F64" s="86" t="s">
        <v>9</v>
      </c>
      <c r="G64" s="88">
        <v>1</v>
      </c>
      <c r="H64" s="103" t="s">
        <v>336</v>
      </c>
      <c r="I64" s="104">
        <v>1811621</v>
      </c>
    </row>
    <row r="65" spans="1:9" s="29" customFormat="1">
      <c r="A65" s="89" t="s">
        <v>840</v>
      </c>
      <c r="B65" s="86" t="s">
        <v>342</v>
      </c>
      <c r="C65" s="86" t="s">
        <v>841</v>
      </c>
      <c r="D65" s="87" t="s">
        <v>216</v>
      </c>
      <c r="E65" s="86" t="s">
        <v>348</v>
      </c>
      <c r="F65" s="86" t="s">
        <v>9</v>
      </c>
      <c r="G65" s="88">
        <v>2</v>
      </c>
      <c r="H65" s="103" t="s">
        <v>67</v>
      </c>
      <c r="I65" s="104" t="s">
        <v>842</v>
      </c>
    </row>
    <row r="66" spans="1:9" s="29" customFormat="1">
      <c r="A66" s="89" t="s">
        <v>843</v>
      </c>
      <c r="B66" s="86" t="s">
        <v>344</v>
      </c>
      <c r="C66" s="86" t="s">
        <v>440</v>
      </c>
      <c r="D66" s="87" t="s">
        <v>441</v>
      </c>
      <c r="E66" s="86" t="s">
        <v>438</v>
      </c>
      <c r="F66" s="86" t="s">
        <v>9</v>
      </c>
      <c r="G66" s="88">
        <v>2</v>
      </c>
      <c r="H66" s="103" t="s">
        <v>67</v>
      </c>
      <c r="I66" s="104" t="s">
        <v>844</v>
      </c>
    </row>
    <row r="67" spans="1:9" s="29" customFormat="1">
      <c r="A67" s="89" t="s">
        <v>845</v>
      </c>
      <c r="B67" s="86" t="s">
        <v>34</v>
      </c>
      <c r="C67" s="86" t="s">
        <v>444</v>
      </c>
      <c r="D67" s="87" t="s">
        <v>432</v>
      </c>
      <c r="E67" s="86" t="s">
        <v>430</v>
      </c>
      <c r="F67" s="86" t="s">
        <v>9</v>
      </c>
      <c r="G67" s="88">
        <v>1</v>
      </c>
      <c r="H67" s="103" t="s">
        <v>336</v>
      </c>
      <c r="I67" s="104">
        <v>1811663</v>
      </c>
    </row>
    <row r="68" spans="1:9" s="29" customFormat="1">
      <c r="A68" s="89" t="s">
        <v>846</v>
      </c>
      <c r="B68" s="86" t="s">
        <v>34</v>
      </c>
      <c r="C68" s="86" t="s">
        <v>847</v>
      </c>
      <c r="D68" s="87" t="s">
        <v>832</v>
      </c>
      <c r="E68" s="86" t="s">
        <v>430</v>
      </c>
      <c r="F68" s="86" t="s">
        <v>9</v>
      </c>
      <c r="G68" s="88">
        <v>1</v>
      </c>
      <c r="H68" s="103" t="s">
        <v>336</v>
      </c>
      <c r="I68" s="104">
        <v>1809284</v>
      </c>
    </row>
    <row r="69" spans="1:9" s="29" customFormat="1">
      <c r="A69" s="89" t="s">
        <v>848</v>
      </c>
      <c r="B69" s="86" t="s">
        <v>342</v>
      </c>
      <c r="C69" s="86" t="s">
        <v>849</v>
      </c>
      <c r="D69" s="87" t="s">
        <v>850</v>
      </c>
      <c r="E69" s="86" t="s">
        <v>338</v>
      </c>
      <c r="F69" s="86" t="s">
        <v>9</v>
      </c>
      <c r="G69" s="88">
        <v>1</v>
      </c>
      <c r="H69" s="103" t="s">
        <v>67</v>
      </c>
      <c r="I69" s="104" t="s">
        <v>851</v>
      </c>
    </row>
    <row r="70" spans="1:9" s="29" customFormat="1">
      <c r="A70" s="89" t="s">
        <v>852</v>
      </c>
      <c r="B70" s="86" t="s">
        <v>34</v>
      </c>
      <c r="C70" s="86" t="s">
        <v>853</v>
      </c>
      <c r="D70" s="87" t="s">
        <v>854</v>
      </c>
      <c r="E70" s="86" t="s">
        <v>430</v>
      </c>
      <c r="F70" s="86" t="s">
        <v>9</v>
      </c>
      <c r="G70" s="88">
        <v>1</v>
      </c>
      <c r="H70" s="103" t="s">
        <v>336</v>
      </c>
      <c r="I70" s="104">
        <v>1811580</v>
      </c>
    </row>
    <row r="71" spans="1:9" s="29" customFormat="1">
      <c r="A71" s="89" t="s">
        <v>855</v>
      </c>
      <c r="B71" s="86" t="s">
        <v>42</v>
      </c>
      <c r="C71" s="86" t="s">
        <v>856</v>
      </c>
      <c r="D71" s="87" t="s">
        <v>366</v>
      </c>
      <c r="E71" s="86" t="s">
        <v>338</v>
      </c>
      <c r="F71" s="86" t="s">
        <v>51</v>
      </c>
      <c r="G71" s="88">
        <v>1</v>
      </c>
      <c r="H71" s="103" t="s">
        <v>336</v>
      </c>
      <c r="I71" s="104">
        <v>9332502</v>
      </c>
    </row>
    <row r="72" spans="1:9" s="29" customFormat="1">
      <c r="A72" s="89" t="s">
        <v>857</v>
      </c>
      <c r="B72" s="86" t="s">
        <v>45</v>
      </c>
      <c r="C72" s="86" t="s">
        <v>858</v>
      </c>
      <c r="D72" s="87" t="s">
        <v>859</v>
      </c>
      <c r="E72" s="86" t="s">
        <v>430</v>
      </c>
      <c r="F72" s="86" t="s">
        <v>9</v>
      </c>
      <c r="G72" s="88">
        <v>2</v>
      </c>
      <c r="H72" s="103" t="s">
        <v>336</v>
      </c>
      <c r="I72" s="104">
        <v>9331239</v>
      </c>
    </row>
    <row r="73" spans="1:9" s="29" customFormat="1">
      <c r="A73" s="89" t="s">
        <v>860</v>
      </c>
      <c r="B73" s="86" t="s">
        <v>344</v>
      </c>
      <c r="C73" s="86" t="s">
        <v>553</v>
      </c>
      <c r="D73" s="87" t="s">
        <v>861</v>
      </c>
      <c r="E73" s="86" t="s">
        <v>438</v>
      </c>
      <c r="F73" s="86" t="s">
        <v>9</v>
      </c>
      <c r="G73" s="88">
        <v>1</v>
      </c>
      <c r="H73" s="103" t="s">
        <v>336</v>
      </c>
      <c r="I73" s="104">
        <v>2138473</v>
      </c>
    </row>
    <row r="74" spans="1:9" s="29" customFormat="1">
      <c r="A74" s="89" t="s">
        <v>862</v>
      </c>
      <c r="B74" s="86" t="s">
        <v>34</v>
      </c>
      <c r="C74" s="86" t="s">
        <v>446</v>
      </c>
      <c r="D74" s="87" t="s">
        <v>447</v>
      </c>
      <c r="E74" s="86" t="s">
        <v>430</v>
      </c>
      <c r="F74" s="86" t="s">
        <v>9</v>
      </c>
      <c r="G74" s="88">
        <v>1</v>
      </c>
      <c r="H74" s="103" t="s">
        <v>336</v>
      </c>
      <c r="I74" s="104">
        <v>1811693</v>
      </c>
    </row>
    <row r="75" spans="1:9" s="29" customFormat="1">
      <c r="A75" s="89" t="s">
        <v>863</v>
      </c>
      <c r="B75" s="86" t="s">
        <v>344</v>
      </c>
      <c r="C75" s="86" t="s">
        <v>487</v>
      </c>
      <c r="D75" s="87" t="s">
        <v>488</v>
      </c>
      <c r="E75" s="86" t="s">
        <v>438</v>
      </c>
      <c r="F75" s="86" t="s">
        <v>9</v>
      </c>
      <c r="G75" s="88">
        <v>1</v>
      </c>
      <c r="H75" s="103" t="s">
        <v>336</v>
      </c>
      <c r="I75" s="104">
        <v>1738927</v>
      </c>
    </row>
    <row r="76" spans="1:9" s="29" customFormat="1">
      <c r="A76" s="89" t="s">
        <v>864</v>
      </c>
      <c r="B76" s="86" t="s">
        <v>34</v>
      </c>
      <c r="C76" s="86" t="s">
        <v>455</v>
      </c>
      <c r="D76" s="87" t="s">
        <v>865</v>
      </c>
      <c r="E76" s="86" t="s">
        <v>430</v>
      </c>
      <c r="F76" s="86" t="s">
        <v>9</v>
      </c>
      <c r="G76" s="88">
        <v>1</v>
      </c>
      <c r="H76" s="103" t="s">
        <v>336</v>
      </c>
      <c r="I76" s="104">
        <v>1811635</v>
      </c>
    </row>
    <row r="77" spans="1:9" s="29" customFormat="1">
      <c r="A77" s="89" t="s">
        <v>866</v>
      </c>
      <c r="B77" s="86" t="s">
        <v>75</v>
      </c>
      <c r="C77" s="86" t="s">
        <v>867</v>
      </c>
      <c r="D77" s="87" t="s">
        <v>868</v>
      </c>
      <c r="E77" s="86" t="s">
        <v>430</v>
      </c>
      <c r="F77" s="86" t="s">
        <v>9</v>
      </c>
      <c r="G77" s="88">
        <v>1</v>
      </c>
      <c r="H77" s="103" t="s">
        <v>336</v>
      </c>
      <c r="I77" s="104">
        <v>9238620</v>
      </c>
    </row>
    <row r="78" spans="1:9" s="29" customFormat="1">
      <c r="A78" s="89" t="s">
        <v>869</v>
      </c>
      <c r="B78" s="86" t="s">
        <v>34</v>
      </c>
      <c r="C78" s="86" t="s">
        <v>457</v>
      </c>
      <c r="D78" s="87" t="s">
        <v>458</v>
      </c>
      <c r="E78" s="86" t="s">
        <v>430</v>
      </c>
      <c r="F78" s="86" t="s">
        <v>9</v>
      </c>
      <c r="G78" s="88">
        <v>1</v>
      </c>
      <c r="H78" s="103" t="s">
        <v>336</v>
      </c>
      <c r="I78" s="104">
        <v>1811651</v>
      </c>
    </row>
    <row r="79" spans="1:9" s="29" customFormat="1">
      <c r="A79" s="89" t="s">
        <v>870</v>
      </c>
      <c r="B79" s="86" t="s">
        <v>45</v>
      </c>
      <c r="C79" s="86" t="s">
        <v>871</v>
      </c>
      <c r="D79" s="87" t="s">
        <v>872</v>
      </c>
      <c r="E79" s="86" t="s">
        <v>814</v>
      </c>
      <c r="F79" s="86" t="s">
        <v>873</v>
      </c>
      <c r="G79" s="88">
        <v>3</v>
      </c>
      <c r="H79" s="103" t="s">
        <v>336</v>
      </c>
      <c r="I79" s="104">
        <v>1887627</v>
      </c>
    </row>
    <row r="80" spans="1:9" s="29" customFormat="1">
      <c r="A80" s="89" t="s">
        <v>874</v>
      </c>
      <c r="B80" s="86" t="s">
        <v>342</v>
      </c>
      <c r="C80" s="86" t="s">
        <v>875</v>
      </c>
      <c r="D80" s="87" t="s">
        <v>94</v>
      </c>
      <c r="E80" s="86" t="s">
        <v>348</v>
      </c>
      <c r="F80" s="86" t="s">
        <v>51</v>
      </c>
      <c r="G80" s="88">
        <v>1</v>
      </c>
      <c r="H80" s="103" t="s">
        <v>67</v>
      </c>
      <c r="I80" s="104" t="s">
        <v>876</v>
      </c>
    </row>
    <row r="81" spans="1:9" s="29" customFormat="1">
      <c r="A81" s="89" t="s">
        <v>877</v>
      </c>
      <c r="B81" s="86" t="s">
        <v>45</v>
      </c>
      <c r="C81" s="86" t="s">
        <v>49</v>
      </c>
      <c r="D81" s="87" t="s">
        <v>346</v>
      </c>
      <c r="E81" s="86" t="s">
        <v>359</v>
      </c>
      <c r="F81" s="86" t="s">
        <v>9</v>
      </c>
      <c r="G81" s="88">
        <v>4</v>
      </c>
      <c r="H81" s="103" t="s">
        <v>336</v>
      </c>
      <c r="I81" s="104">
        <v>9330402</v>
      </c>
    </row>
    <row r="82" spans="1:9" s="29" customFormat="1">
      <c r="A82" s="89" t="s">
        <v>878</v>
      </c>
      <c r="B82" s="86" t="s">
        <v>184</v>
      </c>
      <c r="C82" s="86" t="s">
        <v>879</v>
      </c>
      <c r="D82" s="87" t="s">
        <v>567</v>
      </c>
      <c r="E82" s="86" t="s">
        <v>880</v>
      </c>
      <c r="F82" s="86" t="s">
        <v>18</v>
      </c>
      <c r="G82" s="88">
        <v>1</v>
      </c>
      <c r="H82" s="103" t="s">
        <v>67</v>
      </c>
      <c r="I82" s="104" t="s">
        <v>881</v>
      </c>
    </row>
    <row r="83" spans="1:9" s="29" customFormat="1">
      <c r="A83" s="89" t="s">
        <v>882</v>
      </c>
      <c r="B83" s="86" t="s">
        <v>883</v>
      </c>
      <c r="C83" s="86" t="s">
        <v>884</v>
      </c>
      <c r="D83" s="87" t="s">
        <v>194</v>
      </c>
      <c r="E83" s="86" t="s">
        <v>195</v>
      </c>
      <c r="F83" s="86" t="s">
        <v>196</v>
      </c>
      <c r="G83" s="88">
        <v>1</v>
      </c>
      <c r="H83" s="103" t="s">
        <v>336</v>
      </c>
      <c r="I83" s="104">
        <v>1575027</v>
      </c>
    </row>
    <row r="84" spans="1:9" s="29" customFormat="1">
      <c r="A84" s="89" t="s">
        <v>885</v>
      </c>
      <c r="B84" s="86" t="s">
        <v>184</v>
      </c>
      <c r="C84" s="86" t="s">
        <v>886</v>
      </c>
      <c r="D84" s="87" t="s">
        <v>887</v>
      </c>
      <c r="E84" s="86" t="s">
        <v>888</v>
      </c>
      <c r="F84" s="86" t="s">
        <v>889</v>
      </c>
      <c r="G84" s="88">
        <v>1</v>
      </c>
      <c r="H84" s="103" t="s">
        <v>67</v>
      </c>
      <c r="I84" s="104" t="s">
        <v>890</v>
      </c>
    </row>
    <row r="85" spans="1:9" s="29" customFormat="1">
      <c r="A85" s="89" t="s">
        <v>891</v>
      </c>
      <c r="B85" s="86" t="s">
        <v>37</v>
      </c>
      <c r="C85" s="86" t="s">
        <v>892</v>
      </c>
      <c r="D85" s="87" t="s">
        <v>893</v>
      </c>
      <c r="E85" s="86" t="s">
        <v>38</v>
      </c>
      <c r="F85" s="86" t="s">
        <v>894</v>
      </c>
      <c r="G85" s="88">
        <v>1</v>
      </c>
      <c r="H85" s="103" t="s">
        <v>67</v>
      </c>
      <c r="I85" s="104" t="s">
        <v>895</v>
      </c>
    </row>
    <row r="86" spans="1:9" s="29" customFormat="1">
      <c r="A86" s="89" t="s">
        <v>896</v>
      </c>
      <c r="B86" s="86" t="s">
        <v>466</v>
      </c>
      <c r="C86" s="86" t="s">
        <v>467</v>
      </c>
      <c r="D86" s="87" t="s">
        <v>468</v>
      </c>
      <c r="E86" s="86" t="s">
        <v>464</v>
      </c>
      <c r="F86" s="86" t="s">
        <v>465</v>
      </c>
      <c r="G86" s="88">
        <v>1</v>
      </c>
      <c r="H86" s="103" t="s">
        <v>67</v>
      </c>
      <c r="I86" s="104" t="s">
        <v>897</v>
      </c>
    </row>
    <row r="87" spans="1:9" s="29" customFormat="1" ht="15" thickBot="1">
      <c r="A87" s="91" t="s">
        <v>898</v>
      </c>
      <c r="B87" s="92" t="s">
        <v>373</v>
      </c>
      <c r="C87" s="92" t="s">
        <v>899</v>
      </c>
      <c r="D87" s="93" t="s">
        <v>900</v>
      </c>
      <c r="E87" s="92" t="s">
        <v>901</v>
      </c>
      <c r="F87" s="92" t="s">
        <v>514</v>
      </c>
      <c r="G87" s="94">
        <v>1</v>
      </c>
      <c r="H87" s="105" t="s">
        <v>67</v>
      </c>
      <c r="I87" s="106" t="s">
        <v>902</v>
      </c>
    </row>
    <row r="88" spans="1:9">
      <c r="D88" s="20"/>
      <c r="E88" s="27"/>
      <c r="G88" s="14"/>
      <c r="H88" s="27"/>
    </row>
    <row r="89" spans="1:9">
      <c r="D89" s="20"/>
      <c r="E89" s="27"/>
      <c r="G89" s="14"/>
      <c r="H89" s="27"/>
    </row>
    <row r="90" spans="1:9">
      <c r="D90" s="20"/>
      <c r="E90" s="27"/>
      <c r="G90" s="14"/>
      <c r="H90" s="27"/>
    </row>
    <row r="91" spans="1:9">
      <c r="D91" s="20"/>
      <c r="E91" s="27"/>
      <c r="G91" s="14"/>
      <c r="H91" s="27"/>
    </row>
    <row r="92" spans="1:9">
      <c r="D92" s="20"/>
      <c r="E92" s="27"/>
      <c r="G92" s="14"/>
      <c r="H92" s="27"/>
    </row>
    <row r="93" spans="1:9">
      <c r="D93" s="20"/>
      <c r="E93" s="27"/>
      <c r="G93" s="14"/>
      <c r="H93" s="27"/>
    </row>
    <row r="94" spans="1:9">
      <c r="D94" s="20"/>
      <c r="E94" s="27"/>
      <c r="G94" s="14"/>
      <c r="H94" s="27"/>
    </row>
    <row r="95" spans="1:9">
      <c r="D95" s="20"/>
      <c r="E95" s="27"/>
      <c r="G95" s="14"/>
      <c r="H95" s="27"/>
    </row>
    <row r="96" spans="1:9">
      <c r="D96" s="20"/>
      <c r="E96" s="27"/>
      <c r="G96" s="14"/>
      <c r="H96" s="27"/>
    </row>
    <row r="97" spans="4:8">
      <c r="D97" s="20"/>
      <c r="E97" s="27"/>
      <c r="G97" s="14"/>
      <c r="H97" s="27"/>
    </row>
    <row r="98" spans="4:8">
      <c r="D98" s="20"/>
      <c r="E98" s="27"/>
      <c r="G98" s="14"/>
      <c r="H98" s="27"/>
    </row>
    <row r="99" spans="4:8">
      <c r="D99" s="20"/>
      <c r="E99" s="27"/>
      <c r="G99" s="14"/>
      <c r="H99" s="27"/>
    </row>
    <row r="100" spans="4:8">
      <c r="D100" s="20"/>
      <c r="E100" s="27"/>
      <c r="G100" s="14"/>
      <c r="H100" s="27"/>
    </row>
    <row r="101" spans="4:8">
      <c r="D101" s="20"/>
      <c r="E101" s="27"/>
      <c r="G101" s="14"/>
      <c r="H101" s="27"/>
    </row>
    <row r="102" spans="4:8">
      <c r="D102" s="20"/>
      <c r="E102" s="27"/>
      <c r="G102" s="14"/>
      <c r="H102" s="27"/>
    </row>
    <row r="103" spans="4:8">
      <c r="D103" s="20"/>
      <c r="E103" s="27"/>
      <c r="G103" s="14"/>
      <c r="H103" s="27"/>
    </row>
    <row r="104" spans="4:8">
      <c r="D104" s="20"/>
      <c r="E104" s="27"/>
      <c r="G104" s="14"/>
      <c r="H104" s="27"/>
    </row>
    <row r="105" spans="4:8">
      <c r="D105" s="20"/>
      <c r="E105" s="27"/>
      <c r="G105" s="14"/>
      <c r="H105" s="27"/>
    </row>
    <row r="106" spans="4:8">
      <c r="D106" s="20"/>
      <c r="E106" s="27"/>
      <c r="G106" s="14"/>
      <c r="H106" s="27"/>
    </row>
    <row r="107" spans="4:8">
      <c r="D107" s="20"/>
      <c r="E107" s="27"/>
      <c r="G107" s="14"/>
      <c r="H107" s="27"/>
    </row>
    <row r="108" spans="4:8">
      <c r="D108" s="20"/>
      <c r="E108" s="27"/>
      <c r="G108" s="14"/>
      <c r="H108" s="27"/>
    </row>
    <row r="109" spans="4:8">
      <c r="D109" s="20"/>
      <c r="E109" s="27"/>
      <c r="G109" s="14"/>
      <c r="H109" s="27"/>
    </row>
    <row r="110" spans="4:8">
      <c r="D110" s="20"/>
      <c r="E110" s="27"/>
      <c r="G110" s="14"/>
      <c r="H110" s="27"/>
    </row>
    <row r="111" spans="4:8">
      <c r="D111" s="20"/>
      <c r="E111" s="27"/>
      <c r="G111" s="14"/>
      <c r="H111" s="27"/>
    </row>
    <row r="112" spans="4:8">
      <c r="D112" s="20"/>
      <c r="E112" s="27"/>
      <c r="G112" s="14"/>
      <c r="H112" s="27"/>
    </row>
    <row r="113" spans="4:8">
      <c r="D113" s="20"/>
      <c r="E113" s="27"/>
      <c r="G113" s="14"/>
      <c r="H113" s="27"/>
    </row>
    <row r="114" spans="4:8">
      <c r="D114" s="20"/>
      <c r="E114" s="27"/>
      <c r="G114" s="14"/>
      <c r="H114" s="27"/>
    </row>
    <row r="115" spans="4:8">
      <c r="D115" s="20"/>
      <c r="E115" s="27"/>
      <c r="G115" s="14"/>
      <c r="H115" s="27"/>
    </row>
    <row r="116" spans="4:8">
      <c r="D116" s="20"/>
      <c r="E116" s="27"/>
      <c r="G116" s="14"/>
      <c r="H116" s="27"/>
    </row>
    <row r="117" spans="4:8">
      <c r="D117" s="20"/>
      <c r="E117" s="27"/>
      <c r="G117" s="14"/>
      <c r="H117" s="27"/>
    </row>
    <row r="118" spans="4:8">
      <c r="D118" s="20"/>
      <c r="E118" s="27"/>
      <c r="G118" s="14"/>
      <c r="H118" s="27"/>
    </row>
    <row r="119" spans="4:8">
      <c r="D119" s="20"/>
      <c r="E119" s="27"/>
      <c r="G119" s="14"/>
      <c r="H119" s="27"/>
    </row>
    <row r="120" spans="4:8">
      <c r="D120" s="20"/>
      <c r="E120" s="27"/>
      <c r="G120" s="14"/>
      <c r="H120" s="27"/>
    </row>
    <row r="121" spans="4:8">
      <c r="D121" s="20"/>
      <c r="E121" s="27"/>
      <c r="G121" s="14"/>
      <c r="H121" s="27"/>
    </row>
    <row r="122" spans="4:8">
      <c r="D122" s="20"/>
      <c r="E122" s="27"/>
      <c r="G122" s="14"/>
      <c r="H122" s="27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Control Sheet</vt:lpstr>
      <vt:lpstr>Assembly BOM</vt:lpstr>
      <vt:lpstr>PR240 Proxi-Com PCBA BOM</vt:lpstr>
      <vt:lpstr>PR240 Tx Power PCBA BOM</vt:lpstr>
      <vt:lpstr>PR240 RX Power PCBA BOM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2013-12-07T01:00:59Z</dcterms:modified>
</cp:coreProperties>
</file>