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05" yWindow="105" windowWidth="12255" windowHeight="6375" tabRatio="821" firstSheet="1" activeTab="2"/>
  </bookViews>
  <sheets>
    <sheet name="LRAUV_901110" sheetId="11" r:id="rId1"/>
    <sheet name="707976_PwrBuoy" sheetId="16" r:id="rId2"/>
    <sheet name="900xxx_XXXXXX" sheetId="10" r:id="rId3"/>
  </sheets>
  <calcPr calcId="145621"/>
</workbook>
</file>

<file path=xl/calcChain.xml><?xml version="1.0" encoding="utf-8"?>
<calcChain xmlns="http://schemas.openxmlformats.org/spreadsheetml/2006/main">
  <c r="F40" i="10" l="1"/>
  <c r="E40" i="10"/>
  <c r="Q56" i="16" l="1"/>
  <c r="P54" i="16"/>
  <c r="O54" i="16"/>
  <c r="R54" i="16" s="1"/>
  <c r="R52" i="16"/>
  <c r="Q52" i="16"/>
  <c r="R51" i="16"/>
  <c r="Q51" i="16"/>
  <c r="R50" i="16"/>
  <c r="Q50" i="16"/>
  <c r="R49" i="16"/>
  <c r="Q49" i="16"/>
  <c r="R48" i="16"/>
  <c r="Q48" i="16"/>
  <c r="R46" i="16"/>
  <c r="Q46" i="16"/>
  <c r="R42" i="16"/>
  <c r="Q42" i="16"/>
  <c r="R41" i="16"/>
  <c r="Q41" i="16"/>
  <c r="R40" i="16"/>
  <c r="Q40" i="16"/>
  <c r="R37" i="16"/>
  <c r="Q37" i="16"/>
  <c r="R36" i="16"/>
  <c r="Q36" i="16"/>
  <c r="R34" i="16"/>
  <c r="Q34" i="16"/>
  <c r="R33" i="16"/>
  <c r="Q33" i="16"/>
  <c r="R32" i="16"/>
  <c r="Q32" i="16"/>
  <c r="R31" i="16"/>
  <c r="Q31" i="16"/>
  <c r="R30" i="16"/>
  <c r="Q30" i="16"/>
  <c r="R28" i="16"/>
  <c r="Q28" i="16"/>
  <c r="R27" i="16"/>
  <c r="Q27" i="16"/>
  <c r="R26" i="16"/>
  <c r="Q26" i="16"/>
  <c r="R25" i="16"/>
  <c r="Q25" i="16"/>
  <c r="R23" i="16"/>
  <c r="Q23" i="16"/>
  <c r="R22" i="16"/>
  <c r="Q22" i="16"/>
  <c r="R21" i="16"/>
  <c r="Q21" i="16"/>
  <c r="R19" i="16"/>
  <c r="Q19" i="16"/>
  <c r="R18" i="16"/>
  <c r="Q18" i="16"/>
  <c r="R17" i="16"/>
  <c r="Q17" i="16"/>
  <c r="R16" i="16"/>
  <c r="Q16" i="16"/>
  <c r="R15" i="16"/>
  <c r="Q15" i="16"/>
  <c r="R14" i="16"/>
  <c r="Q14" i="16"/>
  <c r="R13" i="16"/>
  <c r="Q13" i="16"/>
  <c r="R12" i="16"/>
  <c r="Q12" i="16"/>
  <c r="R11" i="16"/>
  <c r="Q11" i="16"/>
  <c r="R10" i="16"/>
  <c r="Q10" i="16"/>
  <c r="R8" i="16"/>
  <c r="Q8" i="16"/>
  <c r="R7" i="16"/>
  <c r="Q7" i="16"/>
  <c r="BZ55" i="11"/>
  <c r="BY55" i="11"/>
  <c r="CB53" i="11"/>
  <c r="CA53" i="11"/>
  <c r="CB52" i="11"/>
  <c r="CA52" i="11"/>
  <c r="CB50" i="11"/>
  <c r="CA50" i="11"/>
  <c r="CB47" i="11"/>
  <c r="CA47" i="11"/>
  <c r="CB46" i="11"/>
  <c r="CA46" i="11"/>
  <c r="CB45" i="11"/>
  <c r="CA45" i="11"/>
  <c r="CB44" i="11"/>
  <c r="CA44" i="11"/>
  <c r="CB43" i="11"/>
  <c r="CA43" i="11"/>
  <c r="CB41" i="11"/>
  <c r="CA41" i="11"/>
  <c r="CB40" i="11"/>
  <c r="CA40" i="11"/>
  <c r="CB39" i="11"/>
  <c r="CA39" i="11"/>
  <c r="CB38" i="11"/>
  <c r="CA38" i="11"/>
  <c r="CB37" i="11"/>
  <c r="CA37" i="11"/>
  <c r="CB36" i="11"/>
  <c r="CA36" i="11"/>
  <c r="CB35" i="11"/>
  <c r="CA35" i="11"/>
  <c r="CB34" i="11"/>
  <c r="CA34" i="11"/>
  <c r="CB33" i="11"/>
  <c r="CA33" i="11"/>
  <c r="CB31" i="11"/>
  <c r="CA31" i="11"/>
  <c r="CB30" i="11"/>
  <c r="CA30" i="11"/>
  <c r="CB29" i="11"/>
  <c r="CA29" i="11"/>
  <c r="CB28" i="11"/>
  <c r="CA28" i="11"/>
  <c r="CB26" i="11"/>
  <c r="CA26" i="11"/>
  <c r="CB24" i="11"/>
  <c r="CA24" i="11"/>
  <c r="CB23" i="11"/>
  <c r="CA23" i="11"/>
  <c r="CB22" i="11"/>
  <c r="CA22" i="11"/>
  <c r="CB21" i="11"/>
  <c r="CA21" i="11"/>
  <c r="CB20" i="11"/>
  <c r="CA20" i="11"/>
  <c r="CB19" i="11"/>
  <c r="CA19" i="11"/>
  <c r="CB18" i="11"/>
  <c r="CA18" i="11"/>
  <c r="CB17" i="11"/>
  <c r="CA17" i="11"/>
  <c r="CB16" i="11"/>
  <c r="CA16" i="11"/>
  <c r="CB15" i="11"/>
  <c r="CA15" i="11"/>
  <c r="CB14" i="11"/>
  <c r="CA14" i="11"/>
  <c r="CB13" i="11"/>
  <c r="CA13" i="11"/>
  <c r="CB12" i="11"/>
  <c r="CA12" i="11"/>
  <c r="CB11" i="11"/>
  <c r="CA11" i="11"/>
  <c r="CB9" i="11"/>
  <c r="CA9" i="11"/>
  <c r="CB7" i="11"/>
  <c r="CA7" i="11"/>
  <c r="Q54" i="16" l="1"/>
  <c r="CB55" i="11"/>
  <c r="CA55" i="11"/>
  <c r="CA58" i="11" s="1"/>
  <c r="BV55" i="11"/>
  <c r="BU55" i="11"/>
  <c r="BX55" i="11" s="1"/>
  <c r="BX53" i="11"/>
  <c r="BW53" i="11"/>
  <c r="BX52" i="11"/>
  <c r="BW52" i="11"/>
  <c r="BX50" i="11"/>
  <c r="BW50" i="11"/>
  <c r="BX47" i="11"/>
  <c r="BW47" i="11"/>
  <c r="BX46" i="11"/>
  <c r="BW46" i="11"/>
  <c r="BX45" i="11"/>
  <c r="BW45" i="11"/>
  <c r="BX44" i="11"/>
  <c r="BW44" i="11"/>
  <c r="BX43" i="11"/>
  <c r="BW43" i="11"/>
  <c r="BX41" i="11"/>
  <c r="BW41" i="11"/>
  <c r="BX40" i="11"/>
  <c r="BW40" i="11"/>
  <c r="BX39" i="11"/>
  <c r="BW39" i="11"/>
  <c r="BX38" i="11"/>
  <c r="BW38" i="11"/>
  <c r="BX37" i="11"/>
  <c r="BW37" i="11"/>
  <c r="BX36" i="11"/>
  <c r="BW36" i="11"/>
  <c r="BX35" i="11"/>
  <c r="BW35" i="11"/>
  <c r="BX34" i="11"/>
  <c r="BW34" i="11"/>
  <c r="BX33" i="11"/>
  <c r="BW33" i="11"/>
  <c r="BX31" i="11"/>
  <c r="BW31" i="11"/>
  <c r="BX30" i="11"/>
  <c r="BW30" i="11"/>
  <c r="BX29" i="11"/>
  <c r="BW29" i="11"/>
  <c r="BX28" i="11"/>
  <c r="BW28" i="11"/>
  <c r="BX26" i="11"/>
  <c r="BW26" i="11"/>
  <c r="BX24" i="11"/>
  <c r="BW24" i="11"/>
  <c r="BX23" i="11"/>
  <c r="BW23" i="11"/>
  <c r="BX22" i="11"/>
  <c r="BW22" i="11"/>
  <c r="BX21" i="11"/>
  <c r="BW21" i="11"/>
  <c r="BX20" i="11"/>
  <c r="BW20" i="11"/>
  <c r="BX19" i="11"/>
  <c r="BW19" i="11"/>
  <c r="BX18" i="11"/>
  <c r="BW18" i="11"/>
  <c r="BX17" i="11"/>
  <c r="BW17" i="11"/>
  <c r="BX16" i="11"/>
  <c r="BW16" i="11"/>
  <c r="BX15" i="11"/>
  <c r="BW15" i="11"/>
  <c r="BX14" i="11"/>
  <c r="BW14" i="11"/>
  <c r="BX13" i="11"/>
  <c r="BW13" i="11"/>
  <c r="BX12" i="11"/>
  <c r="BW12" i="11"/>
  <c r="BX11" i="11"/>
  <c r="BW11" i="11"/>
  <c r="BX9" i="11"/>
  <c r="BW9" i="11"/>
  <c r="BX7" i="11"/>
  <c r="BW7" i="11"/>
  <c r="BW55" i="11" l="1"/>
  <c r="BW58" i="11" s="1"/>
  <c r="BR55" i="11"/>
  <c r="BQ55" i="11"/>
  <c r="BT55" i="11" s="1"/>
  <c r="BT53" i="11"/>
  <c r="BS53" i="11"/>
  <c r="BT52" i="11"/>
  <c r="BS52" i="11"/>
  <c r="BT50" i="11"/>
  <c r="BS50" i="11"/>
  <c r="BT47" i="11"/>
  <c r="BS47" i="11"/>
  <c r="BT46" i="11"/>
  <c r="BS46" i="11"/>
  <c r="BT45" i="11"/>
  <c r="BS45" i="11"/>
  <c r="BT44" i="11"/>
  <c r="BS44" i="11"/>
  <c r="BT43" i="11"/>
  <c r="BS43" i="11"/>
  <c r="BT41" i="11"/>
  <c r="BS41" i="11"/>
  <c r="BT40" i="11"/>
  <c r="BS40" i="11"/>
  <c r="BT39" i="11"/>
  <c r="BS39" i="11"/>
  <c r="BT38" i="11"/>
  <c r="BS38" i="11"/>
  <c r="BT37" i="11"/>
  <c r="BS37" i="11"/>
  <c r="BT36" i="11"/>
  <c r="BS36" i="11"/>
  <c r="BT35" i="11"/>
  <c r="BS35" i="11"/>
  <c r="BT34" i="11"/>
  <c r="BS34" i="11"/>
  <c r="BT33" i="11"/>
  <c r="BS33" i="11"/>
  <c r="BT31" i="11"/>
  <c r="BS31" i="11"/>
  <c r="BT30" i="11"/>
  <c r="BS30" i="11"/>
  <c r="BT29" i="11"/>
  <c r="BS29" i="11"/>
  <c r="BT28" i="11"/>
  <c r="BS28" i="11"/>
  <c r="BT26" i="11"/>
  <c r="BS26" i="11"/>
  <c r="BT24" i="11"/>
  <c r="BS24" i="11"/>
  <c r="BT23" i="11"/>
  <c r="BS23" i="11"/>
  <c r="BT22" i="11"/>
  <c r="BS22" i="11"/>
  <c r="BT21" i="11"/>
  <c r="BS21" i="11"/>
  <c r="BT20" i="11"/>
  <c r="BS20" i="11"/>
  <c r="BT19" i="11"/>
  <c r="BS19" i="11"/>
  <c r="BT18" i="11"/>
  <c r="BS18" i="11"/>
  <c r="BT17" i="11"/>
  <c r="BS17" i="11"/>
  <c r="BT16" i="11"/>
  <c r="BS16" i="11"/>
  <c r="BT15" i="11"/>
  <c r="BS15" i="11"/>
  <c r="BT14" i="11"/>
  <c r="BS14" i="11"/>
  <c r="BT13" i="11"/>
  <c r="BS13" i="11"/>
  <c r="BT12" i="11"/>
  <c r="BS12" i="11"/>
  <c r="BT11" i="11"/>
  <c r="BS11" i="11"/>
  <c r="BT9" i="11"/>
  <c r="BS9" i="11"/>
  <c r="BT7" i="11"/>
  <c r="BS7" i="11"/>
  <c r="BS55" i="11" l="1"/>
  <c r="BS58" i="11" s="1"/>
  <c r="BN55" i="11"/>
  <c r="BM55" i="11"/>
  <c r="BP55" i="11" s="1"/>
  <c r="BP53" i="11"/>
  <c r="BO53" i="11"/>
  <c r="BP52" i="11"/>
  <c r="BO52" i="11"/>
  <c r="BP50" i="11"/>
  <c r="BO50" i="11"/>
  <c r="BP47" i="11"/>
  <c r="BO47" i="11"/>
  <c r="BP46" i="11"/>
  <c r="BO46" i="11"/>
  <c r="BP45" i="11"/>
  <c r="BO45" i="11"/>
  <c r="BP44" i="11"/>
  <c r="BO44" i="11"/>
  <c r="BP43" i="11"/>
  <c r="BO43" i="11"/>
  <c r="BP41" i="11"/>
  <c r="BO41" i="11"/>
  <c r="BP40" i="11"/>
  <c r="BO40" i="11"/>
  <c r="BP39" i="11"/>
  <c r="BO39" i="11"/>
  <c r="BP38" i="11"/>
  <c r="BO38" i="11"/>
  <c r="BP37" i="11"/>
  <c r="BO37" i="11"/>
  <c r="BP36" i="11"/>
  <c r="BO36" i="11"/>
  <c r="BP35" i="11"/>
  <c r="BO35" i="11"/>
  <c r="BP34" i="11"/>
  <c r="BO34" i="11"/>
  <c r="BP33" i="11"/>
  <c r="BO33" i="11"/>
  <c r="BP31" i="11"/>
  <c r="BO31" i="11"/>
  <c r="BP30" i="11"/>
  <c r="BO30" i="11"/>
  <c r="BP29" i="11"/>
  <c r="BO29" i="11"/>
  <c r="BP28" i="11"/>
  <c r="BO28" i="11"/>
  <c r="BP26" i="11"/>
  <c r="BO26" i="11"/>
  <c r="BP24" i="11"/>
  <c r="BO24" i="11"/>
  <c r="BP23" i="11"/>
  <c r="BO23" i="11"/>
  <c r="BP22" i="11"/>
  <c r="BO22" i="11"/>
  <c r="BP21" i="11"/>
  <c r="BO21" i="11"/>
  <c r="BP20" i="11"/>
  <c r="BO20" i="11"/>
  <c r="BP19" i="11"/>
  <c r="BO19" i="11"/>
  <c r="BP18" i="11"/>
  <c r="BO18" i="11"/>
  <c r="BP17" i="11"/>
  <c r="BO17" i="11"/>
  <c r="BP16" i="11"/>
  <c r="BO16" i="11"/>
  <c r="BP15" i="11"/>
  <c r="BO15" i="11"/>
  <c r="BP14" i="11"/>
  <c r="BO14" i="11"/>
  <c r="BP13" i="11"/>
  <c r="BO13" i="11"/>
  <c r="BP12" i="11"/>
  <c r="BO12" i="11"/>
  <c r="BP11" i="11"/>
  <c r="BO11" i="11"/>
  <c r="BP9" i="11"/>
  <c r="BO9" i="11"/>
  <c r="BP7" i="11"/>
  <c r="BO7" i="11"/>
  <c r="BO55" i="11" l="1"/>
  <c r="BO58" i="11" s="1"/>
  <c r="BJ55" i="11"/>
  <c r="BI55" i="11"/>
  <c r="BL55" i="11" s="1"/>
  <c r="BL53" i="11"/>
  <c r="BK53" i="11"/>
  <c r="BL52" i="11"/>
  <c r="BK52" i="11"/>
  <c r="BL50" i="11"/>
  <c r="BK50" i="11"/>
  <c r="BL47" i="11"/>
  <c r="BK47" i="11"/>
  <c r="BL46" i="11"/>
  <c r="BK46" i="11"/>
  <c r="BL45" i="11"/>
  <c r="BK45" i="11"/>
  <c r="BL44" i="11"/>
  <c r="BK44" i="11"/>
  <c r="BL43" i="11"/>
  <c r="BK43" i="11"/>
  <c r="BL41" i="11"/>
  <c r="BK41" i="11"/>
  <c r="BL40" i="11"/>
  <c r="BK40" i="11"/>
  <c r="BL39" i="11"/>
  <c r="BK39" i="11"/>
  <c r="BL38" i="11"/>
  <c r="BK38" i="11"/>
  <c r="BL37" i="11"/>
  <c r="BK37" i="11"/>
  <c r="BL36" i="11"/>
  <c r="BK36" i="11"/>
  <c r="BL35" i="11"/>
  <c r="BK35" i="11"/>
  <c r="BL34" i="11"/>
  <c r="BK34" i="11"/>
  <c r="BL33" i="11"/>
  <c r="BK33" i="11"/>
  <c r="BL31" i="11"/>
  <c r="BK31" i="11"/>
  <c r="BL30" i="11"/>
  <c r="BK30" i="11"/>
  <c r="BL29" i="11"/>
  <c r="BK29" i="11"/>
  <c r="BL28" i="11"/>
  <c r="BK28" i="11"/>
  <c r="BL26" i="11"/>
  <c r="BK26" i="11"/>
  <c r="BL24" i="11"/>
  <c r="BK24" i="11"/>
  <c r="BL23" i="11"/>
  <c r="BK23" i="11"/>
  <c r="BL22" i="11"/>
  <c r="BK22" i="11"/>
  <c r="BL21" i="11"/>
  <c r="BK21" i="11"/>
  <c r="BL20" i="11"/>
  <c r="BK20" i="11"/>
  <c r="BL19" i="11"/>
  <c r="BK19" i="11"/>
  <c r="BL18" i="11"/>
  <c r="BK18" i="11"/>
  <c r="BL17" i="11"/>
  <c r="BK17" i="11"/>
  <c r="BL16" i="11"/>
  <c r="BK16" i="11"/>
  <c r="BL15" i="11"/>
  <c r="BK15" i="11"/>
  <c r="BL14" i="11"/>
  <c r="BK14" i="11"/>
  <c r="BL13" i="11"/>
  <c r="BK13" i="11"/>
  <c r="BL12" i="11"/>
  <c r="BK12" i="11"/>
  <c r="BL11" i="11"/>
  <c r="BK11" i="11"/>
  <c r="BL9" i="11"/>
  <c r="BK9" i="11"/>
  <c r="BL7" i="11"/>
  <c r="BK7" i="11"/>
  <c r="BK55" i="11" l="1"/>
  <c r="BK58" i="11" s="1"/>
  <c r="BF55" i="11"/>
  <c r="BE55" i="11"/>
  <c r="BH55" i="11" s="1"/>
  <c r="BH53" i="11"/>
  <c r="BG53" i="11"/>
  <c r="BH52" i="11"/>
  <c r="BG52" i="11"/>
  <c r="BH50" i="11"/>
  <c r="BG50" i="11"/>
  <c r="BH47" i="11"/>
  <c r="BG47" i="11"/>
  <c r="BH46" i="11"/>
  <c r="BG46" i="11"/>
  <c r="BH45" i="11"/>
  <c r="BG45" i="11"/>
  <c r="BH44" i="11"/>
  <c r="BG44" i="11"/>
  <c r="BH43" i="11"/>
  <c r="BG43" i="11"/>
  <c r="BH41" i="11"/>
  <c r="BG41" i="11"/>
  <c r="BH40" i="11"/>
  <c r="BG40" i="11"/>
  <c r="BH39" i="11"/>
  <c r="BG39" i="11"/>
  <c r="BH38" i="11"/>
  <c r="BG38" i="11"/>
  <c r="BH37" i="11"/>
  <c r="BG37" i="11"/>
  <c r="BH36" i="11"/>
  <c r="BG36" i="11"/>
  <c r="BH35" i="11"/>
  <c r="BG35" i="11"/>
  <c r="BH34" i="11"/>
  <c r="BG34" i="11"/>
  <c r="BH33" i="11"/>
  <c r="BG33" i="11"/>
  <c r="BH31" i="11"/>
  <c r="BG31" i="11"/>
  <c r="BH30" i="11"/>
  <c r="BG30" i="11"/>
  <c r="BH29" i="11"/>
  <c r="BG29" i="11"/>
  <c r="BH28" i="11"/>
  <c r="BG28" i="11"/>
  <c r="BH26" i="11"/>
  <c r="BG26" i="11"/>
  <c r="BH24" i="11"/>
  <c r="BG24" i="11"/>
  <c r="BH23" i="11"/>
  <c r="BG23" i="11"/>
  <c r="BH22" i="11"/>
  <c r="BG22" i="11"/>
  <c r="BH21" i="11"/>
  <c r="BG21" i="11"/>
  <c r="BH20" i="11"/>
  <c r="BG20" i="11"/>
  <c r="BH19" i="11"/>
  <c r="BG19" i="11"/>
  <c r="BH18" i="11"/>
  <c r="BG18" i="11"/>
  <c r="BH17" i="11"/>
  <c r="BG17" i="11"/>
  <c r="BH16" i="11"/>
  <c r="BG16" i="11"/>
  <c r="BH15" i="11"/>
  <c r="BG15" i="11"/>
  <c r="BH14" i="11"/>
  <c r="BG14" i="11"/>
  <c r="BH13" i="11"/>
  <c r="BG13" i="11"/>
  <c r="BH12" i="11"/>
  <c r="BG12" i="11"/>
  <c r="BH11" i="11"/>
  <c r="BG11" i="11"/>
  <c r="BH9" i="11"/>
  <c r="BG9" i="11"/>
  <c r="BH7" i="11"/>
  <c r="BG7" i="11"/>
  <c r="BG55" i="11" l="1"/>
  <c r="BG58" i="11" s="1"/>
  <c r="BB55" i="11"/>
  <c r="BA55" i="11"/>
  <c r="BD55" i="11" s="1"/>
  <c r="BD53" i="11"/>
  <c r="BC53" i="11"/>
  <c r="BD52" i="11"/>
  <c r="BC52" i="11"/>
  <c r="BD50" i="11"/>
  <c r="BC50" i="11"/>
  <c r="BD47" i="11"/>
  <c r="BC47" i="11"/>
  <c r="BD46" i="11"/>
  <c r="BC46" i="11"/>
  <c r="BD45" i="11"/>
  <c r="BC45" i="11"/>
  <c r="BD44" i="11"/>
  <c r="BC44" i="11"/>
  <c r="BD43" i="11"/>
  <c r="BC43" i="11"/>
  <c r="BD41" i="11"/>
  <c r="BC41" i="11"/>
  <c r="BD40" i="11"/>
  <c r="BC40" i="11"/>
  <c r="BD39" i="11"/>
  <c r="BC39" i="11"/>
  <c r="BD38" i="11"/>
  <c r="BC38" i="11"/>
  <c r="BD37" i="11"/>
  <c r="BC37" i="11"/>
  <c r="BD36" i="11"/>
  <c r="BC36" i="11"/>
  <c r="BD35" i="11"/>
  <c r="BC35" i="11"/>
  <c r="BD34" i="11"/>
  <c r="BC34" i="11"/>
  <c r="BD33" i="11"/>
  <c r="BC33" i="11"/>
  <c r="BD31" i="11"/>
  <c r="BC31" i="11"/>
  <c r="BD30" i="11"/>
  <c r="BC30" i="11"/>
  <c r="BD29" i="11"/>
  <c r="BC29" i="11"/>
  <c r="BD28" i="11"/>
  <c r="BC28" i="11"/>
  <c r="BD26" i="11"/>
  <c r="BC26" i="11"/>
  <c r="BD24" i="11"/>
  <c r="BC24" i="11"/>
  <c r="BD23" i="11"/>
  <c r="BC23" i="11"/>
  <c r="BD22" i="11"/>
  <c r="BC22" i="11"/>
  <c r="BD21" i="11"/>
  <c r="BC21" i="11"/>
  <c r="BD20" i="11"/>
  <c r="BC20" i="11"/>
  <c r="BD19" i="11"/>
  <c r="BC19" i="11"/>
  <c r="BD18" i="11"/>
  <c r="BC18" i="11"/>
  <c r="BD17" i="11"/>
  <c r="BC17" i="11"/>
  <c r="BD16" i="11"/>
  <c r="BC16" i="11"/>
  <c r="BD15" i="11"/>
  <c r="BC15" i="11"/>
  <c r="BD14" i="11"/>
  <c r="BC14" i="11"/>
  <c r="BD13" i="11"/>
  <c r="BC13" i="11"/>
  <c r="BD12" i="11"/>
  <c r="BC12" i="11"/>
  <c r="BD11" i="11"/>
  <c r="BC11" i="11"/>
  <c r="BD9" i="11"/>
  <c r="BC9" i="11"/>
  <c r="BD7" i="11"/>
  <c r="BC7" i="11"/>
  <c r="BC55" i="11" l="1"/>
  <c r="BC58" i="11" s="1"/>
  <c r="AX55" i="11"/>
  <c r="AW55" i="11"/>
  <c r="AZ55" i="11" s="1"/>
  <c r="AZ53" i="11"/>
  <c r="AY53" i="11"/>
  <c r="AZ52" i="11"/>
  <c r="AY52" i="11"/>
  <c r="AZ50" i="11"/>
  <c r="AY50" i="11"/>
  <c r="AZ47" i="11"/>
  <c r="AY47" i="11"/>
  <c r="AZ46" i="11"/>
  <c r="AY46" i="11"/>
  <c r="AZ45" i="11"/>
  <c r="AY45" i="11"/>
  <c r="AZ44" i="11"/>
  <c r="AY44" i="11"/>
  <c r="AZ43" i="11"/>
  <c r="AY43" i="11"/>
  <c r="AZ41" i="11"/>
  <c r="AY41" i="11"/>
  <c r="AZ40" i="11"/>
  <c r="AY40" i="11"/>
  <c r="AZ39" i="11"/>
  <c r="AY39" i="11"/>
  <c r="AZ38" i="11"/>
  <c r="AY38" i="11"/>
  <c r="AZ37" i="11"/>
  <c r="AY37" i="11"/>
  <c r="AZ36" i="11"/>
  <c r="AY36" i="11"/>
  <c r="AZ35" i="11"/>
  <c r="AY35" i="11"/>
  <c r="AZ34" i="11"/>
  <c r="AY34" i="11"/>
  <c r="AZ33" i="11"/>
  <c r="AY33" i="11"/>
  <c r="AZ31" i="11"/>
  <c r="AY31" i="11"/>
  <c r="AZ30" i="11"/>
  <c r="AY30" i="11"/>
  <c r="AZ29" i="11"/>
  <c r="AY29" i="11"/>
  <c r="AZ28" i="11"/>
  <c r="AY28" i="11"/>
  <c r="AZ26" i="11"/>
  <c r="AY26" i="11"/>
  <c r="AZ24" i="11"/>
  <c r="AY24" i="11"/>
  <c r="AZ23" i="11"/>
  <c r="AY23" i="11"/>
  <c r="AZ22" i="11"/>
  <c r="AY22" i="11"/>
  <c r="AZ21" i="11"/>
  <c r="AY21" i="11"/>
  <c r="AZ20" i="11"/>
  <c r="AY20" i="11"/>
  <c r="AZ19" i="11"/>
  <c r="AY19" i="11"/>
  <c r="AZ18" i="11"/>
  <c r="AY18" i="11"/>
  <c r="AZ17" i="11"/>
  <c r="AY17" i="11"/>
  <c r="AZ16" i="11"/>
  <c r="AY16" i="11"/>
  <c r="AZ15" i="11"/>
  <c r="AY15" i="11"/>
  <c r="AZ14" i="11"/>
  <c r="AY14" i="11"/>
  <c r="AZ13" i="11"/>
  <c r="AY13" i="11"/>
  <c r="AZ12" i="11"/>
  <c r="AY12" i="11"/>
  <c r="AZ11" i="11"/>
  <c r="AY11" i="11"/>
  <c r="AZ9" i="11"/>
  <c r="AY9" i="11"/>
  <c r="AZ7" i="11"/>
  <c r="AY7" i="11"/>
  <c r="AY55" i="11" l="1"/>
  <c r="AY58" i="11" s="1"/>
  <c r="AT55" i="11"/>
  <c r="AS55" i="11"/>
  <c r="AV55" i="11" s="1"/>
  <c r="AV53" i="11"/>
  <c r="AU53" i="11"/>
  <c r="AV52" i="11"/>
  <c r="AU52" i="11"/>
  <c r="AV50" i="11"/>
  <c r="AU50" i="11"/>
  <c r="AV47" i="11"/>
  <c r="AU47" i="11"/>
  <c r="AV46" i="11"/>
  <c r="AU46" i="11"/>
  <c r="AV45" i="11"/>
  <c r="AU45" i="11"/>
  <c r="AV44" i="11"/>
  <c r="AU44" i="11"/>
  <c r="AV43" i="11"/>
  <c r="AU43" i="11"/>
  <c r="AV41" i="11"/>
  <c r="AU41" i="11"/>
  <c r="AV40" i="11"/>
  <c r="AU40" i="11"/>
  <c r="AV39" i="11"/>
  <c r="AU39" i="11"/>
  <c r="AV38" i="11"/>
  <c r="AU38" i="11"/>
  <c r="AV37" i="11"/>
  <c r="AU37" i="11"/>
  <c r="AV36" i="11"/>
  <c r="AU36" i="11"/>
  <c r="AV35" i="11"/>
  <c r="AU35" i="11"/>
  <c r="AV34" i="11"/>
  <c r="AU34" i="11"/>
  <c r="AV33" i="11"/>
  <c r="AU33" i="11"/>
  <c r="AV31" i="11"/>
  <c r="AU31" i="11"/>
  <c r="AV30" i="11"/>
  <c r="AU30" i="11"/>
  <c r="AV29" i="11"/>
  <c r="AU29" i="11"/>
  <c r="AV28" i="11"/>
  <c r="AU28" i="11"/>
  <c r="AV26" i="11"/>
  <c r="AU26" i="11"/>
  <c r="AV24" i="11"/>
  <c r="AU24" i="11"/>
  <c r="AV23" i="11"/>
  <c r="AU23" i="11"/>
  <c r="AV22" i="11"/>
  <c r="AU22" i="11"/>
  <c r="AV21" i="11"/>
  <c r="AU21" i="11"/>
  <c r="AV20" i="11"/>
  <c r="AU20" i="11"/>
  <c r="AV19" i="11"/>
  <c r="AU19" i="11"/>
  <c r="AV18" i="11"/>
  <c r="AU18" i="11"/>
  <c r="AV17" i="11"/>
  <c r="AU17" i="11"/>
  <c r="AV16" i="11"/>
  <c r="AU16" i="11"/>
  <c r="AV15" i="11"/>
  <c r="AU15" i="11"/>
  <c r="AV14" i="11"/>
  <c r="AU14" i="11"/>
  <c r="AV13" i="11"/>
  <c r="AU13" i="11"/>
  <c r="AV12" i="11"/>
  <c r="AU12" i="11"/>
  <c r="AV11" i="11"/>
  <c r="AU11" i="11"/>
  <c r="AV9" i="11"/>
  <c r="AU9" i="11"/>
  <c r="AV7" i="11"/>
  <c r="AU7" i="11"/>
  <c r="AU55" i="11" l="1"/>
  <c r="AU58" i="11" s="1"/>
  <c r="AP55" i="11"/>
  <c r="AO55" i="11"/>
  <c r="AR55" i="11" s="1"/>
  <c r="AR53" i="11"/>
  <c r="AQ53" i="11"/>
  <c r="AR52" i="11"/>
  <c r="AQ52" i="11"/>
  <c r="AR50" i="11"/>
  <c r="AQ50" i="11"/>
  <c r="AR47" i="11"/>
  <c r="AQ47" i="11"/>
  <c r="AR46" i="11"/>
  <c r="AQ46" i="11"/>
  <c r="AR45" i="11"/>
  <c r="AQ45" i="11"/>
  <c r="AR44" i="11"/>
  <c r="AQ44" i="11"/>
  <c r="AR43" i="11"/>
  <c r="AQ43" i="11"/>
  <c r="AR41" i="11"/>
  <c r="AQ41" i="11"/>
  <c r="AR40" i="11"/>
  <c r="AQ40" i="11"/>
  <c r="AR39" i="11"/>
  <c r="AQ39" i="11"/>
  <c r="AR38" i="11"/>
  <c r="AQ38" i="11"/>
  <c r="AR37" i="11"/>
  <c r="AQ37" i="11"/>
  <c r="AR36" i="11"/>
  <c r="AQ36" i="11"/>
  <c r="AR35" i="11"/>
  <c r="AQ35" i="11"/>
  <c r="AR34" i="11"/>
  <c r="AQ34" i="11"/>
  <c r="AR33" i="11"/>
  <c r="AQ33" i="11"/>
  <c r="AR31" i="11"/>
  <c r="AQ31" i="11"/>
  <c r="AR30" i="11"/>
  <c r="AQ30" i="11"/>
  <c r="AR29" i="11"/>
  <c r="AQ29" i="11"/>
  <c r="AR28" i="11"/>
  <c r="AQ28" i="11"/>
  <c r="AR26" i="11"/>
  <c r="AQ26" i="11"/>
  <c r="AR24" i="11"/>
  <c r="AQ24" i="11"/>
  <c r="AR23" i="11"/>
  <c r="AQ23" i="11"/>
  <c r="AR22" i="11"/>
  <c r="AQ22" i="11"/>
  <c r="AR21" i="11"/>
  <c r="AQ21" i="11"/>
  <c r="AR20" i="11"/>
  <c r="AQ20" i="11"/>
  <c r="AR19" i="11"/>
  <c r="AQ19" i="11"/>
  <c r="AR18" i="11"/>
  <c r="AQ18" i="11"/>
  <c r="AR17" i="11"/>
  <c r="AQ17" i="11"/>
  <c r="AR16" i="11"/>
  <c r="AQ16" i="11"/>
  <c r="AR15" i="11"/>
  <c r="AQ15" i="11"/>
  <c r="AR14" i="11"/>
  <c r="AQ14" i="11"/>
  <c r="AR13" i="11"/>
  <c r="AQ13" i="11"/>
  <c r="AR12" i="11"/>
  <c r="AQ12" i="11"/>
  <c r="AR11" i="11"/>
  <c r="AQ11" i="11"/>
  <c r="AR9" i="11"/>
  <c r="AQ9" i="11"/>
  <c r="AR7" i="11"/>
  <c r="AQ7" i="11"/>
  <c r="AQ55" i="11" l="1"/>
  <c r="AQ58" i="11" s="1"/>
  <c r="AI58" i="11"/>
  <c r="AL55" i="11"/>
  <c r="AK55" i="11"/>
  <c r="AN55" i="11" s="1"/>
  <c r="AN53" i="11"/>
  <c r="AM53" i="11"/>
  <c r="AN52" i="11"/>
  <c r="AM52" i="11"/>
  <c r="AN50" i="11"/>
  <c r="AM50" i="11"/>
  <c r="AN47" i="11"/>
  <c r="AM47" i="11"/>
  <c r="AN46" i="11"/>
  <c r="AM46" i="11"/>
  <c r="AN45" i="11"/>
  <c r="AM45" i="11"/>
  <c r="AN44" i="11"/>
  <c r="AM44" i="11"/>
  <c r="AN43" i="11"/>
  <c r="AM43" i="11"/>
  <c r="AN41" i="11"/>
  <c r="AM41" i="11"/>
  <c r="AN40" i="11"/>
  <c r="AM40" i="11"/>
  <c r="AN39" i="11"/>
  <c r="AM39" i="11"/>
  <c r="AN38" i="11"/>
  <c r="AM38" i="11"/>
  <c r="AN37" i="11"/>
  <c r="AM37" i="11"/>
  <c r="AN36" i="11"/>
  <c r="AM36" i="11"/>
  <c r="AN35" i="11"/>
  <c r="AM35" i="11"/>
  <c r="AN34" i="11"/>
  <c r="AM34" i="11"/>
  <c r="AN33" i="11"/>
  <c r="AM33" i="11"/>
  <c r="AN31" i="11"/>
  <c r="AM31" i="11"/>
  <c r="AN30" i="11"/>
  <c r="AM30" i="11"/>
  <c r="AN29" i="11"/>
  <c r="AM29" i="11"/>
  <c r="AN28" i="11"/>
  <c r="AM28" i="11"/>
  <c r="AN26" i="11"/>
  <c r="AM26" i="11"/>
  <c r="AN24" i="11"/>
  <c r="AM24" i="11"/>
  <c r="AN23" i="11"/>
  <c r="AM23" i="11"/>
  <c r="AN22" i="11"/>
  <c r="AM22" i="11"/>
  <c r="AN21" i="11"/>
  <c r="AM21" i="11"/>
  <c r="AN20" i="11"/>
  <c r="AM20" i="11"/>
  <c r="AN19" i="11"/>
  <c r="AM19" i="11"/>
  <c r="AN18" i="11"/>
  <c r="AM18" i="11"/>
  <c r="AN17" i="11"/>
  <c r="AM17" i="11"/>
  <c r="AN16" i="11"/>
  <c r="AM16" i="11"/>
  <c r="AN15" i="11"/>
  <c r="AM15" i="11"/>
  <c r="AN14" i="11"/>
  <c r="AM14" i="11"/>
  <c r="AN13" i="11"/>
  <c r="AM13" i="11"/>
  <c r="AN12" i="11"/>
  <c r="AM12" i="11"/>
  <c r="AN11" i="11"/>
  <c r="AM11" i="11"/>
  <c r="AN9" i="11"/>
  <c r="AM9" i="11"/>
  <c r="AN7" i="11"/>
  <c r="AM7" i="11"/>
  <c r="AM55" i="11" l="1"/>
  <c r="AM58" i="11" s="1"/>
  <c r="AH55" i="11"/>
  <c r="AG55" i="11"/>
  <c r="AJ55" i="11" s="1"/>
  <c r="AJ53" i="11"/>
  <c r="AI53" i="11"/>
  <c r="AJ52" i="11"/>
  <c r="AI52" i="11"/>
  <c r="AJ50" i="11"/>
  <c r="AI50" i="11"/>
  <c r="AJ47" i="11"/>
  <c r="AI47" i="11"/>
  <c r="AJ46" i="11"/>
  <c r="AI46" i="11"/>
  <c r="AJ45" i="11"/>
  <c r="AI45" i="11"/>
  <c r="AJ44" i="11"/>
  <c r="AI44" i="11"/>
  <c r="AJ43" i="11"/>
  <c r="AI43" i="11"/>
  <c r="AJ41" i="11"/>
  <c r="AI41" i="11"/>
  <c r="AJ40" i="11"/>
  <c r="AI40" i="11"/>
  <c r="AJ39" i="11"/>
  <c r="AI39" i="11"/>
  <c r="AJ38" i="11"/>
  <c r="AI38" i="11"/>
  <c r="AJ37" i="11"/>
  <c r="AI37" i="11"/>
  <c r="AJ36" i="11"/>
  <c r="AI36" i="11"/>
  <c r="AJ35" i="11"/>
  <c r="AI35" i="11"/>
  <c r="AJ34" i="11"/>
  <c r="AI34" i="11"/>
  <c r="AJ33" i="11"/>
  <c r="AI33" i="11"/>
  <c r="AJ31" i="11"/>
  <c r="AI31" i="11"/>
  <c r="AJ30" i="11"/>
  <c r="AI30" i="11"/>
  <c r="AJ29" i="11"/>
  <c r="AI29" i="11"/>
  <c r="AJ28" i="11"/>
  <c r="AI28" i="11"/>
  <c r="AJ26" i="11"/>
  <c r="AI26" i="11"/>
  <c r="AJ24" i="11"/>
  <c r="AI24" i="11"/>
  <c r="AJ23" i="11"/>
  <c r="AI23" i="11"/>
  <c r="AJ22" i="11"/>
  <c r="AI22" i="11"/>
  <c r="AJ21" i="11"/>
  <c r="AI21" i="11"/>
  <c r="AJ20" i="11"/>
  <c r="AI20" i="11"/>
  <c r="AJ19" i="11"/>
  <c r="AI19" i="11"/>
  <c r="AJ18" i="11"/>
  <c r="AI18" i="11"/>
  <c r="AJ17" i="11"/>
  <c r="AI17" i="11"/>
  <c r="AJ16" i="11"/>
  <c r="AI16" i="11"/>
  <c r="AJ15" i="11"/>
  <c r="AI15" i="11"/>
  <c r="AJ14" i="11"/>
  <c r="AI14" i="11"/>
  <c r="AJ13" i="11"/>
  <c r="AI13" i="11"/>
  <c r="AJ12" i="11"/>
  <c r="AI12" i="11"/>
  <c r="AJ11" i="11"/>
  <c r="AI11" i="11"/>
  <c r="AJ9" i="11"/>
  <c r="AI9" i="11"/>
  <c r="AJ7" i="11"/>
  <c r="AI7" i="11"/>
  <c r="AI55" i="11" l="1"/>
  <c r="AD55" i="11"/>
  <c r="AC55" i="11"/>
  <c r="AF55" i="11" s="1"/>
  <c r="AF53" i="11"/>
  <c r="AE53" i="11"/>
  <c r="AF52" i="11"/>
  <c r="AE52" i="11"/>
  <c r="AF50" i="11"/>
  <c r="AE50" i="11"/>
  <c r="AF47" i="11"/>
  <c r="AE47" i="11"/>
  <c r="AF46" i="11"/>
  <c r="AE46" i="11"/>
  <c r="AF45" i="11"/>
  <c r="AE45" i="11"/>
  <c r="AF44" i="11"/>
  <c r="AE44" i="11"/>
  <c r="AF43" i="11"/>
  <c r="AE43" i="11"/>
  <c r="AF41" i="11"/>
  <c r="AE41" i="11"/>
  <c r="AF40" i="11"/>
  <c r="AE40" i="11"/>
  <c r="AF39" i="11"/>
  <c r="AE39" i="11"/>
  <c r="AF38" i="11"/>
  <c r="AE38" i="11"/>
  <c r="AF37" i="11"/>
  <c r="AE37" i="11"/>
  <c r="AF36" i="11"/>
  <c r="AE36" i="11"/>
  <c r="AF35" i="11"/>
  <c r="AE35" i="11"/>
  <c r="AF34" i="11"/>
  <c r="AE34" i="11"/>
  <c r="AF33" i="11"/>
  <c r="AE33" i="11"/>
  <c r="AF31" i="11"/>
  <c r="AE31" i="11"/>
  <c r="AF30" i="11"/>
  <c r="AE30" i="11"/>
  <c r="AF29" i="11"/>
  <c r="AE29" i="11"/>
  <c r="AF28" i="11"/>
  <c r="AE28" i="11"/>
  <c r="AF26" i="11"/>
  <c r="AE26" i="11"/>
  <c r="AF24" i="11"/>
  <c r="AE24" i="11"/>
  <c r="AF23" i="11"/>
  <c r="AE23" i="11"/>
  <c r="AF22" i="11"/>
  <c r="AE22" i="11"/>
  <c r="AF21" i="11"/>
  <c r="AE21" i="11"/>
  <c r="AF20" i="11"/>
  <c r="AE20" i="11"/>
  <c r="AF19" i="11"/>
  <c r="AE19" i="11"/>
  <c r="AF18" i="11"/>
  <c r="AE18" i="11"/>
  <c r="AF17" i="11"/>
  <c r="AE17" i="11"/>
  <c r="AF16" i="11"/>
  <c r="AE16" i="11"/>
  <c r="AF15" i="11"/>
  <c r="AE15" i="11"/>
  <c r="AF14" i="11"/>
  <c r="AE14" i="11"/>
  <c r="AF13" i="11"/>
  <c r="AE13" i="11"/>
  <c r="AF12" i="11"/>
  <c r="AE12" i="11"/>
  <c r="AF11" i="11"/>
  <c r="AE11" i="11"/>
  <c r="AF9" i="11"/>
  <c r="AE9" i="11"/>
  <c r="AF7" i="11"/>
  <c r="AE7" i="11"/>
  <c r="AA58" i="11"/>
  <c r="AE55" i="11" l="1"/>
  <c r="AE58" i="11" s="1"/>
  <c r="Z55" i="11"/>
  <c r="Y55" i="11"/>
  <c r="AA55" i="11" s="1"/>
  <c r="AB53" i="11"/>
  <c r="AA53" i="11"/>
  <c r="AB52" i="11"/>
  <c r="AA52" i="11"/>
  <c r="AB50" i="11"/>
  <c r="AA50" i="11"/>
  <c r="AB47" i="11"/>
  <c r="AA47" i="11"/>
  <c r="AB46" i="11"/>
  <c r="AA46" i="11"/>
  <c r="AB45" i="11"/>
  <c r="AA45" i="11"/>
  <c r="AB44" i="11"/>
  <c r="AA44" i="11"/>
  <c r="AB43" i="11"/>
  <c r="AA43" i="11"/>
  <c r="AB41" i="11"/>
  <c r="AA41" i="11"/>
  <c r="AB40" i="11"/>
  <c r="AA40" i="11"/>
  <c r="AB39" i="11"/>
  <c r="AA39" i="11"/>
  <c r="AB38" i="11"/>
  <c r="AA38" i="11"/>
  <c r="AB37" i="11"/>
  <c r="AA37" i="11"/>
  <c r="AB36" i="11"/>
  <c r="AA36" i="11"/>
  <c r="AB35" i="11"/>
  <c r="AA35" i="11"/>
  <c r="AB34" i="11"/>
  <c r="AA34" i="11"/>
  <c r="AB33" i="11"/>
  <c r="AA33" i="11"/>
  <c r="AB31" i="11"/>
  <c r="AA31" i="11"/>
  <c r="AB30" i="11"/>
  <c r="AA30" i="11"/>
  <c r="AB29" i="11"/>
  <c r="AA29" i="11"/>
  <c r="AB28" i="11"/>
  <c r="AA28" i="11"/>
  <c r="AB26" i="11"/>
  <c r="AA26" i="11"/>
  <c r="AB24" i="11"/>
  <c r="AA24" i="11"/>
  <c r="AB23" i="11"/>
  <c r="AA23" i="11"/>
  <c r="AB22" i="11"/>
  <c r="AA22" i="11"/>
  <c r="AB21" i="11"/>
  <c r="AA21" i="11"/>
  <c r="AB20" i="11"/>
  <c r="AA20" i="11"/>
  <c r="AB19" i="11"/>
  <c r="AA19" i="11"/>
  <c r="AB18" i="11"/>
  <c r="AA18" i="11"/>
  <c r="AB17" i="11"/>
  <c r="AA17" i="11"/>
  <c r="AB16" i="11"/>
  <c r="AA16" i="11"/>
  <c r="AB15" i="11"/>
  <c r="AA15" i="11"/>
  <c r="AB14" i="11"/>
  <c r="AA14" i="11"/>
  <c r="AB13" i="11"/>
  <c r="AA13" i="11"/>
  <c r="AB12" i="11"/>
  <c r="AA12" i="11"/>
  <c r="AB11" i="11"/>
  <c r="AA11" i="11"/>
  <c r="AB9" i="11"/>
  <c r="AA9" i="11"/>
  <c r="AB7" i="11"/>
  <c r="AA7" i="11"/>
  <c r="AB55" i="11" l="1"/>
  <c r="V55" i="11"/>
  <c r="U55" i="11"/>
  <c r="W55" i="11" s="1"/>
  <c r="W58" i="11" s="1"/>
  <c r="X53" i="11"/>
  <c r="W53" i="11"/>
  <c r="X52" i="11"/>
  <c r="W52" i="11"/>
  <c r="X50" i="11"/>
  <c r="W50" i="11"/>
  <c r="X47" i="11"/>
  <c r="W47" i="11"/>
  <c r="X46" i="11"/>
  <c r="W46" i="11"/>
  <c r="X45" i="11"/>
  <c r="W45" i="11"/>
  <c r="X44" i="11"/>
  <c r="W44" i="11"/>
  <c r="X43" i="11"/>
  <c r="W43" i="11"/>
  <c r="X41" i="11"/>
  <c r="W41" i="11"/>
  <c r="X40" i="11"/>
  <c r="W40" i="11"/>
  <c r="X39" i="11"/>
  <c r="W39" i="11"/>
  <c r="X38" i="11"/>
  <c r="W38" i="11"/>
  <c r="X37" i="11"/>
  <c r="W37" i="11"/>
  <c r="X36" i="11"/>
  <c r="W36" i="11"/>
  <c r="X35" i="11"/>
  <c r="W35" i="11"/>
  <c r="X34" i="11"/>
  <c r="W34" i="11"/>
  <c r="X33" i="11"/>
  <c r="W33" i="11"/>
  <c r="X31" i="11"/>
  <c r="W31" i="11"/>
  <c r="X30" i="11"/>
  <c r="W30" i="11"/>
  <c r="X29" i="11"/>
  <c r="W29" i="11"/>
  <c r="X28" i="11"/>
  <c r="W28" i="11"/>
  <c r="X26" i="11"/>
  <c r="W26" i="11"/>
  <c r="X24" i="11"/>
  <c r="W24" i="11"/>
  <c r="X23" i="11"/>
  <c r="W23" i="11"/>
  <c r="X22" i="11"/>
  <c r="W22" i="11"/>
  <c r="X21" i="11"/>
  <c r="W21" i="11"/>
  <c r="X20" i="11"/>
  <c r="W20" i="11"/>
  <c r="X19" i="11"/>
  <c r="W19" i="11"/>
  <c r="X18" i="11"/>
  <c r="W18" i="11"/>
  <c r="X17" i="11"/>
  <c r="W17" i="11"/>
  <c r="X16" i="11"/>
  <c r="W16" i="11"/>
  <c r="X15" i="11"/>
  <c r="W15" i="11"/>
  <c r="X14" i="11"/>
  <c r="W14" i="11"/>
  <c r="X13" i="11"/>
  <c r="W13" i="11"/>
  <c r="X12" i="11"/>
  <c r="W12" i="11"/>
  <c r="X11" i="11"/>
  <c r="W11" i="11"/>
  <c r="X9" i="11"/>
  <c r="W9" i="11"/>
  <c r="X7" i="11"/>
  <c r="W7" i="11"/>
  <c r="X55" i="11" l="1"/>
  <c r="S39" i="11"/>
  <c r="T39" i="11"/>
  <c r="S38" i="11"/>
  <c r="T38" i="11"/>
  <c r="O58" i="11"/>
  <c r="R55" i="11"/>
  <c r="Q55" i="11"/>
  <c r="T55" i="11" s="1"/>
  <c r="T53" i="11"/>
  <c r="S53" i="11"/>
  <c r="T52" i="11"/>
  <c r="S52" i="11"/>
  <c r="T50" i="11"/>
  <c r="S50" i="11"/>
  <c r="T47" i="11"/>
  <c r="S47" i="11"/>
  <c r="T46" i="11"/>
  <c r="S46" i="11"/>
  <c r="T45" i="11"/>
  <c r="S45" i="11"/>
  <c r="T44" i="11"/>
  <c r="S44" i="11"/>
  <c r="T43" i="11"/>
  <c r="S43" i="11"/>
  <c r="T41" i="11"/>
  <c r="S41" i="11"/>
  <c r="T40" i="11"/>
  <c r="S40" i="11"/>
  <c r="T37" i="11"/>
  <c r="S37" i="11"/>
  <c r="T36" i="11"/>
  <c r="S36" i="11"/>
  <c r="T35" i="11"/>
  <c r="S35" i="11"/>
  <c r="T34" i="11"/>
  <c r="S34" i="11"/>
  <c r="T33" i="11"/>
  <c r="S33" i="11"/>
  <c r="T31" i="11"/>
  <c r="S31" i="11"/>
  <c r="T30" i="11"/>
  <c r="S30" i="11"/>
  <c r="T29" i="11"/>
  <c r="S29" i="11"/>
  <c r="T28" i="11"/>
  <c r="S28" i="11"/>
  <c r="T26" i="11"/>
  <c r="S26" i="11"/>
  <c r="T24" i="11"/>
  <c r="S24" i="11"/>
  <c r="T23" i="11"/>
  <c r="S23" i="11"/>
  <c r="T22" i="11"/>
  <c r="S22" i="11"/>
  <c r="T21" i="11"/>
  <c r="S21" i="11"/>
  <c r="T20" i="11"/>
  <c r="S20" i="11"/>
  <c r="T19" i="11"/>
  <c r="S19" i="11"/>
  <c r="T18" i="11"/>
  <c r="S18" i="11"/>
  <c r="T17" i="11"/>
  <c r="S17" i="11"/>
  <c r="T16" i="11"/>
  <c r="S16" i="11"/>
  <c r="T15" i="11"/>
  <c r="S15" i="11"/>
  <c r="T14" i="11"/>
  <c r="S14" i="11"/>
  <c r="T13" i="11"/>
  <c r="S13" i="11"/>
  <c r="T12" i="11"/>
  <c r="S12" i="11"/>
  <c r="T11" i="11"/>
  <c r="S11" i="11"/>
  <c r="T9" i="11"/>
  <c r="S9" i="11"/>
  <c r="T7" i="11"/>
  <c r="S7" i="11"/>
  <c r="S55" i="11" l="1"/>
  <c r="S58" i="11" s="1"/>
  <c r="L56" i="16"/>
  <c r="L54" i="16"/>
  <c r="K54" i="16"/>
  <c r="J54" i="16"/>
  <c r="M54" i="16" s="1"/>
  <c r="M52" i="16"/>
  <c r="L52" i="16"/>
  <c r="M51" i="16"/>
  <c r="L51" i="16"/>
  <c r="M50" i="16"/>
  <c r="L50" i="16"/>
  <c r="M49" i="16"/>
  <c r="L49" i="16"/>
  <c r="M48" i="16"/>
  <c r="L48" i="16"/>
  <c r="M46" i="16"/>
  <c r="L46" i="16"/>
  <c r="M42" i="16"/>
  <c r="L42" i="16"/>
  <c r="M41" i="16"/>
  <c r="L41" i="16"/>
  <c r="M40" i="16"/>
  <c r="L40" i="16"/>
  <c r="M37" i="16"/>
  <c r="L37" i="16"/>
  <c r="M36" i="16"/>
  <c r="L36" i="16"/>
  <c r="M34" i="16"/>
  <c r="L34" i="16"/>
  <c r="M33" i="16"/>
  <c r="L33" i="16"/>
  <c r="M32" i="16"/>
  <c r="L32" i="16"/>
  <c r="M31" i="16"/>
  <c r="L31" i="16"/>
  <c r="M30" i="16"/>
  <c r="L30" i="16"/>
  <c r="M28" i="16"/>
  <c r="L28" i="16"/>
  <c r="M27" i="16"/>
  <c r="L27" i="16"/>
  <c r="M26" i="16"/>
  <c r="L26" i="16"/>
  <c r="M25" i="16"/>
  <c r="L25" i="16"/>
  <c r="M23" i="16"/>
  <c r="L23" i="16"/>
  <c r="M22" i="16"/>
  <c r="L22" i="16"/>
  <c r="M21" i="16"/>
  <c r="L21" i="16"/>
  <c r="M19" i="16"/>
  <c r="L19" i="16"/>
  <c r="M18" i="16"/>
  <c r="L18" i="16"/>
  <c r="M17" i="16"/>
  <c r="L17" i="16"/>
  <c r="M16" i="16"/>
  <c r="L16" i="16"/>
  <c r="M15" i="16"/>
  <c r="L15" i="16"/>
  <c r="M14" i="16"/>
  <c r="L14" i="16"/>
  <c r="M13" i="16"/>
  <c r="L13" i="16"/>
  <c r="M12" i="16"/>
  <c r="L12" i="16"/>
  <c r="M11" i="16"/>
  <c r="L11" i="16"/>
  <c r="M10" i="16"/>
  <c r="L10" i="16"/>
  <c r="M8" i="16"/>
  <c r="L8" i="16"/>
  <c r="M7" i="16"/>
  <c r="L7" i="16"/>
  <c r="N55" i="11"/>
  <c r="M55" i="11"/>
  <c r="P55" i="11" s="1"/>
  <c r="P53" i="11"/>
  <c r="O53" i="11"/>
  <c r="P52" i="11"/>
  <c r="O52" i="11"/>
  <c r="P50" i="11"/>
  <c r="O50" i="11"/>
  <c r="P47" i="11"/>
  <c r="O47" i="11"/>
  <c r="P46" i="11"/>
  <c r="O46" i="11"/>
  <c r="P45" i="11"/>
  <c r="O45" i="11"/>
  <c r="P44" i="11"/>
  <c r="O44" i="11"/>
  <c r="P43" i="11"/>
  <c r="O43" i="11"/>
  <c r="P41" i="11"/>
  <c r="O41" i="11"/>
  <c r="P40" i="11"/>
  <c r="O40" i="11"/>
  <c r="P37" i="11"/>
  <c r="O37" i="11"/>
  <c r="P36" i="11"/>
  <c r="O36" i="11"/>
  <c r="P35" i="11"/>
  <c r="O35" i="11"/>
  <c r="P34" i="11"/>
  <c r="O34" i="11"/>
  <c r="P33" i="11"/>
  <c r="O33" i="11"/>
  <c r="P31" i="11"/>
  <c r="O31" i="11"/>
  <c r="P30" i="11"/>
  <c r="O30" i="11"/>
  <c r="P29" i="11"/>
  <c r="O29" i="11"/>
  <c r="P28" i="11"/>
  <c r="O28" i="11"/>
  <c r="P26" i="11"/>
  <c r="O26" i="11"/>
  <c r="P24" i="11"/>
  <c r="O24" i="11"/>
  <c r="P23" i="11"/>
  <c r="O23" i="11"/>
  <c r="P22" i="11"/>
  <c r="O22" i="11"/>
  <c r="P21" i="11"/>
  <c r="O21" i="11"/>
  <c r="P20" i="11"/>
  <c r="O20" i="11"/>
  <c r="P19" i="11"/>
  <c r="O19" i="11"/>
  <c r="P18" i="11"/>
  <c r="O18" i="11"/>
  <c r="P17" i="11"/>
  <c r="O17" i="11"/>
  <c r="P16" i="11"/>
  <c r="O16" i="11"/>
  <c r="P15" i="11"/>
  <c r="O15" i="11"/>
  <c r="P14" i="11"/>
  <c r="O14" i="11"/>
  <c r="P13" i="11"/>
  <c r="O13" i="11"/>
  <c r="P12" i="11"/>
  <c r="O12" i="11"/>
  <c r="P11" i="11"/>
  <c r="O11" i="11"/>
  <c r="P9" i="11"/>
  <c r="O9" i="11"/>
  <c r="P7" i="11"/>
  <c r="O7" i="11"/>
  <c r="K58" i="11"/>
  <c r="O55" i="11" l="1"/>
  <c r="L55" i="11"/>
  <c r="K55" i="11"/>
  <c r="J55" i="11"/>
  <c r="I55" i="11"/>
  <c r="L53" i="11"/>
  <c r="K53" i="11"/>
  <c r="L52" i="11"/>
  <c r="K52" i="11"/>
  <c r="L50" i="11"/>
  <c r="K50" i="11"/>
  <c r="L47" i="11"/>
  <c r="K47" i="11"/>
  <c r="L46" i="11"/>
  <c r="K46" i="11"/>
  <c r="L45" i="11"/>
  <c r="K45" i="11"/>
  <c r="L44" i="11"/>
  <c r="K44" i="11"/>
  <c r="L43" i="11"/>
  <c r="K43" i="11"/>
  <c r="L41" i="11"/>
  <c r="K41" i="11"/>
  <c r="L40" i="11"/>
  <c r="K40" i="11"/>
  <c r="L37" i="11"/>
  <c r="K37" i="11"/>
  <c r="L36" i="11"/>
  <c r="K36" i="11"/>
  <c r="L35" i="11"/>
  <c r="K35" i="11"/>
  <c r="L34" i="11"/>
  <c r="K34" i="11"/>
  <c r="L33" i="11"/>
  <c r="K33" i="11"/>
  <c r="L31" i="11"/>
  <c r="K31" i="11"/>
  <c r="L30" i="11"/>
  <c r="K30" i="11"/>
  <c r="L29" i="11"/>
  <c r="K29" i="11"/>
  <c r="L28" i="11"/>
  <c r="K28" i="11"/>
  <c r="L26" i="11"/>
  <c r="K26" i="11"/>
  <c r="L24" i="11"/>
  <c r="K24" i="11"/>
  <c r="L23" i="11"/>
  <c r="K23" i="11"/>
  <c r="L22" i="11"/>
  <c r="K22" i="11"/>
  <c r="L21" i="11"/>
  <c r="K21" i="11"/>
  <c r="L20" i="11"/>
  <c r="K20" i="11"/>
  <c r="L19" i="11"/>
  <c r="K19" i="11"/>
  <c r="L18" i="11"/>
  <c r="K18" i="11"/>
  <c r="L17" i="11"/>
  <c r="K17" i="11"/>
  <c r="L16" i="11"/>
  <c r="K16" i="11"/>
  <c r="L15" i="11"/>
  <c r="K15" i="11"/>
  <c r="L14" i="11"/>
  <c r="K14" i="11"/>
  <c r="L13" i="11"/>
  <c r="K13" i="11"/>
  <c r="L12" i="11"/>
  <c r="K12" i="11"/>
  <c r="L11" i="11"/>
  <c r="K11" i="11"/>
  <c r="L9" i="11"/>
  <c r="K9" i="11"/>
  <c r="L7" i="11"/>
  <c r="K7" i="11"/>
  <c r="G40" i="11" l="1"/>
  <c r="H40" i="11"/>
  <c r="G41" i="11"/>
  <c r="H41" i="11"/>
  <c r="G30" i="11"/>
  <c r="H30" i="11"/>
  <c r="G13" i="11"/>
  <c r="H13" i="11"/>
  <c r="G40" i="16" l="1"/>
  <c r="H40" i="16"/>
  <c r="G41" i="16"/>
  <c r="H41" i="16"/>
  <c r="G10" i="16"/>
  <c r="H10" i="16"/>
  <c r="G11" i="16"/>
  <c r="H11" i="16"/>
  <c r="G12" i="16"/>
  <c r="H12" i="16"/>
  <c r="G13" i="16"/>
  <c r="H13" i="16"/>
  <c r="G14" i="16"/>
  <c r="H14" i="16"/>
  <c r="G15" i="16"/>
  <c r="H15" i="16"/>
  <c r="G16" i="16"/>
  <c r="H16" i="16"/>
  <c r="G17" i="16"/>
  <c r="H17" i="16"/>
  <c r="G18" i="16"/>
  <c r="H18" i="16"/>
  <c r="G19" i="16"/>
  <c r="H19" i="16"/>
  <c r="G21" i="16"/>
  <c r="H21" i="16"/>
  <c r="G22" i="16"/>
  <c r="H22" i="16"/>
  <c r="G23" i="16"/>
  <c r="H23" i="16"/>
  <c r="G25" i="16"/>
  <c r="H25" i="16"/>
  <c r="G26" i="16"/>
  <c r="H26" i="16"/>
  <c r="G27" i="16"/>
  <c r="H27" i="16"/>
  <c r="G28" i="16"/>
  <c r="H28" i="16"/>
  <c r="G30" i="16"/>
  <c r="H30" i="16"/>
  <c r="G31" i="16"/>
  <c r="H31" i="16"/>
  <c r="G43" i="11"/>
  <c r="H43" i="11"/>
  <c r="G53" i="11"/>
  <c r="H53" i="11"/>
  <c r="G31" i="11"/>
  <c r="H31" i="11"/>
  <c r="G33" i="11"/>
  <c r="H33" i="11"/>
  <c r="G34" i="11"/>
  <c r="H34" i="11"/>
  <c r="G35" i="11"/>
  <c r="H35" i="11"/>
  <c r="G36" i="11"/>
  <c r="H36" i="11"/>
  <c r="G37" i="11"/>
  <c r="H37" i="11"/>
  <c r="G28" i="11"/>
  <c r="H28" i="11"/>
  <c r="G29" i="11"/>
  <c r="H29" i="11"/>
  <c r="G26" i="11"/>
  <c r="H26" i="11"/>
  <c r="G11" i="11"/>
  <c r="H11" i="11"/>
  <c r="F54" i="16"/>
  <c r="E54" i="16"/>
  <c r="D54" i="16"/>
  <c r="C54" i="16"/>
  <c r="H52" i="16"/>
  <c r="G52" i="16"/>
  <c r="H51" i="16"/>
  <c r="G51" i="16"/>
  <c r="H50" i="16"/>
  <c r="G50" i="16"/>
  <c r="H49" i="16"/>
  <c r="G49" i="16"/>
  <c r="H48" i="16"/>
  <c r="G48" i="16"/>
  <c r="H46" i="16"/>
  <c r="G46" i="16"/>
  <c r="H42" i="16"/>
  <c r="G42" i="16"/>
  <c r="H37" i="16"/>
  <c r="G37" i="16"/>
  <c r="H36" i="16"/>
  <c r="G36" i="16"/>
  <c r="H34" i="16"/>
  <c r="G34" i="16"/>
  <c r="H33" i="16"/>
  <c r="G33" i="16"/>
  <c r="H32" i="16"/>
  <c r="G32" i="16"/>
  <c r="H8" i="16"/>
  <c r="G8" i="16"/>
  <c r="H7" i="16"/>
  <c r="G7" i="16"/>
  <c r="G52" i="11"/>
  <c r="H52" i="11"/>
  <c r="G50" i="11"/>
  <c r="H50" i="11"/>
  <c r="G24" i="11"/>
  <c r="H24" i="11"/>
  <c r="G47" i="11"/>
  <c r="H47" i="11"/>
  <c r="G19" i="11"/>
  <c r="H19" i="11"/>
  <c r="G20" i="11"/>
  <c r="H20" i="11"/>
  <c r="C55" i="11"/>
  <c r="G23" i="11"/>
  <c r="H23" i="11"/>
  <c r="G16" i="11"/>
  <c r="H16" i="11"/>
  <c r="G17" i="11"/>
  <c r="H17" i="11"/>
  <c r="G18" i="11"/>
  <c r="H18" i="11"/>
  <c r="G21" i="11"/>
  <c r="H21" i="11"/>
  <c r="H12" i="11"/>
  <c r="H14" i="11"/>
  <c r="H15" i="11"/>
  <c r="E55" i="11"/>
  <c r="F55" i="11"/>
  <c r="G12" i="11"/>
  <c r="G14" i="11"/>
  <c r="H22" i="11"/>
  <c r="H44" i="11"/>
  <c r="H45" i="11"/>
  <c r="H46" i="11"/>
  <c r="D55" i="11"/>
  <c r="G46" i="11"/>
  <c r="G45" i="11"/>
  <c r="G44" i="11"/>
  <c r="G22" i="11"/>
  <c r="G15" i="11"/>
  <c r="H9" i="11"/>
  <c r="G9" i="11"/>
  <c r="H7" i="11"/>
  <c r="G7" i="11"/>
  <c r="AU40" i="10"/>
  <c r="AV40" i="10"/>
  <c r="C40" i="10"/>
  <c r="AW39" i="10"/>
  <c r="AW38" i="10"/>
  <c r="AW36" i="10"/>
  <c r="AW35" i="10"/>
  <c r="AW34" i="10"/>
  <c r="AW30" i="10"/>
  <c r="AW29" i="10"/>
  <c r="AX28" i="10"/>
  <c r="AW28" i="10"/>
  <c r="AX27" i="10"/>
  <c r="AW27" i="10"/>
  <c r="AW25" i="10"/>
  <c r="AX12" i="10"/>
  <c r="AW12" i="10"/>
  <c r="AW11" i="10"/>
  <c r="AW7" i="10"/>
  <c r="D40" i="10"/>
  <c r="AW40" i="10" l="1"/>
  <c r="AX40" i="10"/>
  <c r="G54" i="16"/>
  <c r="H54" i="16"/>
  <c r="H55" i="11"/>
  <c r="G55" i="11"/>
  <c r="G56" i="16" l="1"/>
  <c r="G58" i="11"/>
</calcChain>
</file>

<file path=xl/sharedStrings.xml><?xml version="1.0" encoding="utf-8"?>
<sst xmlns="http://schemas.openxmlformats.org/spreadsheetml/2006/main" count="269" uniqueCount="130">
  <si>
    <t>Task Description</t>
  </si>
  <si>
    <t>Variance</t>
  </si>
  <si>
    <t>Charged</t>
  </si>
  <si>
    <t>ETC</t>
  </si>
  <si>
    <t>Totals</t>
  </si>
  <si>
    <t>Date Task Added</t>
  </si>
  <si>
    <t>Allocated tasks
estimate</t>
  </si>
  <si>
    <t>Additional tasks
estimate</t>
  </si>
  <si>
    <t>Allocated tasks are the ones you originally allocated for in the proposal</t>
  </si>
  <si>
    <t>Additional tasks are the ones that get added in as you work on the project</t>
  </si>
  <si>
    <t>Total</t>
  </si>
  <si>
    <t>P.D.R.</t>
  </si>
  <si>
    <t>Drawings for shop</t>
  </si>
  <si>
    <t>C.D.R.</t>
  </si>
  <si>
    <t>Final Drawings ( after CDR)</t>
  </si>
  <si>
    <t>Monitor support Fabrication</t>
  </si>
  <si>
    <t>Q.C. Parts</t>
  </si>
  <si>
    <t>Write P.O's</t>
  </si>
  <si>
    <t>Mobilize for field test</t>
  </si>
  <si>
    <t>field test</t>
  </si>
  <si>
    <t>Incorporate Design Revisions</t>
  </si>
  <si>
    <t>Operations Manual</t>
  </si>
  <si>
    <t>Archive Design</t>
  </si>
  <si>
    <t>Write Paper</t>
  </si>
  <si>
    <t>Board Documentation</t>
  </si>
  <si>
    <t>Mtg's</t>
  </si>
  <si>
    <t>Literature Search</t>
  </si>
  <si>
    <t>LRAUV</t>
  </si>
  <si>
    <t>Pressure Case</t>
  </si>
  <si>
    <t>Sensor Integration</t>
  </si>
  <si>
    <t>Wkly Mtg's</t>
  </si>
  <si>
    <t>Pay Period 1</t>
  </si>
  <si>
    <t>Monitor/support Fabrication</t>
  </si>
  <si>
    <t>900xxx</t>
  </si>
  <si>
    <t>Main Thruster Assembly</t>
  </si>
  <si>
    <t>Shell Design / Fab.</t>
  </si>
  <si>
    <r>
      <t>Composite Tube Design</t>
    </r>
    <r>
      <rPr>
        <sz val="10"/>
        <rFont val="Arial"/>
      </rPr>
      <t>(Validation)</t>
    </r>
  </si>
  <si>
    <r>
      <t>Propeller</t>
    </r>
    <r>
      <rPr>
        <sz val="10"/>
        <rFont val="Arial"/>
      </rPr>
      <t xml:space="preserve"> </t>
    </r>
  </si>
  <si>
    <t>Ex-tern</t>
  </si>
  <si>
    <t>Propaganda/Documentation</t>
  </si>
  <si>
    <t>Parts Purchase</t>
  </si>
  <si>
    <t>LRS system</t>
  </si>
  <si>
    <t>Sea Tests</t>
  </si>
  <si>
    <t>Allocated Time (hrs.)</t>
  </si>
  <si>
    <t>hrs.</t>
  </si>
  <si>
    <t xml:space="preserve">Bench Mock-Up </t>
  </si>
  <si>
    <t>Buoy Hull</t>
  </si>
  <si>
    <t>Gimble conn.</t>
  </si>
  <si>
    <t>SENSORS</t>
  </si>
  <si>
    <t>I.R. laser</t>
  </si>
  <si>
    <t>Electronics Housing            (3p)</t>
  </si>
  <si>
    <t>Slip Ring parts                    (3p)</t>
  </si>
  <si>
    <t>Francios</t>
  </si>
  <si>
    <t>Coil Cord                           (3p)</t>
  </si>
  <si>
    <t>Relay &amp; Brackets                (1p)</t>
  </si>
  <si>
    <t>PAPERS</t>
  </si>
  <si>
    <t>ECO's</t>
  </si>
  <si>
    <t>Gas Spring Assem.</t>
  </si>
  <si>
    <t>Lab Tests</t>
  </si>
  <si>
    <t>FLAPPING FOIL</t>
  </si>
  <si>
    <t>NACA Foils                     (4s)</t>
  </si>
  <si>
    <t>Frame                            (10p)</t>
  </si>
  <si>
    <t>Fin Mold                        (5p)</t>
  </si>
  <si>
    <t>Assembly</t>
  </si>
  <si>
    <t>Test</t>
  </si>
  <si>
    <t>DOCKING</t>
  </si>
  <si>
    <t>Prilmary Battery Pack_Rev.B    (4p)</t>
  </si>
  <si>
    <t>Bubble extractor                       (3p)</t>
  </si>
  <si>
    <t>VB mount Frame                       (2p)</t>
  </si>
  <si>
    <t xml:space="preserve">Battery Pack Layout    </t>
  </si>
  <si>
    <t xml:space="preserve">Fins - Linkage &amp; Drives  </t>
  </si>
  <si>
    <t xml:space="preserve">Drop Weight Assem.       </t>
  </si>
  <si>
    <t xml:space="preserve">Control Electronics        </t>
  </si>
  <si>
    <t xml:space="preserve">Weight &amp; Balance        </t>
  </si>
  <si>
    <t xml:space="preserve">Top Level assem. Drawings </t>
  </si>
  <si>
    <t>Power  Buoy: ProtoType/Proto-Dock</t>
  </si>
  <si>
    <t>Power Sys. / Leads           (4p)</t>
  </si>
  <si>
    <t>MOB for Sea</t>
  </si>
  <si>
    <t>Sea Test</t>
  </si>
  <si>
    <t>DAT Parts</t>
  </si>
  <si>
    <t>Dock Cam</t>
  </si>
  <si>
    <t>Magnets</t>
  </si>
  <si>
    <t xml:space="preserve">BuoyancyEngine  </t>
  </si>
  <si>
    <t>Chassis</t>
  </si>
  <si>
    <t>PAR Sensor Integration           (2p)</t>
  </si>
  <si>
    <t>DAT</t>
  </si>
  <si>
    <t>XXXXXX-Vehicle #3 - PARTS</t>
  </si>
  <si>
    <t>XXXXXX-Vehicle #3 - BUILD</t>
  </si>
  <si>
    <t>Pay Period 2</t>
  </si>
  <si>
    <t>Pay Period3</t>
  </si>
  <si>
    <t>Pay Period4</t>
  </si>
  <si>
    <t>Secondary Battery _V3           (7p)</t>
  </si>
  <si>
    <t>LRS - Ice Tongs         (9p)</t>
  </si>
  <si>
    <t>Pay Period5</t>
  </si>
  <si>
    <t>Pay Period6</t>
  </si>
  <si>
    <t>Pay Period7</t>
  </si>
  <si>
    <t>Pay Period8</t>
  </si>
  <si>
    <t>Pay Period9</t>
  </si>
  <si>
    <t>Pay Period10</t>
  </si>
  <si>
    <t>G3-ESP      901228.99</t>
  </si>
  <si>
    <t>Pay Period11</t>
  </si>
  <si>
    <t>Pay Period12</t>
  </si>
  <si>
    <t>Pay Period13</t>
  </si>
  <si>
    <t>Pay Period14</t>
  </si>
  <si>
    <t>WaveGlider Tow Body</t>
  </si>
  <si>
    <t>Pay Period15</t>
  </si>
  <si>
    <t>Pay Period16</t>
  </si>
  <si>
    <t>Pay Period17</t>
  </si>
  <si>
    <t>Pay Period18</t>
  </si>
  <si>
    <t>Pay Period19</t>
  </si>
  <si>
    <t>Composite Press. Cases.</t>
  </si>
  <si>
    <t>Shop Time</t>
  </si>
  <si>
    <t>Tech Time</t>
  </si>
  <si>
    <t>Pressure test 2 grain gauged cases</t>
  </si>
  <si>
    <t>Glue-up strain gauges</t>
  </si>
  <si>
    <t>Press. Test 2 items to Failure</t>
  </si>
  <si>
    <t>Fatigue Test 2 additional strain gauged Items at 10, 50, 100 cycles</t>
  </si>
  <si>
    <t>Machine  Ti End Rings 4ea.</t>
  </si>
  <si>
    <t>Machine  Ti EndCaps 4ea.</t>
  </si>
  <si>
    <t>Machine  S.S. EndCaps 2ea.</t>
  </si>
  <si>
    <t>Machine  S.S. End Rings 8ea.</t>
  </si>
  <si>
    <t>S.S. Ring - Case Assembly  Glue-up</t>
  </si>
  <si>
    <t>CMM Measurement 2 cases</t>
  </si>
  <si>
    <t>CMM Measurement 4 cases</t>
  </si>
  <si>
    <t>Ti. Ring - Case Assembly  Glue-up</t>
  </si>
  <si>
    <t>Presentation</t>
  </si>
  <si>
    <t>field test Launch and Recovery</t>
  </si>
  <si>
    <t>Documentation</t>
  </si>
  <si>
    <t>9/17/2013-2014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</si>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</sst>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14" fontId="0" fillId="0" borderId="4" xfId="0" applyNumberFormat="1" applyBorder="1" applyAlignment="1">
      <alignment horizontal="centerContinuous"/>
    </xf>
    <xf numFmtId="14" fontId="0" fillId="0" borderId="0" xfId="0" applyNumberFormat="1" applyBorder="1" applyAlignment="1">
      <alignment horizontal="centerContinuous"/>
    </xf>
    <xf numFmtId="14" fontId="0" fillId="0" borderId="5" xfId="0" applyNumberFormat="1" applyBorder="1" applyAlignment="1">
      <alignment horizontal="centerContinuous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Continuous"/>
    </xf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0" fillId="0" borderId="10" xfId="0" applyFill="1" applyBorder="1"/>
    <xf numFmtId="0" fontId="0" fillId="0" borderId="10" xfId="0" applyBorder="1" applyAlignment="1">
      <alignment wrapText="1"/>
    </xf>
    <xf numFmtId="0" fontId="1" fillId="0" borderId="0" xfId="0" applyFont="1"/>
    <xf numFmtId="14" fontId="1" fillId="0" borderId="0" xfId="0" applyNumberFormat="1" applyFont="1"/>
    <xf numFmtId="0" fontId="0" fillId="0" borderId="4" xfId="0" applyFill="1" applyBorder="1"/>
    <xf numFmtId="0" fontId="3" fillId="0" borderId="0" xfId="0" applyFont="1"/>
    <xf numFmtId="0" fontId="4" fillId="0" borderId="0" xfId="0" applyFont="1"/>
    <xf numFmtId="49" fontId="3" fillId="0" borderId="0" xfId="0" applyNumberFormat="1" applyFont="1" applyAlignment="1">
      <alignment wrapText="1"/>
    </xf>
    <xf numFmtId="14" fontId="3" fillId="0" borderId="0" xfId="0" applyNumberFormat="1" applyFont="1"/>
    <xf numFmtId="0" fontId="0" fillId="0" borderId="1" xfId="0" applyBorder="1"/>
    <xf numFmtId="0" fontId="0" fillId="0" borderId="9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8"/>
  <sheetViews>
    <sheetView zoomScale="80" zoomScaleNormal="80" workbookViewId="0">
      <pane xSplit="5355" ySplit="1680" topLeftCell="BM2" activePane="bottomRight"/>
      <selection activeCell="D4" sqref="D4"/>
      <selection pane="topRight" activeCell="BY5" sqref="BY5"/>
      <selection pane="bottomLeft" activeCell="B40" sqref="B40"/>
      <selection pane="bottomRight" activeCell="BY30" sqref="BY30"/>
    </sheetView>
  </sheetViews>
  <sheetFormatPr defaultRowHeight="12.75" x14ac:dyDescent="0.2"/>
  <cols>
    <col min="1" max="1" width="10.7109375" customWidth="1"/>
    <col min="2" max="2" width="30.7109375" customWidth="1"/>
  </cols>
  <sheetData>
    <row r="1" spans="1:80" x14ac:dyDescent="0.2">
      <c r="A1">
        <v>901110</v>
      </c>
      <c r="B1" t="s">
        <v>27</v>
      </c>
    </row>
    <row r="2" spans="1:80" x14ac:dyDescent="0.2">
      <c r="A2" s="1"/>
      <c r="E2" s="31" t="s">
        <v>31</v>
      </c>
      <c r="F2" s="32"/>
      <c r="G2" s="32"/>
      <c r="H2" s="33"/>
      <c r="I2" s="31" t="s">
        <v>88</v>
      </c>
      <c r="J2" s="32"/>
      <c r="K2" s="32"/>
      <c r="L2" s="33"/>
      <c r="M2" s="31" t="s">
        <v>89</v>
      </c>
      <c r="N2" s="32"/>
      <c r="O2" s="32"/>
      <c r="P2" s="33"/>
      <c r="Q2" s="31" t="s">
        <v>90</v>
      </c>
      <c r="R2" s="32"/>
      <c r="S2" s="32"/>
      <c r="T2" s="33"/>
      <c r="U2" s="31" t="s">
        <v>93</v>
      </c>
      <c r="V2" s="32"/>
      <c r="W2" s="32"/>
      <c r="X2" s="33"/>
      <c r="Y2" s="31" t="s">
        <v>94</v>
      </c>
      <c r="Z2" s="32"/>
      <c r="AA2" s="32"/>
      <c r="AB2" s="33"/>
      <c r="AC2" s="31" t="s">
        <v>95</v>
      </c>
      <c r="AD2" s="32"/>
      <c r="AE2" s="32"/>
      <c r="AF2" s="33"/>
      <c r="AG2" s="31" t="s">
        <v>96</v>
      </c>
      <c r="AH2" s="32"/>
      <c r="AI2" s="32"/>
      <c r="AJ2" s="33"/>
      <c r="AK2" s="31" t="s">
        <v>97</v>
      </c>
      <c r="AL2" s="32"/>
      <c r="AM2" s="32"/>
      <c r="AN2" s="33"/>
      <c r="AO2" s="31" t="s">
        <v>98</v>
      </c>
      <c r="AP2" s="32"/>
      <c r="AQ2" s="32"/>
      <c r="AR2" s="33"/>
      <c r="AS2" s="31" t="s">
        <v>100</v>
      </c>
      <c r="AT2" s="32"/>
      <c r="AU2" s="32"/>
      <c r="AV2" s="33"/>
      <c r="AW2" s="31" t="s">
        <v>101</v>
      </c>
      <c r="AX2" s="32"/>
      <c r="AY2" s="32"/>
      <c r="AZ2" s="33"/>
      <c r="BA2" s="31" t="s">
        <v>102</v>
      </c>
      <c r="BB2" s="32"/>
      <c r="BC2" s="32"/>
      <c r="BD2" s="33"/>
      <c r="BE2" s="31" t="s">
        <v>103</v>
      </c>
      <c r="BF2" s="32"/>
      <c r="BG2" s="32"/>
      <c r="BH2" s="33"/>
      <c r="BI2" s="31" t="s">
        <v>105</v>
      </c>
      <c r="BJ2" s="32"/>
      <c r="BK2" s="32"/>
      <c r="BL2" s="33"/>
      <c r="BM2" s="31" t="s">
        <v>106</v>
      </c>
      <c r="BN2" s="32"/>
      <c r="BO2" s="32"/>
      <c r="BP2" s="33"/>
      <c r="BQ2" s="31" t="s">
        <v>107</v>
      </c>
      <c r="BR2" s="32"/>
      <c r="BS2" s="32"/>
      <c r="BT2" s="33"/>
      <c r="BU2" s="31" t="s">
        <v>108</v>
      </c>
      <c r="BV2" s="32"/>
      <c r="BW2" s="32"/>
      <c r="BX2" s="33"/>
      <c r="BY2" s="31" t="s">
        <v>109</v>
      </c>
      <c r="BZ2" s="32"/>
      <c r="CA2" s="32"/>
      <c r="CB2" s="33"/>
    </row>
    <row r="3" spans="1:80" x14ac:dyDescent="0.2">
      <c r="A3" s="1"/>
      <c r="E3" s="34">
        <v>41623</v>
      </c>
      <c r="F3" s="35"/>
      <c r="G3" s="35"/>
      <c r="H3" s="36"/>
      <c r="I3" s="34">
        <v>41272</v>
      </c>
      <c r="J3" s="35"/>
      <c r="K3" s="35"/>
      <c r="L3" s="36"/>
      <c r="M3" s="34">
        <v>40920</v>
      </c>
      <c r="N3" s="35"/>
      <c r="O3" s="35"/>
      <c r="P3" s="36"/>
      <c r="Q3" s="34">
        <v>41300</v>
      </c>
      <c r="R3" s="35"/>
      <c r="S3" s="35"/>
      <c r="T3" s="36"/>
      <c r="U3" s="34">
        <v>41314</v>
      </c>
      <c r="V3" s="35"/>
      <c r="W3" s="35"/>
      <c r="X3" s="36"/>
      <c r="Y3" s="34">
        <v>41328</v>
      </c>
      <c r="Z3" s="35"/>
      <c r="AA3" s="35"/>
      <c r="AB3" s="36"/>
      <c r="AC3" s="34">
        <v>41342</v>
      </c>
      <c r="AD3" s="35"/>
      <c r="AE3" s="35"/>
      <c r="AF3" s="36"/>
      <c r="AG3" s="34">
        <v>41356</v>
      </c>
      <c r="AH3" s="35"/>
      <c r="AI3" s="35"/>
      <c r="AJ3" s="36"/>
      <c r="AK3" s="34">
        <v>41370</v>
      </c>
      <c r="AL3" s="35"/>
      <c r="AM3" s="35"/>
      <c r="AN3" s="36"/>
      <c r="AO3" s="34">
        <v>41384</v>
      </c>
      <c r="AP3" s="35"/>
      <c r="AQ3" s="35"/>
      <c r="AR3" s="36"/>
      <c r="AS3" s="34">
        <v>41398</v>
      </c>
      <c r="AT3" s="35"/>
      <c r="AU3" s="35"/>
      <c r="AV3" s="36"/>
      <c r="AW3" s="34">
        <v>41412</v>
      </c>
      <c r="AX3" s="35"/>
      <c r="AY3" s="35"/>
      <c r="AZ3" s="36"/>
      <c r="BA3" s="34">
        <v>41426</v>
      </c>
      <c r="BB3" s="35"/>
      <c r="BC3" s="35"/>
      <c r="BD3" s="36"/>
      <c r="BE3" s="34">
        <v>41440</v>
      </c>
      <c r="BF3" s="35"/>
      <c r="BG3" s="35"/>
      <c r="BH3" s="36"/>
      <c r="BI3" s="34">
        <v>41454</v>
      </c>
      <c r="BJ3" s="35"/>
      <c r="BK3" s="35"/>
      <c r="BL3" s="36"/>
      <c r="BM3" s="34">
        <v>41468</v>
      </c>
      <c r="BN3" s="35"/>
      <c r="BO3" s="35"/>
      <c r="BP3" s="36"/>
      <c r="BQ3" s="34">
        <v>41482</v>
      </c>
      <c r="BR3" s="35"/>
      <c r="BS3" s="35"/>
      <c r="BT3" s="36"/>
      <c r="BU3" s="34">
        <v>41496</v>
      </c>
      <c r="BV3" s="35"/>
      <c r="BW3" s="35"/>
      <c r="BX3" s="36"/>
      <c r="BY3" s="34">
        <v>41510</v>
      </c>
      <c r="BZ3" s="35"/>
      <c r="CA3" s="35"/>
      <c r="CB3" s="36"/>
    </row>
    <row r="4" spans="1:80" x14ac:dyDescent="0.2">
      <c r="A4" s="1"/>
      <c r="B4" s="25" t="s">
        <v>43</v>
      </c>
      <c r="C4" s="25">
        <v>845</v>
      </c>
      <c r="E4" s="34">
        <v>41636</v>
      </c>
      <c r="F4" s="35"/>
      <c r="G4" s="35"/>
      <c r="H4" s="36"/>
      <c r="I4" s="34">
        <v>41285</v>
      </c>
      <c r="J4" s="35"/>
      <c r="K4" s="35"/>
      <c r="L4" s="36"/>
      <c r="M4" s="34">
        <v>41299</v>
      </c>
      <c r="N4" s="35"/>
      <c r="O4" s="35"/>
      <c r="P4" s="36"/>
      <c r="Q4" s="34">
        <v>41313</v>
      </c>
      <c r="R4" s="35"/>
      <c r="S4" s="35"/>
      <c r="T4" s="36"/>
      <c r="U4" s="34">
        <v>41327</v>
      </c>
      <c r="V4" s="35"/>
      <c r="W4" s="35"/>
      <c r="X4" s="36"/>
      <c r="Y4" s="34">
        <v>41341</v>
      </c>
      <c r="Z4" s="35"/>
      <c r="AA4" s="35"/>
      <c r="AB4" s="36"/>
      <c r="AC4" s="34">
        <v>41355</v>
      </c>
      <c r="AD4" s="35"/>
      <c r="AE4" s="35"/>
      <c r="AF4" s="36"/>
      <c r="AG4" s="34">
        <v>41369</v>
      </c>
      <c r="AH4" s="35"/>
      <c r="AI4" s="35"/>
      <c r="AJ4" s="36"/>
      <c r="AK4" s="34">
        <v>41383</v>
      </c>
      <c r="AL4" s="35"/>
      <c r="AM4" s="35"/>
      <c r="AN4" s="36"/>
      <c r="AO4" s="34">
        <v>41397</v>
      </c>
      <c r="AP4" s="35"/>
      <c r="AQ4" s="35"/>
      <c r="AR4" s="36"/>
      <c r="AS4" s="34">
        <v>41411</v>
      </c>
      <c r="AT4" s="35"/>
      <c r="AU4" s="35"/>
      <c r="AV4" s="36"/>
      <c r="AW4" s="34">
        <v>41425</v>
      </c>
      <c r="AX4" s="35"/>
      <c r="AY4" s="35"/>
      <c r="AZ4" s="36"/>
      <c r="BA4" s="34">
        <v>41439</v>
      </c>
      <c r="BB4" s="35"/>
      <c r="BC4" s="35"/>
      <c r="BD4" s="36"/>
      <c r="BE4" s="34">
        <v>41453</v>
      </c>
      <c r="BF4" s="35"/>
      <c r="BG4" s="35"/>
      <c r="BH4" s="36"/>
      <c r="BI4" s="34">
        <v>41467</v>
      </c>
      <c r="BJ4" s="35"/>
      <c r="BK4" s="35"/>
      <c r="BL4" s="36"/>
      <c r="BM4" s="34">
        <v>41481</v>
      </c>
      <c r="BN4" s="35"/>
      <c r="BO4" s="35"/>
      <c r="BP4" s="36"/>
      <c r="BQ4" s="34">
        <v>41495</v>
      </c>
      <c r="BR4" s="35"/>
      <c r="BS4" s="35"/>
      <c r="BT4" s="36"/>
      <c r="BU4" s="34">
        <v>41509</v>
      </c>
      <c r="BV4" s="35"/>
      <c r="BW4" s="35"/>
      <c r="BX4" s="36"/>
      <c r="BY4" s="34">
        <v>41523</v>
      </c>
      <c r="BZ4" s="35"/>
      <c r="CA4" s="35"/>
      <c r="CB4" s="36"/>
    </row>
    <row r="5" spans="1:80" ht="38.25" x14ac:dyDescent="0.2">
      <c r="A5" t="s">
        <v>5</v>
      </c>
      <c r="B5" t="s">
        <v>0</v>
      </c>
      <c r="C5" s="16" t="s">
        <v>6</v>
      </c>
      <c r="D5" s="16" t="s">
        <v>7</v>
      </c>
      <c r="E5" s="9" t="s">
        <v>2</v>
      </c>
      <c r="F5" s="10" t="s">
        <v>3</v>
      </c>
      <c r="G5" s="19" t="s">
        <v>10</v>
      </c>
      <c r="H5" s="11" t="s">
        <v>1</v>
      </c>
      <c r="I5" s="9" t="s">
        <v>2</v>
      </c>
      <c r="J5" s="10" t="s">
        <v>3</v>
      </c>
      <c r="K5" s="19" t="s">
        <v>10</v>
      </c>
      <c r="L5" s="11" t="s">
        <v>1</v>
      </c>
      <c r="M5" s="9" t="s">
        <v>2</v>
      </c>
      <c r="N5" s="10" t="s">
        <v>3</v>
      </c>
      <c r="O5" s="19" t="s">
        <v>10</v>
      </c>
      <c r="P5" s="11" t="s">
        <v>1</v>
      </c>
      <c r="Q5" s="9" t="s">
        <v>2</v>
      </c>
      <c r="R5" s="10" t="s">
        <v>3</v>
      </c>
      <c r="S5" s="19" t="s">
        <v>10</v>
      </c>
      <c r="T5" s="11" t="s">
        <v>1</v>
      </c>
      <c r="U5" s="9" t="s">
        <v>2</v>
      </c>
      <c r="V5" s="10" t="s">
        <v>3</v>
      </c>
      <c r="W5" s="19" t="s">
        <v>10</v>
      </c>
      <c r="X5" s="11" t="s">
        <v>1</v>
      </c>
      <c r="Y5" s="9" t="s">
        <v>2</v>
      </c>
      <c r="Z5" s="10" t="s">
        <v>3</v>
      </c>
      <c r="AA5" s="19" t="s">
        <v>10</v>
      </c>
      <c r="AB5" s="11" t="s">
        <v>1</v>
      </c>
      <c r="AC5" s="9" t="s">
        <v>2</v>
      </c>
      <c r="AD5" s="10" t="s">
        <v>3</v>
      </c>
      <c r="AE5" s="19" t="s">
        <v>10</v>
      </c>
      <c r="AF5" s="11" t="s">
        <v>1</v>
      </c>
      <c r="AG5" s="9" t="s">
        <v>2</v>
      </c>
      <c r="AH5" s="10" t="s">
        <v>3</v>
      </c>
      <c r="AI5" s="19" t="s">
        <v>10</v>
      </c>
      <c r="AJ5" s="11" t="s">
        <v>1</v>
      </c>
      <c r="AK5" s="9" t="s">
        <v>2</v>
      </c>
      <c r="AL5" s="10" t="s">
        <v>3</v>
      </c>
      <c r="AM5" s="19" t="s">
        <v>10</v>
      </c>
      <c r="AN5" s="11" t="s">
        <v>1</v>
      </c>
      <c r="AO5" s="9" t="s">
        <v>2</v>
      </c>
      <c r="AP5" s="10" t="s">
        <v>3</v>
      </c>
      <c r="AQ5" s="19" t="s">
        <v>10</v>
      </c>
      <c r="AR5" s="11" t="s">
        <v>1</v>
      </c>
      <c r="AS5" s="9" t="s">
        <v>2</v>
      </c>
      <c r="AT5" s="10" t="s">
        <v>3</v>
      </c>
      <c r="AU5" s="19" t="s">
        <v>10</v>
      </c>
      <c r="AV5" s="11" t="s">
        <v>1</v>
      </c>
      <c r="AW5" s="9" t="s">
        <v>2</v>
      </c>
      <c r="AX5" s="10" t="s">
        <v>3</v>
      </c>
      <c r="AY5" s="19" t="s">
        <v>10</v>
      </c>
      <c r="AZ5" s="11" t="s">
        <v>1</v>
      </c>
      <c r="BA5" s="9" t="s">
        <v>2</v>
      </c>
      <c r="BB5" s="10" t="s">
        <v>3</v>
      </c>
      <c r="BC5" s="19" t="s">
        <v>10</v>
      </c>
      <c r="BD5" s="11" t="s">
        <v>1</v>
      </c>
      <c r="BE5" s="9" t="s">
        <v>2</v>
      </c>
      <c r="BF5" s="10" t="s">
        <v>3</v>
      </c>
      <c r="BG5" s="19" t="s">
        <v>10</v>
      </c>
      <c r="BH5" s="11" t="s">
        <v>1</v>
      </c>
      <c r="BI5" s="9" t="s">
        <v>2</v>
      </c>
      <c r="BJ5" s="10" t="s">
        <v>3</v>
      </c>
      <c r="BK5" s="19" t="s">
        <v>10</v>
      </c>
      <c r="BL5" s="11" t="s">
        <v>1</v>
      </c>
      <c r="BM5" s="9" t="s">
        <v>2</v>
      </c>
      <c r="BN5" s="10" t="s">
        <v>3</v>
      </c>
      <c r="BO5" s="19" t="s">
        <v>10</v>
      </c>
      <c r="BP5" s="11" t="s">
        <v>1</v>
      </c>
      <c r="BQ5" s="9" t="s">
        <v>2</v>
      </c>
      <c r="BR5" s="10" t="s">
        <v>3</v>
      </c>
      <c r="BS5" s="19" t="s">
        <v>10</v>
      </c>
      <c r="BT5" s="11" t="s">
        <v>1</v>
      </c>
      <c r="BU5" s="9" t="s">
        <v>2</v>
      </c>
      <c r="BV5" s="10" t="s">
        <v>3</v>
      </c>
      <c r="BW5" s="19" t="s">
        <v>10</v>
      </c>
      <c r="BX5" s="11" t="s">
        <v>1</v>
      </c>
      <c r="BY5" s="9" t="s">
        <v>2</v>
      </c>
      <c r="BZ5" s="10" t="s">
        <v>3</v>
      </c>
      <c r="CA5" s="19" t="s">
        <v>10</v>
      </c>
      <c r="CB5" s="11" t="s">
        <v>1</v>
      </c>
    </row>
    <row r="6" spans="1:80" x14ac:dyDescent="0.2">
      <c r="C6" s="21"/>
      <c r="D6" s="21"/>
      <c r="E6" s="9"/>
      <c r="F6" s="10"/>
      <c r="G6" s="19"/>
      <c r="H6" s="11"/>
      <c r="I6" s="9"/>
      <c r="J6" s="10"/>
      <c r="K6" s="19"/>
      <c r="L6" s="11"/>
      <c r="M6" s="9"/>
      <c r="N6" s="10"/>
      <c r="O6" s="19"/>
      <c r="P6" s="11"/>
      <c r="Q6" s="9"/>
      <c r="R6" s="10"/>
      <c r="S6" s="19"/>
      <c r="T6" s="11"/>
      <c r="U6" s="9"/>
      <c r="V6" s="10"/>
      <c r="W6" s="19"/>
      <c r="X6" s="11"/>
      <c r="Y6" s="9"/>
      <c r="Z6" s="10"/>
      <c r="AA6" s="19"/>
      <c r="AB6" s="11"/>
      <c r="AC6" s="9"/>
      <c r="AD6" s="10"/>
      <c r="AE6" s="19"/>
      <c r="AF6" s="11"/>
      <c r="AG6" s="9"/>
      <c r="AH6" s="10"/>
      <c r="AI6" s="19"/>
      <c r="AJ6" s="11"/>
      <c r="AK6" s="9"/>
      <c r="AL6" s="10"/>
      <c r="AM6" s="19"/>
      <c r="AN6" s="11"/>
      <c r="AO6" s="9"/>
      <c r="AP6" s="10"/>
      <c r="AQ6" s="19"/>
      <c r="AR6" s="11"/>
      <c r="AS6" s="9"/>
      <c r="AT6" s="10"/>
      <c r="AU6" s="19"/>
      <c r="AV6" s="11"/>
      <c r="AW6" s="9"/>
      <c r="AX6" s="10"/>
      <c r="AY6" s="19"/>
      <c r="AZ6" s="11"/>
      <c r="BA6" s="9"/>
      <c r="BB6" s="10"/>
      <c r="BC6" s="19"/>
      <c r="BD6" s="11"/>
      <c r="BE6" s="9"/>
      <c r="BF6" s="10"/>
      <c r="BG6" s="19"/>
      <c r="BH6" s="11"/>
      <c r="BI6" s="9"/>
      <c r="BJ6" s="10"/>
      <c r="BK6" s="19"/>
      <c r="BL6" s="11"/>
      <c r="BM6" s="9"/>
      <c r="BN6" s="10"/>
      <c r="BO6" s="19"/>
      <c r="BP6" s="11"/>
      <c r="BQ6" s="9"/>
      <c r="BR6" s="10"/>
      <c r="BS6" s="19"/>
      <c r="BT6" s="11"/>
      <c r="BU6" s="9"/>
      <c r="BV6" s="10"/>
      <c r="BW6" s="19"/>
      <c r="BX6" s="11"/>
      <c r="BY6" s="9"/>
      <c r="BZ6" s="10"/>
      <c r="CA6" s="19"/>
      <c r="CB6" s="11"/>
    </row>
    <row r="7" spans="1:80" x14ac:dyDescent="0.2">
      <c r="A7" s="2">
        <v>40909</v>
      </c>
      <c r="B7" s="22" t="s">
        <v>30</v>
      </c>
      <c r="C7" s="21"/>
      <c r="D7" s="21"/>
      <c r="E7" s="9">
        <v>2</v>
      </c>
      <c r="F7" s="10"/>
      <c r="G7" s="10">
        <f>SUM(E7:F7)</f>
        <v>2</v>
      </c>
      <c r="H7" s="11">
        <f>+$C11-(E11+F11)</f>
        <v>0</v>
      </c>
      <c r="I7" s="9">
        <v>2</v>
      </c>
      <c r="J7" s="10"/>
      <c r="K7" s="10">
        <f>SUM(I7:J7)</f>
        <v>2</v>
      </c>
      <c r="L7" s="11">
        <f>+$C11-(I11+J11)</f>
        <v>0</v>
      </c>
      <c r="M7" s="9"/>
      <c r="N7" s="10"/>
      <c r="O7" s="10">
        <f>SUM(M7:N7)</f>
        <v>0</v>
      </c>
      <c r="P7" s="11">
        <f>+$C11-(M11+N11)</f>
        <v>0</v>
      </c>
      <c r="Q7" s="9">
        <v>2</v>
      </c>
      <c r="R7" s="10"/>
      <c r="S7" s="10">
        <f>SUM(Q7:R7)</f>
        <v>2</v>
      </c>
      <c r="T7" s="11">
        <f>+$C11-(Q11+R11)</f>
        <v>0</v>
      </c>
      <c r="U7" s="9"/>
      <c r="V7" s="10"/>
      <c r="W7" s="10">
        <f>SUM(U7:V7)</f>
        <v>0</v>
      </c>
      <c r="X7" s="11">
        <f>+$C11-(U11+V11)</f>
        <v>0</v>
      </c>
      <c r="Y7" s="9">
        <v>1</v>
      </c>
      <c r="Z7" s="10"/>
      <c r="AA7" s="10">
        <f>SUM(Y7:Z7)</f>
        <v>1</v>
      </c>
      <c r="AB7" s="11">
        <f>+$C11-(Y11+Z11)</f>
        <v>0</v>
      </c>
      <c r="AC7" s="9">
        <v>4</v>
      </c>
      <c r="AD7" s="10"/>
      <c r="AE7" s="10">
        <f>SUM(AC7:AD7)</f>
        <v>4</v>
      </c>
      <c r="AF7" s="11">
        <f>+$C11-(AC11+AD11)</f>
        <v>0</v>
      </c>
      <c r="AG7" s="9">
        <v>2</v>
      </c>
      <c r="AH7" s="10"/>
      <c r="AI7" s="10">
        <f>SUM(AG7:AH7)</f>
        <v>2</v>
      </c>
      <c r="AJ7" s="11">
        <f>+$C11-(AG11+AH11)</f>
        <v>0</v>
      </c>
      <c r="AK7" s="9">
        <v>4</v>
      </c>
      <c r="AL7" s="10"/>
      <c r="AM7" s="10">
        <f>SUM(AK7:AL7)</f>
        <v>4</v>
      </c>
      <c r="AN7" s="11">
        <f>+$C11-(AK11+AL11)</f>
        <v>0</v>
      </c>
      <c r="AO7" s="9">
        <v>3</v>
      </c>
      <c r="AP7" s="10"/>
      <c r="AQ7" s="10">
        <f>SUM(AO7:AP7)</f>
        <v>3</v>
      </c>
      <c r="AR7" s="11">
        <f>+$C11-(AO11+AP11)</f>
        <v>0</v>
      </c>
      <c r="AS7" s="9">
        <v>4</v>
      </c>
      <c r="AT7" s="10"/>
      <c r="AU7" s="10">
        <f>SUM(AS7:AT7)</f>
        <v>4</v>
      </c>
      <c r="AV7" s="11">
        <f>+$C11-(AS11+AT11)</f>
        <v>0</v>
      </c>
      <c r="AW7" s="9">
        <v>1</v>
      </c>
      <c r="AX7" s="10"/>
      <c r="AY7" s="10">
        <f>SUM(AW7:AX7)</f>
        <v>1</v>
      </c>
      <c r="AZ7" s="11">
        <f>+$C11-(AW11+AX11)</f>
        <v>-1</v>
      </c>
      <c r="BA7" s="9">
        <v>1</v>
      </c>
      <c r="BB7" s="10"/>
      <c r="BC7" s="10">
        <f>SUM(BA7:BB7)</f>
        <v>1</v>
      </c>
      <c r="BD7" s="11">
        <f>+$C11-(BA11+BB11)</f>
        <v>0</v>
      </c>
      <c r="BE7" s="9">
        <v>4</v>
      </c>
      <c r="BF7" s="10"/>
      <c r="BG7" s="10">
        <f>SUM(BE7:BF7)</f>
        <v>4</v>
      </c>
      <c r="BH7" s="11">
        <f>+$C11-(BE11+BF11)</f>
        <v>0</v>
      </c>
      <c r="BI7" s="9">
        <v>1</v>
      </c>
      <c r="BJ7" s="10"/>
      <c r="BK7" s="10">
        <f>SUM(BI7:BJ7)</f>
        <v>1</v>
      </c>
      <c r="BL7" s="11">
        <f>+$C11-(BI11+BJ11)</f>
        <v>0</v>
      </c>
      <c r="BM7" s="9">
        <v>4</v>
      </c>
      <c r="BN7" s="10"/>
      <c r="BO7" s="10">
        <f>SUM(BM7:BN7)</f>
        <v>4</v>
      </c>
      <c r="BP7" s="11">
        <f>+$C11-(BM11+BN11)</f>
        <v>0</v>
      </c>
      <c r="BQ7" s="9">
        <v>2</v>
      </c>
      <c r="BR7" s="10"/>
      <c r="BS7" s="10">
        <f>SUM(BQ7:BR7)</f>
        <v>2</v>
      </c>
      <c r="BT7" s="11">
        <f>+$C11-(BQ11+BR11)</f>
        <v>0</v>
      </c>
      <c r="BU7" s="9">
        <v>2</v>
      </c>
      <c r="BV7" s="10"/>
      <c r="BW7" s="10">
        <f>SUM(BU7:BV7)</f>
        <v>2</v>
      </c>
      <c r="BX7" s="11">
        <f>+$C11-(BU11+BV11)</f>
        <v>0</v>
      </c>
      <c r="BY7" s="9"/>
      <c r="BZ7" s="10"/>
      <c r="CA7" s="10">
        <f>SUM(BY7:BZ7)</f>
        <v>0</v>
      </c>
      <c r="CB7" s="11">
        <f>+$C11-(BY11+BZ11)</f>
        <v>0</v>
      </c>
    </row>
    <row r="8" spans="1:80" x14ac:dyDescent="0.2">
      <c r="A8" s="2"/>
      <c r="C8" s="21"/>
      <c r="D8" s="21"/>
      <c r="E8" s="9"/>
      <c r="F8" s="10"/>
      <c r="G8" s="10"/>
      <c r="H8" s="11"/>
      <c r="I8" s="9"/>
      <c r="J8" s="10"/>
      <c r="K8" s="10"/>
      <c r="L8" s="11"/>
      <c r="M8" s="9"/>
      <c r="N8" s="10"/>
      <c r="O8" s="10"/>
      <c r="P8" s="11"/>
      <c r="Q8" s="9"/>
      <c r="R8" s="10"/>
      <c r="S8" s="10"/>
      <c r="T8" s="11"/>
      <c r="U8" s="9"/>
      <c r="V8" s="10"/>
      <c r="W8" s="10"/>
      <c r="X8" s="11"/>
      <c r="Y8" s="9"/>
      <c r="Z8" s="10"/>
      <c r="AA8" s="10"/>
      <c r="AB8" s="11"/>
      <c r="AC8" s="9"/>
      <c r="AD8" s="10"/>
      <c r="AE8" s="10"/>
      <c r="AF8" s="11"/>
      <c r="AG8" s="9"/>
      <c r="AH8" s="10"/>
      <c r="AI8" s="10"/>
      <c r="AJ8" s="11"/>
      <c r="AK8" s="9"/>
      <c r="AL8" s="10"/>
      <c r="AM8" s="10"/>
      <c r="AN8" s="11"/>
      <c r="AO8" s="9"/>
      <c r="AP8" s="10"/>
      <c r="AQ8" s="10"/>
      <c r="AR8" s="11"/>
      <c r="AS8" s="9"/>
      <c r="AT8" s="10"/>
      <c r="AU8" s="10"/>
      <c r="AV8" s="11"/>
      <c r="AW8" s="9"/>
      <c r="AX8" s="10"/>
      <c r="AY8" s="10"/>
      <c r="AZ8" s="11"/>
      <c r="BA8" s="9"/>
      <c r="BB8" s="10"/>
      <c r="BC8" s="10"/>
      <c r="BD8" s="11"/>
      <c r="BE8" s="9"/>
      <c r="BF8" s="10"/>
      <c r="BG8" s="10"/>
      <c r="BH8" s="11"/>
      <c r="BI8" s="9"/>
      <c r="BJ8" s="10"/>
      <c r="BK8" s="10"/>
      <c r="BL8" s="11"/>
      <c r="BM8" s="9"/>
      <c r="BN8" s="10"/>
      <c r="BO8" s="10"/>
      <c r="BP8" s="11"/>
      <c r="BQ8" s="9"/>
      <c r="BR8" s="10"/>
      <c r="BS8" s="10"/>
      <c r="BT8" s="11"/>
      <c r="BU8" s="9"/>
      <c r="BV8" s="10"/>
      <c r="BW8" s="10"/>
      <c r="BX8" s="11"/>
      <c r="BY8" s="9"/>
      <c r="BZ8" s="10"/>
      <c r="CA8" s="10"/>
      <c r="CB8" s="11"/>
    </row>
    <row r="9" spans="1:80" x14ac:dyDescent="0.2">
      <c r="A9" s="2"/>
      <c r="B9" s="22" t="s">
        <v>36</v>
      </c>
      <c r="C9" s="17"/>
      <c r="D9" s="17"/>
      <c r="E9" s="9"/>
      <c r="F9" s="10"/>
      <c r="G9" s="10">
        <f t="shared" ref="G9" si="0">SUM(E9:F9)</f>
        <v>0</v>
      </c>
      <c r="H9" s="11">
        <f>+$C9-(E9+F9)</f>
        <v>0</v>
      </c>
      <c r="I9" s="9"/>
      <c r="J9" s="10"/>
      <c r="K9" s="10">
        <f t="shared" ref="K9" si="1">SUM(I9:J9)</f>
        <v>0</v>
      </c>
      <c r="L9" s="11">
        <f>+$C9-(I9+J9)</f>
        <v>0</v>
      </c>
      <c r="M9" s="9"/>
      <c r="N9" s="10"/>
      <c r="O9" s="10">
        <f t="shared" ref="O9" si="2">SUM(M9:N9)</f>
        <v>0</v>
      </c>
      <c r="P9" s="11">
        <f>+$C9-(M9+N9)</f>
        <v>0</v>
      </c>
      <c r="Q9" s="9"/>
      <c r="R9" s="10"/>
      <c r="S9" s="10">
        <f t="shared" ref="S9" si="3">SUM(Q9:R9)</f>
        <v>0</v>
      </c>
      <c r="T9" s="11">
        <f>+$C9-(Q9+R9)</f>
        <v>0</v>
      </c>
      <c r="U9" s="9"/>
      <c r="V9" s="10"/>
      <c r="W9" s="10">
        <f t="shared" ref="W9" si="4">SUM(U9:V9)</f>
        <v>0</v>
      </c>
      <c r="X9" s="11">
        <f>+$C9-(U9+V9)</f>
        <v>0</v>
      </c>
      <c r="Y9" s="9"/>
      <c r="Z9" s="10"/>
      <c r="AA9" s="10">
        <f t="shared" ref="AA9" si="5">SUM(Y9:Z9)</f>
        <v>0</v>
      </c>
      <c r="AB9" s="11">
        <f>+$C9-(Y9+Z9)</f>
        <v>0</v>
      </c>
      <c r="AC9" s="9"/>
      <c r="AD9" s="10"/>
      <c r="AE9" s="10">
        <f t="shared" ref="AE9" si="6">SUM(AC9:AD9)</f>
        <v>0</v>
      </c>
      <c r="AF9" s="11">
        <f>+$C9-(AC9+AD9)</f>
        <v>0</v>
      </c>
      <c r="AG9" s="9"/>
      <c r="AH9" s="10"/>
      <c r="AI9" s="10">
        <f t="shared" ref="AI9" si="7">SUM(AG9:AH9)</f>
        <v>0</v>
      </c>
      <c r="AJ9" s="11">
        <f>+$C9-(AG9+AH9)</f>
        <v>0</v>
      </c>
      <c r="AK9" s="9"/>
      <c r="AL9" s="10"/>
      <c r="AM9" s="10">
        <f t="shared" ref="AM9" si="8">SUM(AK9:AL9)</f>
        <v>0</v>
      </c>
      <c r="AN9" s="11">
        <f>+$C9-(AK9+AL9)</f>
        <v>0</v>
      </c>
      <c r="AO9" s="9"/>
      <c r="AP9" s="10"/>
      <c r="AQ9" s="10">
        <f t="shared" ref="AQ9" si="9">SUM(AO9:AP9)</f>
        <v>0</v>
      </c>
      <c r="AR9" s="11">
        <f>+$C9-(AO9+AP9)</f>
        <v>0</v>
      </c>
      <c r="AS9" s="9"/>
      <c r="AT9" s="10"/>
      <c r="AU9" s="10">
        <f t="shared" ref="AU9" si="10">SUM(AS9:AT9)</f>
        <v>0</v>
      </c>
      <c r="AV9" s="11">
        <f>+$C9-(AS9+AT9)</f>
        <v>0</v>
      </c>
      <c r="AW9" s="9"/>
      <c r="AX9" s="10"/>
      <c r="AY9" s="10">
        <f t="shared" ref="AY9" si="11">SUM(AW9:AX9)</f>
        <v>0</v>
      </c>
      <c r="AZ9" s="11">
        <f>+$C9-(AW9+AX9)</f>
        <v>0</v>
      </c>
      <c r="BA9" s="9"/>
      <c r="BB9" s="10"/>
      <c r="BC9" s="10">
        <f t="shared" ref="BC9" si="12">SUM(BA9:BB9)</f>
        <v>0</v>
      </c>
      <c r="BD9" s="11">
        <f>+$C9-(BA9+BB9)</f>
        <v>0</v>
      </c>
      <c r="BE9" s="9"/>
      <c r="BF9" s="10"/>
      <c r="BG9" s="10">
        <f t="shared" ref="BG9" si="13">SUM(BE9:BF9)</f>
        <v>0</v>
      </c>
      <c r="BH9" s="11">
        <f>+$C9-(BE9+BF9)</f>
        <v>0</v>
      </c>
      <c r="BI9" s="9"/>
      <c r="BJ9" s="10"/>
      <c r="BK9" s="10">
        <f t="shared" ref="BK9" si="14">SUM(BI9:BJ9)</f>
        <v>0</v>
      </c>
      <c r="BL9" s="11">
        <f>+$C9-(BI9+BJ9)</f>
        <v>0</v>
      </c>
      <c r="BM9" s="9"/>
      <c r="BN9" s="10"/>
      <c r="BO9" s="10">
        <f t="shared" ref="BO9" si="15">SUM(BM9:BN9)</f>
        <v>0</v>
      </c>
      <c r="BP9" s="11">
        <f>+$C9-(BM9+BN9)</f>
        <v>0</v>
      </c>
      <c r="BQ9" s="9"/>
      <c r="BR9" s="10"/>
      <c r="BS9" s="10">
        <f t="shared" ref="BS9" si="16">SUM(BQ9:BR9)</f>
        <v>0</v>
      </c>
      <c r="BT9" s="11">
        <f>+$C9-(BQ9+BR9)</f>
        <v>0</v>
      </c>
      <c r="BU9" s="9"/>
      <c r="BV9" s="10"/>
      <c r="BW9" s="10">
        <f t="shared" ref="BW9" si="17">SUM(BU9:BV9)</f>
        <v>0</v>
      </c>
      <c r="BX9" s="11">
        <f>+$C9-(BU9+BV9)</f>
        <v>0</v>
      </c>
      <c r="BY9" s="9"/>
      <c r="BZ9" s="10"/>
      <c r="CA9" s="10">
        <f t="shared" ref="CA9" si="18">SUM(BY9:BZ9)</f>
        <v>0</v>
      </c>
      <c r="CB9" s="11">
        <f>+$C9-(BY9+BZ9)</f>
        <v>0</v>
      </c>
    </row>
    <row r="10" spans="1:80" x14ac:dyDescent="0.2">
      <c r="A10" s="2"/>
      <c r="C10" s="17"/>
      <c r="D10" s="17"/>
      <c r="E10" s="9"/>
      <c r="F10" s="10"/>
      <c r="G10" s="10"/>
      <c r="H10" s="11"/>
      <c r="I10" s="9"/>
      <c r="J10" s="10"/>
      <c r="K10" s="10"/>
      <c r="L10" s="11"/>
      <c r="M10" s="9"/>
      <c r="N10" s="10"/>
      <c r="O10" s="10"/>
      <c r="P10" s="11"/>
      <c r="Q10" s="9"/>
      <c r="R10" s="10"/>
      <c r="S10" s="10"/>
      <c r="T10" s="11"/>
      <c r="U10" s="9"/>
      <c r="V10" s="10"/>
      <c r="W10" s="10"/>
      <c r="X10" s="11"/>
      <c r="Y10" s="9"/>
      <c r="Z10" s="10"/>
      <c r="AA10" s="10"/>
      <c r="AB10" s="11"/>
      <c r="AC10" s="9"/>
      <c r="AD10" s="10"/>
      <c r="AE10" s="10"/>
      <c r="AF10" s="11"/>
      <c r="AG10" s="9"/>
      <c r="AH10" s="10"/>
      <c r="AI10" s="10"/>
      <c r="AJ10" s="11"/>
      <c r="AK10" s="9"/>
      <c r="AL10" s="10"/>
      <c r="AM10" s="10"/>
      <c r="AN10" s="11"/>
      <c r="AO10" s="9"/>
      <c r="AP10" s="10"/>
      <c r="AQ10" s="10"/>
      <c r="AR10" s="11"/>
      <c r="AS10" s="9"/>
      <c r="AT10" s="10"/>
      <c r="AU10" s="10"/>
      <c r="AV10" s="11"/>
      <c r="AW10" s="9"/>
      <c r="AX10" s="10"/>
      <c r="AY10" s="10"/>
      <c r="AZ10" s="11"/>
      <c r="BA10" s="9"/>
      <c r="BB10" s="10"/>
      <c r="BC10" s="10"/>
      <c r="BD10" s="11"/>
      <c r="BE10" s="9"/>
      <c r="BF10" s="10"/>
      <c r="BG10" s="10"/>
      <c r="BH10" s="11"/>
      <c r="BI10" s="9"/>
      <c r="BJ10" s="10"/>
      <c r="BK10" s="10"/>
      <c r="BL10" s="11"/>
      <c r="BM10" s="9"/>
      <c r="BN10" s="10"/>
      <c r="BO10" s="10"/>
      <c r="BP10" s="11"/>
      <c r="BQ10" s="9"/>
      <c r="BR10" s="10"/>
      <c r="BS10" s="10"/>
      <c r="BT10" s="11"/>
      <c r="BU10" s="9"/>
      <c r="BV10" s="10"/>
      <c r="BW10" s="10"/>
      <c r="BX10" s="11"/>
      <c r="BY10" s="9"/>
      <c r="BZ10" s="10"/>
      <c r="CA10" s="10"/>
      <c r="CB10" s="11"/>
    </row>
    <row r="11" spans="1:80" x14ac:dyDescent="0.2">
      <c r="A11" s="2">
        <v>41275</v>
      </c>
      <c r="B11" s="22" t="s">
        <v>28</v>
      </c>
      <c r="C11" s="17"/>
      <c r="D11" s="17"/>
      <c r="E11" s="9"/>
      <c r="F11" s="10"/>
      <c r="G11" s="10">
        <f>SUM(E11:F11)</f>
        <v>0</v>
      </c>
      <c r="H11" s="11">
        <f t="shared" ref="H11" si="19">+$C11-(E11+F11)</f>
        <v>0</v>
      </c>
      <c r="I11" s="9"/>
      <c r="J11" s="10"/>
      <c r="K11" s="10">
        <f>SUM(I11:J11)</f>
        <v>0</v>
      </c>
      <c r="L11" s="11">
        <f t="shared" ref="L11:L18" si="20">+$C11-(I11+J11)</f>
        <v>0</v>
      </c>
      <c r="M11" s="9"/>
      <c r="N11" s="10"/>
      <c r="O11" s="10">
        <f>SUM(M11:N11)</f>
        <v>0</v>
      </c>
      <c r="P11" s="11">
        <f t="shared" ref="P11:P18" si="21">+$C11-(M11+N11)</f>
        <v>0</v>
      </c>
      <c r="Q11" s="9"/>
      <c r="R11" s="10"/>
      <c r="S11" s="10">
        <f>SUM(Q11:R11)</f>
        <v>0</v>
      </c>
      <c r="T11" s="11">
        <f t="shared" ref="T11:T18" si="22">+$C11-(Q11+R11)</f>
        <v>0</v>
      </c>
      <c r="U11" s="9"/>
      <c r="V11" s="10"/>
      <c r="W11" s="10">
        <f>SUM(U11:V11)</f>
        <v>0</v>
      </c>
      <c r="X11" s="11">
        <f t="shared" ref="X11:X18" si="23">+$C11-(U11+V11)</f>
        <v>0</v>
      </c>
      <c r="Y11" s="9"/>
      <c r="Z11" s="10"/>
      <c r="AA11" s="10">
        <f>SUM(Y11:Z11)</f>
        <v>0</v>
      </c>
      <c r="AB11" s="11">
        <f t="shared" ref="AB11:AB18" si="24">+$C11-(Y11+Z11)</f>
        <v>0</v>
      </c>
      <c r="AC11" s="9"/>
      <c r="AD11" s="10"/>
      <c r="AE11" s="10">
        <f>SUM(AC11:AD11)</f>
        <v>0</v>
      </c>
      <c r="AF11" s="11">
        <f t="shared" ref="AF11:AF18" si="25">+$C11-(AC11+AD11)</f>
        <v>0</v>
      </c>
      <c r="AG11" s="9"/>
      <c r="AH11" s="10"/>
      <c r="AI11" s="10">
        <f>SUM(AG11:AH11)</f>
        <v>0</v>
      </c>
      <c r="AJ11" s="11">
        <f t="shared" ref="AJ11:AJ18" si="26">+$C11-(AG11+AH11)</f>
        <v>0</v>
      </c>
      <c r="AK11" s="9"/>
      <c r="AL11" s="10"/>
      <c r="AM11" s="10">
        <f>SUM(AK11:AL11)</f>
        <v>0</v>
      </c>
      <c r="AN11" s="11">
        <f t="shared" ref="AN11:AN18" si="27">+$C11-(AK11+AL11)</f>
        <v>0</v>
      </c>
      <c r="AO11" s="9"/>
      <c r="AP11" s="10"/>
      <c r="AQ11" s="10">
        <f>SUM(AO11:AP11)</f>
        <v>0</v>
      </c>
      <c r="AR11" s="11">
        <f t="shared" ref="AR11:AR18" si="28">+$C11-(AO11+AP11)</f>
        <v>0</v>
      </c>
      <c r="AS11" s="9"/>
      <c r="AT11" s="10"/>
      <c r="AU11" s="10">
        <f>SUM(AS11:AT11)</f>
        <v>0</v>
      </c>
      <c r="AV11" s="11">
        <f t="shared" ref="AV11:AV18" si="29">+$C11-(AS11+AT11)</f>
        <v>0</v>
      </c>
      <c r="AW11" s="9">
        <v>1</v>
      </c>
      <c r="AX11" s="10"/>
      <c r="AY11" s="10">
        <f>SUM(AW11:AX11)</f>
        <v>1</v>
      </c>
      <c r="AZ11" s="11">
        <f t="shared" ref="AZ11:AZ18" si="30">+$C11-(AW11+AX11)</f>
        <v>-1</v>
      </c>
      <c r="BA11" s="9"/>
      <c r="BB11" s="10"/>
      <c r="BC11" s="10">
        <f>SUM(BA11:BB11)</f>
        <v>0</v>
      </c>
      <c r="BD11" s="11">
        <f t="shared" ref="BD11:BD18" si="31">+$C11-(BA11+BB11)</f>
        <v>0</v>
      </c>
      <c r="BE11" s="9"/>
      <c r="BF11" s="10"/>
      <c r="BG11" s="10">
        <f>SUM(BE11:BF11)</f>
        <v>0</v>
      </c>
      <c r="BH11" s="11">
        <f t="shared" ref="BH11:BH18" si="32">+$C11-(BE11+BF11)</f>
        <v>0</v>
      </c>
      <c r="BI11" s="9"/>
      <c r="BJ11" s="10"/>
      <c r="BK11" s="10">
        <f>SUM(BI11:BJ11)</f>
        <v>0</v>
      </c>
      <c r="BL11" s="11">
        <f t="shared" ref="BL11:BL18" si="33">+$C11-(BI11+BJ11)</f>
        <v>0</v>
      </c>
      <c r="BM11" s="9"/>
      <c r="BN11" s="10"/>
      <c r="BO11" s="10">
        <f>SUM(BM11:BN11)</f>
        <v>0</v>
      </c>
      <c r="BP11" s="11">
        <f t="shared" ref="BP11:BP18" si="34">+$C11-(BM11+BN11)</f>
        <v>0</v>
      </c>
      <c r="BQ11" s="9"/>
      <c r="BR11" s="10"/>
      <c r="BS11" s="10">
        <f>SUM(BQ11:BR11)</f>
        <v>0</v>
      </c>
      <c r="BT11" s="11">
        <f t="shared" ref="BT11:BT18" si="35">+$C11-(BQ11+BR11)</f>
        <v>0</v>
      </c>
      <c r="BU11" s="9"/>
      <c r="BV11" s="10"/>
      <c r="BW11" s="10">
        <f>SUM(BU11:BV11)</f>
        <v>0</v>
      </c>
      <c r="BX11" s="11">
        <f t="shared" ref="BX11:BX18" si="36">+$C11-(BU11+BV11)</f>
        <v>0</v>
      </c>
      <c r="BY11" s="9"/>
      <c r="BZ11" s="10"/>
      <c r="CA11" s="10">
        <f>SUM(BY11:BZ11)</f>
        <v>0</v>
      </c>
      <c r="CB11" s="11">
        <f t="shared" ref="CB11:CB18" si="37">+$C11-(BY11+BZ11)</f>
        <v>0</v>
      </c>
    </row>
    <row r="12" spans="1:80" x14ac:dyDescent="0.2">
      <c r="A12" s="2">
        <v>41275</v>
      </c>
      <c r="B12" s="22" t="s">
        <v>69</v>
      </c>
      <c r="C12" s="20"/>
      <c r="D12" s="17"/>
      <c r="E12" s="9"/>
      <c r="F12" s="10"/>
      <c r="G12" s="10">
        <f>SUM(E12:F12)</f>
        <v>0</v>
      </c>
      <c r="H12" s="11">
        <f t="shared" ref="H12:H15" si="38">+$C12-(E12+F12)</f>
        <v>0</v>
      </c>
      <c r="I12" s="9"/>
      <c r="J12" s="10"/>
      <c r="K12" s="10">
        <f>SUM(I12:J12)</f>
        <v>0</v>
      </c>
      <c r="L12" s="11">
        <f t="shared" si="20"/>
        <v>0</v>
      </c>
      <c r="M12" s="9"/>
      <c r="N12" s="10"/>
      <c r="O12" s="10">
        <f>SUM(M12:N12)</f>
        <v>0</v>
      </c>
      <c r="P12" s="11">
        <f t="shared" si="21"/>
        <v>0</v>
      </c>
      <c r="Q12" s="9"/>
      <c r="R12" s="10"/>
      <c r="S12" s="10">
        <f>SUM(Q12:R12)</f>
        <v>0</v>
      </c>
      <c r="T12" s="11">
        <f t="shared" si="22"/>
        <v>0</v>
      </c>
      <c r="U12" s="9"/>
      <c r="V12" s="10"/>
      <c r="W12" s="10">
        <f>SUM(U12:V12)</f>
        <v>0</v>
      </c>
      <c r="X12" s="11">
        <f t="shared" si="23"/>
        <v>0</v>
      </c>
      <c r="Y12" s="9">
        <v>7</v>
      </c>
      <c r="Z12" s="10"/>
      <c r="AA12" s="10">
        <f>SUM(Y12:Z12)</f>
        <v>7</v>
      </c>
      <c r="AB12" s="11">
        <f t="shared" si="24"/>
        <v>-7</v>
      </c>
      <c r="AC12" s="9"/>
      <c r="AD12" s="10"/>
      <c r="AE12" s="10">
        <f>SUM(AC12:AD12)</f>
        <v>0</v>
      </c>
      <c r="AF12" s="11">
        <f t="shared" si="25"/>
        <v>0</v>
      </c>
      <c r="AG12" s="9"/>
      <c r="AH12" s="10"/>
      <c r="AI12" s="10">
        <f>SUM(AG12:AH12)</f>
        <v>0</v>
      </c>
      <c r="AJ12" s="11">
        <f t="shared" si="26"/>
        <v>0</v>
      </c>
      <c r="AK12" s="9">
        <v>3</v>
      </c>
      <c r="AL12" s="10"/>
      <c r="AM12" s="10">
        <f>SUM(AK12:AL12)</f>
        <v>3</v>
      </c>
      <c r="AN12" s="11">
        <f t="shared" si="27"/>
        <v>-3</v>
      </c>
      <c r="AO12" s="9"/>
      <c r="AP12" s="10"/>
      <c r="AQ12" s="10">
        <f>SUM(AO12:AP12)</f>
        <v>0</v>
      </c>
      <c r="AR12" s="11">
        <f t="shared" si="28"/>
        <v>0</v>
      </c>
      <c r="AS12" s="9"/>
      <c r="AT12" s="10"/>
      <c r="AU12" s="10">
        <f>SUM(AS12:AT12)</f>
        <v>0</v>
      </c>
      <c r="AV12" s="11">
        <f t="shared" si="29"/>
        <v>0</v>
      </c>
      <c r="AW12" s="9"/>
      <c r="AX12" s="10"/>
      <c r="AY12" s="10">
        <f>SUM(AW12:AX12)</f>
        <v>0</v>
      </c>
      <c r="AZ12" s="11">
        <f t="shared" si="30"/>
        <v>0</v>
      </c>
      <c r="BA12" s="9"/>
      <c r="BB12" s="10"/>
      <c r="BC12" s="10">
        <f>SUM(BA12:BB12)</f>
        <v>0</v>
      </c>
      <c r="BD12" s="11">
        <f t="shared" si="31"/>
        <v>0</v>
      </c>
      <c r="BE12" s="9"/>
      <c r="BF12" s="10"/>
      <c r="BG12" s="10">
        <f>SUM(BE12:BF12)</f>
        <v>0</v>
      </c>
      <c r="BH12" s="11">
        <f t="shared" si="32"/>
        <v>0</v>
      </c>
      <c r="BI12" s="9"/>
      <c r="BJ12" s="10"/>
      <c r="BK12" s="10">
        <f>SUM(BI12:BJ12)</f>
        <v>0</v>
      </c>
      <c r="BL12" s="11">
        <f t="shared" si="33"/>
        <v>0</v>
      </c>
      <c r="BM12" s="9"/>
      <c r="BN12" s="10"/>
      <c r="BO12" s="10">
        <f>SUM(BM12:BN12)</f>
        <v>0</v>
      </c>
      <c r="BP12" s="11">
        <f t="shared" si="34"/>
        <v>0</v>
      </c>
      <c r="BQ12" s="9"/>
      <c r="BR12" s="10"/>
      <c r="BS12" s="10">
        <f>SUM(BQ12:BR12)</f>
        <v>0</v>
      </c>
      <c r="BT12" s="11">
        <f t="shared" si="35"/>
        <v>0</v>
      </c>
      <c r="BU12" s="9"/>
      <c r="BV12" s="10"/>
      <c r="BW12" s="10">
        <f>SUM(BU12:BV12)</f>
        <v>0</v>
      </c>
      <c r="BX12" s="11">
        <f t="shared" si="36"/>
        <v>0</v>
      </c>
      <c r="BY12" s="9"/>
      <c r="BZ12" s="10"/>
      <c r="CA12" s="10">
        <f>SUM(BY12:BZ12)</f>
        <v>0</v>
      </c>
      <c r="CB12" s="11">
        <f t="shared" si="37"/>
        <v>0</v>
      </c>
    </row>
    <row r="13" spans="1:80" x14ac:dyDescent="0.2">
      <c r="A13" s="2">
        <v>41275</v>
      </c>
      <c r="B13" s="22" t="s">
        <v>83</v>
      </c>
      <c r="C13" s="20"/>
      <c r="D13" s="17"/>
      <c r="E13" s="9"/>
      <c r="F13" s="10"/>
      <c r="G13" s="10">
        <f>SUM(E13:F13)</f>
        <v>0</v>
      </c>
      <c r="H13" s="11">
        <f t="shared" ref="H13" si="39">+$C13-(E13+F13)</f>
        <v>0</v>
      </c>
      <c r="I13" s="9"/>
      <c r="J13" s="10"/>
      <c r="K13" s="10">
        <f>SUM(I13:J13)</f>
        <v>0</v>
      </c>
      <c r="L13" s="11">
        <f t="shared" si="20"/>
        <v>0</v>
      </c>
      <c r="M13" s="9"/>
      <c r="N13" s="10"/>
      <c r="O13" s="10">
        <f>SUM(M13:N13)</f>
        <v>0</v>
      </c>
      <c r="P13" s="11">
        <f t="shared" si="21"/>
        <v>0</v>
      </c>
      <c r="Q13" s="9"/>
      <c r="R13" s="10"/>
      <c r="S13" s="10">
        <f>SUM(Q13:R13)</f>
        <v>0</v>
      </c>
      <c r="T13" s="11">
        <f t="shared" si="22"/>
        <v>0</v>
      </c>
      <c r="U13" s="9"/>
      <c r="V13" s="10"/>
      <c r="W13" s="10">
        <f>SUM(U13:V13)</f>
        <v>0</v>
      </c>
      <c r="X13" s="11">
        <f t="shared" si="23"/>
        <v>0</v>
      </c>
      <c r="Y13" s="9"/>
      <c r="Z13" s="10"/>
      <c r="AA13" s="10">
        <f>SUM(Y13:Z13)</f>
        <v>0</v>
      </c>
      <c r="AB13" s="11">
        <f t="shared" si="24"/>
        <v>0</v>
      </c>
      <c r="AC13" s="9"/>
      <c r="AD13" s="10"/>
      <c r="AE13" s="10">
        <f>SUM(AC13:AD13)</f>
        <v>0</v>
      </c>
      <c r="AF13" s="11">
        <f t="shared" si="25"/>
        <v>0</v>
      </c>
      <c r="AG13" s="9"/>
      <c r="AH13" s="10"/>
      <c r="AI13" s="10">
        <f>SUM(AG13:AH13)</f>
        <v>0</v>
      </c>
      <c r="AJ13" s="11">
        <f t="shared" si="26"/>
        <v>0</v>
      </c>
      <c r="AK13" s="9"/>
      <c r="AL13" s="10"/>
      <c r="AM13" s="10">
        <f>SUM(AK13:AL13)</f>
        <v>0</v>
      </c>
      <c r="AN13" s="11">
        <f t="shared" si="27"/>
        <v>0</v>
      </c>
      <c r="AO13" s="9"/>
      <c r="AP13" s="10"/>
      <c r="AQ13" s="10">
        <f>SUM(AO13:AP13)</f>
        <v>0</v>
      </c>
      <c r="AR13" s="11">
        <f t="shared" si="28"/>
        <v>0</v>
      </c>
      <c r="AS13" s="9"/>
      <c r="AT13" s="10"/>
      <c r="AU13" s="10">
        <f>SUM(AS13:AT13)</f>
        <v>0</v>
      </c>
      <c r="AV13" s="11">
        <f t="shared" si="29"/>
        <v>0</v>
      </c>
      <c r="AW13" s="9">
        <v>3</v>
      </c>
      <c r="AX13" s="10"/>
      <c r="AY13" s="10">
        <f>SUM(AW13:AX13)</f>
        <v>3</v>
      </c>
      <c r="AZ13" s="11">
        <f t="shared" si="30"/>
        <v>-3</v>
      </c>
      <c r="BA13" s="9"/>
      <c r="BB13" s="10"/>
      <c r="BC13" s="10">
        <f>SUM(BA13:BB13)</f>
        <v>0</v>
      </c>
      <c r="BD13" s="11">
        <f t="shared" si="31"/>
        <v>0</v>
      </c>
      <c r="BE13" s="9"/>
      <c r="BF13" s="10"/>
      <c r="BG13" s="10">
        <f>SUM(BE13:BF13)</f>
        <v>0</v>
      </c>
      <c r="BH13" s="11">
        <f t="shared" si="32"/>
        <v>0</v>
      </c>
      <c r="BI13" s="9"/>
      <c r="BJ13" s="10"/>
      <c r="BK13" s="10">
        <f>SUM(BI13:BJ13)</f>
        <v>0</v>
      </c>
      <c r="BL13" s="11">
        <f t="shared" si="33"/>
        <v>0</v>
      </c>
      <c r="BM13" s="9"/>
      <c r="BN13" s="10"/>
      <c r="BO13" s="10">
        <f>SUM(BM13:BN13)</f>
        <v>0</v>
      </c>
      <c r="BP13" s="11">
        <f t="shared" si="34"/>
        <v>0</v>
      </c>
      <c r="BQ13" s="9"/>
      <c r="BR13" s="10"/>
      <c r="BS13" s="10">
        <f>SUM(BQ13:BR13)</f>
        <v>0</v>
      </c>
      <c r="BT13" s="11">
        <f t="shared" si="35"/>
        <v>0</v>
      </c>
      <c r="BU13" s="9"/>
      <c r="BV13" s="10"/>
      <c r="BW13" s="10">
        <f>SUM(BU13:BV13)</f>
        <v>0</v>
      </c>
      <c r="BX13" s="11">
        <f t="shared" si="36"/>
        <v>0</v>
      </c>
      <c r="BY13" s="9"/>
      <c r="BZ13" s="10"/>
      <c r="CA13" s="10">
        <f>SUM(BY13:BZ13)</f>
        <v>0</v>
      </c>
      <c r="CB13" s="11">
        <f t="shared" si="37"/>
        <v>0</v>
      </c>
    </row>
    <row r="14" spans="1:80" x14ac:dyDescent="0.2">
      <c r="A14" s="2">
        <v>41275</v>
      </c>
      <c r="B14" s="22" t="s">
        <v>82</v>
      </c>
      <c r="C14" s="20"/>
      <c r="D14" s="17"/>
      <c r="E14" s="9"/>
      <c r="F14" s="10"/>
      <c r="G14" s="10">
        <f>SUM(E14:F14)</f>
        <v>0</v>
      </c>
      <c r="H14" s="11">
        <f t="shared" si="38"/>
        <v>0</v>
      </c>
      <c r="I14" s="9"/>
      <c r="J14" s="10"/>
      <c r="K14" s="10">
        <f>SUM(I14:J14)</f>
        <v>0</v>
      </c>
      <c r="L14" s="11">
        <f t="shared" si="20"/>
        <v>0</v>
      </c>
      <c r="M14" s="9"/>
      <c r="N14" s="10"/>
      <c r="O14" s="10">
        <f>SUM(M14:N14)</f>
        <v>0</v>
      </c>
      <c r="P14" s="11">
        <f t="shared" si="21"/>
        <v>0</v>
      </c>
      <c r="Q14" s="9"/>
      <c r="R14" s="10"/>
      <c r="S14" s="10">
        <f>SUM(Q14:R14)</f>
        <v>0</v>
      </c>
      <c r="T14" s="11">
        <f t="shared" si="22"/>
        <v>0</v>
      </c>
      <c r="U14" s="9">
        <v>12</v>
      </c>
      <c r="V14" s="10"/>
      <c r="W14" s="10">
        <f>SUM(U14:V14)</f>
        <v>12</v>
      </c>
      <c r="X14" s="11">
        <f t="shared" si="23"/>
        <v>-12</v>
      </c>
      <c r="Y14" s="9">
        <v>7</v>
      </c>
      <c r="Z14" s="10"/>
      <c r="AA14" s="10">
        <f>SUM(Y14:Z14)</f>
        <v>7</v>
      </c>
      <c r="AB14" s="11">
        <f t="shared" si="24"/>
        <v>-7</v>
      </c>
      <c r="AC14" s="9"/>
      <c r="AD14" s="10"/>
      <c r="AE14" s="10">
        <f>SUM(AC14:AD14)</f>
        <v>0</v>
      </c>
      <c r="AF14" s="11">
        <f t="shared" si="25"/>
        <v>0</v>
      </c>
      <c r="AG14" s="9"/>
      <c r="AH14" s="10"/>
      <c r="AI14" s="10">
        <f>SUM(AG14:AH14)</f>
        <v>0</v>
      </c>
      <c r="AJ14" s="11">
        <f t="shared" si="26"/>
        <v>0</v>
      </c>
      <c r="AK14" s="9"/>
      <c r="AL14" s="10"/>
      <c r="AM14" s="10">
        <f>SUM(AK14:AL14)</f>
        <v>0</v>
      </c>
      <c r="AN14" s="11">
        <f t="shared" si="27"/>
        <v>0</v>
      </c>
      <c r="AO14" s="9"/>
      <c r="AP14" s="10"/>
      <c r="AQ14" s="10">
        <f>SUM(AO14:AP14)</f>
        <v>0</v>
      </c>
      <c r="AR14" s="11">
        <f t="shared" si="28"/>
        <v>0</v>
      </c>
      <c r="AS14" s="9"/>
      <c r="AT14" s="10"/>
      <c r="AU14" s="10">
        <f>SUM(AS14:AT14)</f>
        <v>0</v>
      </c>
      <c r="AV14" s="11">
        <f t="shared" si="29"/>
        <v>0</v>
      </c>
      <c r="AW14" s="9"/>
      <c r="AX14" s="10"/>
      <c r="AY14" s="10">
        <f>SUM(AW14:AX14)</f>
        <v>0</v>
      </c>
      <c r="AZ14" s="11">
        <f t="shared" si="30"/>
        <v>0</v>
      </c>
      <c r="BA14" s="9"/>
      <c r="BB14" s="10"/>
      <c r="BC14" s="10">
        <f>SUM(BA14:BB14)</f>
        <v>0</v>
      </c>
      <c r="BD14" s="11">
        <f t="shared" si="31"/>
        <v>0</v>
      </c>
      <c r="BE14" s="9"/>
      <c r="BF14" s="10"/>
      <c r="BG14" s="10">
        <f>SUM(BE14:BF14)</f>
        <v>0</v>
      </c>
      <c r="BH14" s="11">
        <f t="shared" si="32"/>
        <v>0</v>
      </c>
      <c r="BI14" s="9"/>
      <c r="BJ14" s="10"/>
      <c r="BK14" s="10">
        <f>SUM(BI14:BJ14)</f>
        <v>0</v>
      </c>
      <c r="BL14" s="11">
        <f t="shared" si="33"/>
        <v>0</v>
      </c>
      <c r="BM14" s="9"/>
      <c r="BN14" s="10"/>
      <c r="BO14" s="10">
        <f>SUM(BM14:BN14)</f>
        <v>0</v>
      </c>
      <c r="BP14" s="11">
        <f t="shared" si="34"/>
        <v>0</v>
      </c>
      <c r="BQ14" s="9"/>
      <c r="BR14" s="10"/>
      <c r="BS14" s="10">
        <f>SUM(BQ14:BR14)</f>
        <v>0</v>
      </c>
      <c r="BT14" s="11">
        <f t="shared" si="35"/>
        <v>0</v>
      </c>
      <c r="BU14" s="9"/>
      <c r="BV14" s="10"/>
      <c r="BW14" s="10">
        <f>SUM(BU14:BV14)</f>
        <v>0</v>
      </c>
      <c r="BX14" s="11">
        <f t="shared" si="36"/>
        <v>0</v>
      </c>
      <c r="BY14" s="9"/>
      <c r="BZ14" s="10"/>
      <c r="CA14" s="10">
        <f>SUM(BY14:BZ14)</f>
        <v>0</v>
      </c>
      <c r="CB14" s="11">
        <f t="shared" si="37"/>
        <v>0</v>
      </c>
    </row>
    <row r="15" spans="1:80" x14ac:dyDescent="0.2">
      <c r="A15" s="2">
        <v>41275</v>
      </c>
      <c r="B15" s="22" t="s">
        <v>34</v>
      </c>
      <c r="C15" s="20"/>
      <c r="D15" s="17"/>
      <c r="E15" s="9"/>
      <c r="F15" s="10"/>
      <c r="G15" s="10">
        <f>SUM(E15:F15)</f>
        <v>0</v>
      </c>
      <c r="H15" s="11">
        <f t="shared" si="38"/>
        <v>0</v>
      </c>
      <c r="I15" s="9"/>
      <c r="J15" s="10"/>
      <c r="K15" s="10">
        <f>SUM(I15:J15)</f>
        <v>0</v>
      </c>
      <c r="L15" s="11">
        <f t="shared" si="20"/>
        <v>0</v>
      </c>
      <c r="M15" s="9"/>
      <c r="N15" s="10"/>
      <c r="O15" s="10">
        <f>SUM(M15:N15)</f>
        <v>0</v>
      </c>
      <c r="P15" s="11">
        <f t="shared" si="21"/>
        <v>0</v>
      </c>
      <c r="Q15" s="9"/>
      <c r="R15" s="10"/>
      <c r="S15" s="10">
        <f>SUM(Q15:R15)</f>
        <v>0</v>
      </c>
      <c r="T15" s="11">
        <f t="shared" si="22"/>
        <v>0</v>
      </c>
      <c r="U15" s="9"/>
      <c r="V15" s="10"/>
      <c r="W15" s="10">
        <f>SUM(U15:V15)</f>
        <v>0</v>
      </c>
      <c r="X15" s="11">
        <f t="shared" si="23"/>
        <v>0</v>
      </c>
      <c r="Y15" s="9"/>
      <c r="Z15" s="10"/>
      <c r="AA15" s="10">
        <f>SUM(Y15:Z15)</f>
        <v>0</v>
      </c>
      <c r="AB15" s="11">
        <f t="shared" si="24"/>
        <v>0</v>
      </c>
      <c r="AC15" s="9"/>
      <c r="AD15" s="10"/>
      <c r="AE15" s="10">
        <f>SUM(AC15:AD15)</f>
        <v>0</v>
      </c>
      <c r="AF15" s="11">
        <f t="shared" si="25"/>
        <v>0</v>
      </c>
      <c r="AG15" s="9"/>
      <c r="AH15" s="10"/>
      <c r="AI15" s="10">
        <f>SUM(AG15:AH15)</f>
        <v>0</v>
      </c>
      <c r="AJ15" s="11">
        <f t="shared" si="26"/>
        <v>0</v>
      </c>
      <c r="AK15" s="9"/>
      <c r="AL15" s="10"/>
      <c r="AM15" s="10">
        <f>SUM(AK15:AL15)</f>
        <v>0</v>
      </c>
      <c r="AN15" s="11">
        <f t="shared" si="27"/>
        <v>0</v>
      </c>
      <c r="AO15" s="9"/>
      <c r="AP15" s="10"/>
      <c r="AQ15" s="10">
        <f>SUM(AO15:AP15)</f>
        <v>0</v>
      </c>
      <c r="AR15" s="11">
        <f t="shared" si="28"/>
        <v>0</v>
      </c>
      <c r="AS15" s="9"/>
      <c r="AT15" s="10"/>
      <c r="AU15" s="10">
        <f>SUM(AS15:AT15)</f>
        <v>0</v>
      </c>
      <c r="AV15" s="11">
        <f t="shared" si="29"/>
        <v>0</v>
      </c>
      <c r="AW15" s="9"/>
      <c r="AX15" s="10"/>
      <c r="AY15" s="10">
        <f>SUM(AW15:AX15)</f>
        <v>0</v>
      </c>
      <c r="AZ15" s="11">
        <f t="shared" si="30"/>
        <v>0</v>
      </c>
      <c r="BA15" s="9"/>
      <c r="BB15" s="10"/>
      <c r="BC15" s="10">
        <f>SUM(BA15:BB15)</f>
        <v>0</v>
      </c>
      <c r="BD15" s="11">
        <f t="shared" si="31"/>
        <v>0</v>
      </c>
      <c r="BE15" s="9"/>
      <c r="BF15" s="10"/>
      <c r="BG15" s="10">
        <f>SUM(BE15:BF15)</f>
        <v>0</v>
      </c>
      <c r="BH15" s="11">
        <f t="shared" si="32"/>
        <v>0</v>
      </c>
      <c r="BI15" s="9"/>
      <c r="BJ15" s="10"/>
      <c r="BK15" s="10">
        <f>SUM(BI15:BJ15)</f>
        <v>0</v>
      </c>
      <c r="BL15" s="11">
        <f t="shared" si="33"/>
        <v>0</v>
      </c>
      <c r="BM15" s="9"/>
      <c r="BN15" s="10"/>
      <c r="BO15" s="10">
        <f>SUM(BM15:BN15)</f>
        <v>0</v>
      </c>
      <c r="BP15" s="11">
        <f t="shared" si="34"/>
        <v>0</v>
      </c>
      <c r="BQ15" s="9"/>
      <c r="BR15" s="10"/>
      <c r="BS15" s="10">
        <f>SUM(BQ15:BR15)</f>
        <v>0</v>
      </c>
      <c r="BT15" s="11">
        <f t="shared" si="35"/>
        <v>0</v>
      </c>
      <c r="BU15" s="9"/>
      <c r="BV15" s="10"/>
      <c r="BW15" s="10">
        <f>SUM(BU15:BV15)</f>
        <v>0</v>
      </c>
      <c r="BX15" s="11">
        <f t="shared" si="36"/>
        <v>0</v>
      </c>
      <c r="BY15" s="9"/>
      <c r="BZ15" s="10"/>
      <c r="CA15" s="10">
        <f>SUM(BY15:BZ15)</f>
        <v>0</v>
      </c>
      <c r="CB15" s="11">
        <f t="shared" si="37"/>
        <v>0</v>
      </c>
    </row>
    <row r="16" spans="1:80" x14ac:dyDescent="0.2">
      <c r="A16" s="2">
        <v>41275</v>
      </c>
      <c r="B16" s="22" t="s">
        <v>70</v>
      </c>
      <c r="C16" s="20"/>
      <c r="D16" s="17"/>
      <c r="E16" s="9"/>
      <c r="F16" s="10"/>
      <c r="G16" s="10">
        <f t="shared" ref="G16:G21" si="40">SUM(E16:F16)</f>
        <v>0</v>
      </c>
      <c r="H16" s="11">
        <f t="shared" ref="H16:H21" si="41">+$C16-(E16+F16)</f>
        <v>0</v>
      </c>
      <c r="I16" s="9"/>
      <c r="J16" s="10"/>
      <c r="K16" s="10">
        <f t="shared" ref="K16:K18" si="42">SUM(I16:J16)</f>
        <v>0</v>
      </c>
      <c r="L16" s="11">
        <f t="shared" si="20"/>
        <v>0</v>
      </c>
      <c r="M16" s="9"/>
      <c r="N16" s="10"/>
      <c r="O16" s="10">
        <f t="shared" ref="O16:O18" si="43">SUM(M16:N16)</f>
        <v>0</v>
      </c>
      <c r="P16" s="11">
        <f t="shared" si="21"/>
        <v>0</v>
      </c>
      <c r="Q16" s="9"/>
      <c r="R16" s="10"/>
      <c r="S16" s="10">
        <f t="shared" ref="S16:S18" si="44">SUM(Q16:R16)</f>
        <v>0</v>
      </c>
      <c r="T16" s="11">
        <f t="shared" si="22"/>
        <v>0</v>
      </c>
      <c r="U16" s="9"/>
      <c r="V16" s="10"/>
      <c r="W16" s="10">
        <f t="shared" ref="W16:W18" si="45">SUM(U16:V16)</f>
        <v>0</v>
      </c>
      <c r="X16" s="11">
        <f t="shared" si="23"/>
        <v>0</v>
      </c>
      <c r="Y16" s="9"/>
      <c r="Z16" s="10"/>
      <c r="AA16" s="10">
        <f t="shared" ref="AA16:AA18" si="46">SUM(Y16:Z16)</f>
        <v>0</v>
      </c>
      <c r="AB16" s="11">
        <f t="shared" si="24"/>
        <v>0</v>
      </c>
      <c r="AC16" s="9"/>
      <c r="AD16" s="10"/>
      <c r="AE16" s="10">
        <f t="shared" ref="AE16:AE18" si="47">SUM(AC16:AD16)</f>
        <v>0</v>
      </c>
      <c r="AF16" s="11">
        <f t="shared" si="25"/>
        <v>0</v>
      </c>
      <c r="AG16" s="9"/>
      <c r="AH16" s="10"/>
      <c r="AI16" s="10">
        <f t="shared" ref="AI16:AI18" si="48">SUM(AG16:AH16)</f>
        <v>0</v>
      </c>
      <c r="AJ16" s="11">
        <f t="shared" si="26"/>
        <v>0</v>
      </c>
      <c r="AK16" s="9"/>
      <c r="AL16" s="10"/>
      <c r="AM16" s="10">
        <f t="shared" ref="AM16:AM18" si="49">SUM(AK16:AL16)</f>
        <v>0</v>
      </c>
      <c r="AN16" s="11">
        <f t="shared" si="27"/>
        <v>0</v>
      </c>
      <c r="AO16" s="9"/>
      <c r="AP16" s="10"/>
      <c r="AQ16" s="10">
        <f t="shared" ref="AQ16:AQ18" si="50">SUM(AO16:AP16)</f>
        <v>0</v>
      </c>
      <c r="AR16" s="11">
        <f t="shared" si="28"/>
        <v>0</v>
      </c>
      <c r="AS16" s="9"/>
      <c r="AT16" s="10"/>
      <c r="AU16" s="10">
        <f t="shared" ref="AU16:AU18" si="51">SUM(AS16:AT16)</f>
        <v>0</v>
      </c>
      <c r="AV16" s="11">
        <f t="shared" si="29"/>
        <v>0</v>
      </c>
      <c r="AW16" s="9"/>
      <c r="AX16" s="10"/>
      <c r="AY16" s="10">
        <f t="shared" ref="AY16:AY18" si="52">SUM(AW16:AX16)</f>
        <v>0</v>
      </c>
      <c r="AZ16" s="11">
        <f t="shared" si="30"/>
        <v>0</v>
      </c>
      <c r="BA16" s="9"/>
      <c r="BB16" s="10"/>
      <c r="BC16" s="10">
        <f t="shared" ref="BC16:BC18" si="53">SUM(BA16:BB16)</f>
        <v>0</v>
      </c>
      <c r="BD16" s="11">
        <f t="shared" si="31"/>
        <v>0</v>
      </c>
      <c r="BE16" s="9"/>
      <c r="BF16" s="10"/>
      <c r="BG16" s="10">
        <f t="shared" ref="BG16:BG18" si="54">SUM(BE16:BF16)</f>
        <v>0</v>
      </c>
      <c r="BH16" s="11">
        <f t="shared" si="32"/>
        <v>0</v>
      </c>
      <c r="BI16" s="9"/>
      <c r="BJ16" s="10"/>
      <c r="BK16" s="10">
        <f t="shared" ref="BK16:BK18" si="55">SUM(BI16:BJ16)</f>
        <v>0</v>
      </c>
      <c r="BL16" s="11">
        <f t="shared" si="33"/>
        <v>0</v>
      </c>
      <c r="BM16" s="9"/>
      <c r="BN16" s="10"/>
      <c r="BO16" s="10">
        <f t="shared" ref="BO16:BO18" si="56">SUM(BM16:BN16)</f>
        <v>0</v>
      </c>
      <c r="BP16" s="11">
        <f t="shared" si="34"/>
        <v>0</v>
      </c>
      <c r="BQ16" s="9"/>
      <c r="BR16" s="10"/>
      <c r="BS16" s="10">
        <f t="shared" ref="BS16:BS18" si="57">SUM(BQ16:BR16)</f>
        <v>0</v>
      </c>
      <c r="BT16" s="11">
        <f t="shared" si="35"/>
        <v>0</v>
      </c>
      <c r="BU16" s="9"/>
      <c r="BV16" s="10"/>
      <c r="BW16" s="10">
        <f t="shared" ref="BW16:BW18" si="58">SUM(BU16:BV16)</f>
        <v>0</v>
      </c>
      <c r="BX16" s="11">
        <f t="shared" si="36"/>
        <v>0</v>
      </c>
      <c r="BY16" s="9"/>
      <c r="BZ16" s="10"/>
      <c r="CA16" s="10">
        <f t="shared" ref="CA16:CA18" si="59">SUM(BY16:BZ16)</f>
        <v>0</v>
      </c>
      <c r="CB16" s="11">
        <f t="shared" si="37"/>
        <v>0</v>
      </c>
    </row>
    <row r="17" spans="1:80" x14ac:dyDescent="0.2">
      <c r="A17" s="2">
        <v>41275</v>
      </c>
      <c r="B17" s="22" t="s">
        <v>37</v>
      </c>
      <c r="C17" s="20"/>
      <c r="D17" s="17"/>
      <c r="E17" s="9"/>
      <c r="F17" s="10"/>
      <c r="G17" s="10">
        <f t="shared" si="40"/>
        <v>0</v>
      </c>
      <c r="H17" s="11">
        <f t="shared" si="41"/>
        <v>0</v>
      </c>
      <c r="I17" s="9"/>
      <c r="J17" s="10"/>
      <c r="K17" s="10">
        <f t="shared" si="42"/>
        <v>0</v>
      </c>
      <c r="L17" s="11">
        <f t="shared" si="20"/>
        <v>0</v>
      </c>
      <c r="M17" s="9"/>
      <c r="N17" s="10"/>
      <c r="O17" s="10">
        <f t="shared" si="43"/>
        <v>0</v>
      </c>
      <c r="P17" s="11">
        <f t="shared" si="21"/>
        <v>0</v>
      </c>
      <c r="Q17" s="9"/>
      <c r="R17" s="10"/>
      <c r="S17" s="10">
        <f t="shared" si="44"/>
        <v>0</v>
      </c>
      <c r="T17" s="11">
        <f t="shared" si="22"/>
        <v>0</v>
      </c>
      <c r="U17" s="9"/>
      <c r="V17" s="10"/>
      <c r="W17" s="10">
        <f t="shared" si="45"/>
        <v>0</v>
      </c>
      <c r="X17" s="11">
        <f t="shared" si="23"/>
        <v>0</v>
      </c>
      <c r="Y17" s="9"/>
      <c r="Z17" s="10"/>
      <c r="AA17" s="10">
        <f t="shared" si="46"/>
        <v>0</v>
      </c>
      <c r="AB17" s="11">
        <f t="shared" si="24"/>
        <v>0</v>
      </c>
      <c r="AC17" s="9"/>
      <c r="AD17" s="10"/>
      <c r="AE17" s="10">
        <f t="shared" si="47"/>
        <v>0</v>
      </c>
      <c r="AF17" s="11">
        <f t="shared" si="25"/>
        <v>0</v>
      </c>
      <c r="AG17" s="9"/>
      <c r="AH17" s="10"/>
      <c r="AI17" s="10">
        <f t="shared" si="48"/>
        <v>0</v>
      </c>
      <c r="AJ17" s="11">
        <f t="shared" si="26"/>
        <v>0</v>
      </c>
      <c r="AK17" s="9"/>
      <c r="AL17" s="10"/>
      <c r="AM17" s="10">
        <f t="shared" si="49"/>
        <v>0</v>
      </c>
      <c r="AN17" s="11">
        <f t="shared" si="27"/>
        <v>0</v>
      </c>
      <c r="AO17" s="9"/>
      <c r="AP17" s="10"/>
      <c r="AQ17" s="10">
        <f t="shared" si="50"/>
        <v>0</v>
      </c>
      <c r="AR17" s="11">
        <f t="shared" si="28"/>
        <v>0</v>
      </c>
      <c r="AS17" s="9"/>
      <c r="AT17" s="10"/>
      <c r="AU17" s="10">
        <f t="shared" si="51"/>
        <v>0</v>
      </c>
      <c r="AV17" s="11">
        <f t="shared" si="29"/>
        <v>0</v>
      </c>
      <c r="AW17" s="9"/>
      <c r="AX17" s="10"/>
      <c r="AY17" s="10">
        <f t="shared" si="52"/>
        <v>0</v>
      </c>
      <c r="AZ17" s="11">
        <f t="shared" si="30"/>
        <v>0</v>
      </c>
      <c r="BA17" s="9"/>
      <c r="BB17" s="10"/>
      <c r="BC17" s="10">
        <f t="shared" si="53"/>
        <v>0</v>
      </c>
      <c r="BD17" s="11">
        <f t="shared" si="31"/>
        <v>0</v>
      </c>
      <c r="BE17" s="9"/>
      <c r="BF17" s="10"/>
      <c r="BG17" s="10">
        <f t="shared" si="54"/>
        <v>0</v>
      </c>
      <c r="BH17" s="11">
        <f t="shared" si="32"/>
        <v>0</v>
      </c>
      <c r="BI17" s="9"/>
      <c r="BJ17" s="10"/>
      <c r="BK17" s="10">
        <f t="shared" si="55"/>
        <v>0</v>
      </c>
      <c r="BL17" s="11">
        <f t="shared" si="33"/>
        <v>0</v>
      </c>
      <c r="BM17" s="9"/>
      <c r="BN17" s="10"/>
      <c r="BO17" s="10">
        <f t="shared" si="56"/>
        <v>0</v>
      </c>
      <c r="BP17" s="11">
        <f t="shared" si="34"/>
        <v>0</v>
      </c>
      <c r="BQ17" s="9"/>
      <c r="BR17" s="10"/>
      <c r="BS17" s="10">
        <f t="shared" si="57"/>
        <v>0</v>
      </c>
      <c r="BT17" s="11">
        <f t="shared" si="35"/>
        <v>0</v>
      </c>
      <c r="BU17" s="9"/>
      <c r="BV17" s="10"/>
      <c r="BW17" s="10">
        <f t="shared" si="58"/>
        <v>0</v>
      </c>
      <c r="BX17" s="11">
        <f t="shared" si="36"/>
        <v>0</v>
      </c>
      <c r="BY17" s="9"/>
      <c r="BZ17" s="10"/>
      <c r="CA17" s="10">
        <f t="shared" si="59"/>
        <v>0</v>
      </c>
      <c r="CB17" s="11">
        <f t="shared" si="37"/>
        <v>0</v>
      </c>
    </row>
    <row r="18" spans="1:80" x14ac:dyDescent="0.2">
      <c r="A18" s="2">
        <v>41275</v>
      </c>
      <c r="B18" s="23" t="s">
        <v>35</v>
      </c>
      <c r="C18" s="24"/>
      <c r="D18" s="17"/>
      <c r="E18" s="9"/>
      <c r="F18" s="10"/>
      <c r="G18" s="10">
        <f t="shared" si="40"/>
        <v>0</v>
      </c>
      <c r="H18" s="11">
        <f t="shared" si="41"/>
        <v>0</v>
      </c>
      <c r="I18" s="9"/>
      <c r="J18" s="10"/>
      <c r="K18" s="10">
        <f t="shared" si="42"/>
        <v>0</v>
      </c>
      <c r="L18" s="11">
        <f t="shared" si="20"/>
        <v>0</v>
      </c>
      <c r="M18" s="9"/>
      <c r="N18" s="10"/>
      <c r="O18" s="10">
        <f t="shared" si="43"/>
        <v>0</v>
      </c>
      <c r="P18" s="11">
        <f t="shared" si="21"/>
        <v>0</v>
      </c>
      <c r="Q18" s="9"/>
      <c r="R18" s="10"/>
      <c r="S18" s="10">
        <f t="shared" si="44"/>
        <v>0</v>
      </c>
      <c r="T18" s="11">
        <f t="shared" si="22"/>
        <v>0</v>
      </c>
      <c r="U18" s="9"/>
      <c r="V18" s="10"/>
      <c r="W18" s="10">
        <f t="shared" si="45"/>
        <v>0</v>
      </c>
      <c r="X18" s="11">
        <f t="shared" si="23"/>
        <v>0</v>
      </c>
      <c r="Y18" s="9"/>
      <c r="Z18" s="10"/>
      <c r="AA18" s="10">
        <f t="shared" si="46"/>
        <v>0</v>
      </c>
      <c r="AB18" s="11">
        <f t="shared" si="24"/>
        <v>0</v>
      </c>
      <c r="AC18" s="9"/>
      <c r="AD18" s="10"/>
      <c r="AE18" s="10">
        <f t="shared" si="47"/>
        <v>0</v>
      </c>
      <c r="AF18" s="11">
        <f t="shared" si="25"/>
        <v>0</v>
      </c>
      <c r="AG18" s="9"/>
      <c r="AH18" s="10"/>
      <c r="AI18" s="10">
        <f t="shared" si="48"/>
        <v>0</v>
      </c>
      <c r="AJ18" s="11">
        <f t="shared" si="26"/>
        <v>0</v>
      </c>
      <c r="AK18" s="9"/>
      <c r="AL18" s="10"/>
      <c r="AM18" s="10">
        <f t="shared" si="49"/>
        <v>0</v>
      </c>
      <c r="AN18" s="11">
        <f t="shared" si="27"/>
        <v>0</v>
      </c>
      <c r="AO18" s="9"/>
      <c r="AP18" s="10"/>
      <c r="AQ18" s="10">
        <f t="shared" si="50"/>
        <v>0</v>
      </c>
      <c r="AR18" s="11">
        <f t="shared" si="28"/>
        <v>0</v>
      </c>
      <c r="AS18" s="9"/>
      <c r="AT18" s="10"/>
      <c r="AU18" s="10">
        <f t="shared" si="51"/>
        <v>0</v>
      </c>
      <c r="AV18" s="11">
        <f t="shared" si="29"/>
        <v>0</v>
      </c>
      <c r="AW18" s="9"/>
      <c r="AX18" s="10"/>
      <c r="AY18" s="10">
        <f t="shared" si="52"/>
        <v>0</v>
      </c>
      <c r="AZ18" s="11">
        <f t="shared" si="30"/>
        <v>0</v>
      </c>
      <c r="BA18" s="9"/>
      <c r="BB18" s="10"/>
      <c r="BC18" s="10">
        <f t="shared" si="53"/>
        <v>0</v>
      </c>
      <c r="BD18" s="11">
        <f t="shared" si="31"/>
        <v>0</v>
      </c>
      <c r="BE18" s="9"/>
      <c r="BF18" s="10"/>
      <c r="BG18" s="10">
        <f t="shared" si="54"/>
        <v>0</v>
      </c>
      <c r="BH18" s="11">
        <f t="shared" si="32"/>
        <v>0</v>
      </c>
      <c r="BI18" s="9"/>
      <c r="BJ18" s="10"/>
      <c r="BK18" s="10">
        <f t="shared" si="55"/>
        <v>0</v>
      </c>
      <c r="BL18" s="11">
        <f t="shared" si="33"/>
        <v>0</v>
      </c>
      <c r="BM18" s="9"/>
      <c r="BN18" s="10"/>
      <c r="BO18" s="10">
        <f t="shared" si="56"/>
        <v>0</v>
      </c>
      <c r="BP18" s="11">
        <f t="shared" si="34"/>
        <v>0</v>
      </c>
      <c r="BQ18" s="9"/>
      <c r="BR18" s="10"/>
      <c r="BS18" s="10">
        <f t="shared" si="57"/>
        <v>0</v>
      </c>
      <c r="BT18" s="11">
        <f t="shared" si="35"/>
        <v>0</v>
      </c>
      <c r="BU18" s="9"/>
      <c r="BV18" s="10"/>
      <c r="BW18" s="10">
        <f t="shared" si="58"/>
        <v>0</v>
      </c>
      <c r="BX18" s="11">
        <f t="shared" si="36"/>
        <v>0</v>
      </c>
      <c r="BY18" s="9"/>
      <c r="BZ18" s="10"/>
      <c r="CA18" s="10">
        <f t="shared" si="59"/>
        <v>0</v>
      </c>
      <c r="CB18" s="11">
        <f t="shared" si="37"/>
        <v>0</v>
      </c>
    </row>
    <row r="19" spans="1:80" x14ac:dyDescent="0.2">
      <c r="A19" s="2">
        <v>41275</v>
      </c>
      <c r="B19" s="23" t="s">
        <v>71</v>
      </c>
      <c r="C19" s="24"/>
      <c r="D19" s="17"/>
      <c r="E19" s="9"/>
      <c r="F19" s="10"/>
      <c r="G19" s="10">
        <f>SUM(E19:F19)</f>
        <v>0</v>
      </c>
      <c r="H19" s="11">
        <f>+$C19-(E19+F19)</f>
        <v>0</v>
      </c>
      <c r="I19" s="9"/>
      <c r="J19" s="10"/>
      <c r="K19" s="10">
        <f>SUM(I19:J19)</f>
        <v>0</v>
      </c>
      <c r="L19" s="11">
        <f>+$C19-(I19+J19)</f>
        <v>0</v>
      </c>
      <c r="M19" s="9"/>
      <c r="N19" s="10"/>
      <c r="O19" s="10">
        <f>SUM(M19:N19)</f>
        <v>0</v>
      </c>
      <c r="P19" s="11">
        <f>+$C19-(M19+N19)</f>
        <v>0</v>
      </c>
      <c r="Q19" s="9"/>
      <c r="R19" s="10"/>
      <c r="S19" s="10">
        <f>SUM(Q19:R19)</f>
        <v>0</v>
      </c>
      <c r="T19" s="11">
        <f>+$C19-(Q19+R19)</f>
        <v>0</v>
      </c>
      <c r="U19" s="9"/>
      <c r="V19" s="10"/>
      <c r="W19" s="10">
        <f>SUM(U19:V19)</f>
        <v>0</v>
      </c>
      <c r="X19" s="11">
        <f>+$C19-(U19+V19)</f>
        <v>0</v>
      </c>
      <c r="Y19" s="9"/>
      <c r="Z19" s="10"/>
      <c r="AA19" s="10">
        <f>SUM(Y19:Z19)</f>
        <v>0</v>
      </c>
      <c r="AB19" s="11">
        <f>+$C19-(Y19+Z19)</f>
        <v>0</v>
      </c>
      <c r="AC19" s="9"/>
      <c r="AD19" s="10"/>
      <c r="AE19" s="10">
        <f>SUM(AC19:AD19)</f>
        <v>0</v>
      </c>
      <c r="AF19" s="11">
        <f>+$C19-(AC19+AD19)</f>
        <v>0</v>
      </c>
      <c r="AG19" s="9">
        <v>24</v>
      </c>
      <c r="AH19" s="10"/>
      <c r="AI19" s="10">
        <f>SUM(AG19:AH19)</f>
        <v>24</v>
      </c>
      <c r="AJ19" s="11">
        <f>+$C19-(AG19+AH19)</f>
        <v>-24</v>
      </c>
      <c r="AK19" s="9">
        <v>3</v>
      </c>
      <c r="AL19" s="10"/>
      <c r="AM19" s="10">
        <f>SUM(AK19:AL19)</f>
        <v>3</v>
      </c>
      <c r="AN19" s="11">
        <f>+$C19-(AK19+AL19)</f>
        <v>-3</v>
      </c>
      <c r="AO19" s="9"/>
      <c r="AP19" s="10"/>
      <c r="AQ19" s="10">
        <f>SUM(AO19:AP19)</f>
        <v>0</v>
      </c>
      <c r="AR19" s="11">
        <f>+$C19-(AO19+AP19)</f>
        <v>0</v>
      </c>
      <c r="AS19" s="9"/>
      <c r="AT19" s="10"/>
      <c r="AU19" s="10">
        <f>SUM(AS19:AT19)</f>
        <v>0</v>
      </c>
      <c r="AV19" s="11">
        <f>+$C19-(AS19+AT19)</f>
        <v>0</v>
      </c>
      <c r="AW19" s="9"/>
      <c r="AX19" s="10"/>
      <c r="AY19" s="10">
        <f>SUM(AW19:AX19)</f>
        <v>0</v>
      </c>
      <c r="AZ19" s="11">
        <f>+$C19-(AW19+AX19)</f>
        <v>0</v>
      </c>
      <c r="BA19" s="9"/>
      <c r="BB19" s="10"/>
      <c r="BC19" s="10">
        <f>SUM(BA19:BB19)</f>
        <v>0</v>
      </c>
      <c r="BD19" s="11">
        <f>+$C19-(BA19+BB19)</f>
        <v>0</v>
      </c>
      <c r="BE19" s="9"/>
      <c r="BF19" s="10"/>
      <c r="BG19" s="10">
        <f>SUM(BE19:BF19)</f>
        <v>0</v>
      </c>
      <c r="BH19" s="11">
        <f>+$C19-(BE19+BF19)</f>
        <v>0</v>
      </c>
      <c r="BI19" s="9"/>
      <c r="BJ19" s="10"/>
      <c r="BK19" s="10">
        <f>SUM(BI19:BJ19)</f>
        <v>0</v>
      </c>
      <c r="BL19" s="11">
        <f>+$C19-(BI19+BJ19)</f>
        <v>0</v>
      </c>
      <c r="BM19" s="9"/>
      <c r="BN19" s="10"/>
      <c r="BO19" s="10">
        <f>SUM(BM19:BN19)</f>
        <v>0</v>
      </c>
      <c r="BP19" s="11">
        <f>+$C19-(BM19+BN19)</f>
        <v>0</v>
      </c>
      <c r="BQ19" s="9"/>
      <c r="BR19" s="10"/>
      <c r="BS19" s="10">
        <f>SUM(BQ19:BR19)</f>
        <v>0</v>
      </c>
      <c r="BT19" s="11">
        <f>+$C19-(BQ19+BR19)</f>
        <v>0</v>
      </c>
      <c r="BU19" s="9"/>
      <c r="BV19" s="10"/>
      <c r="BW19" s="10">
        <f>SUM(BU19:BV19)</f>
        <v>0</v>
      </c>
      <c r="BX19" s="11">
        <f>+$C19-(BU19+BV19)</f>
        <v>0</v>
      </c>
      <c r="BY19" s="9"/>
      <c r="BZ19" s="10"/>
      <c r="CA19" s="10">
        <f>SUM(BY19:BZ19)</f>
        <v>0</v>
      </c>
      <c r="CB19" s="11">
        <f>+$C19-(BY19+BZ19)</f>
        <v>0</v>
      </c>
    </row>
    <row r="20" spans="1:80" x14ac:dyDescent="0.2">
      <c r="A20" s="2">
        <v>41275</v>
      </c>
      <c r="B20" s="23" t="s">
        <v>72</v>
      </c>
      <c r="C20" s="24"/>
      <c r="D20" s="17"/>
      <c r="E20" s="9"/>
      <c r="F20" s="10"/>
      <c r="G20" s="10">
        <f>SUM(E20:F20)</f>
        <v>0</v>
      </c>
      <c r="H20" s="11">
        <f>+$C20-(E20+F20)</f>
        <v>0</v>
      </c>
      <c r="I20" s="9"/>
      <c r="J20" s="10"/>
      <c r="K20" s="10">
        <f>SUM(I20:J20)</f>
        <v>0</v>
      </c>
      <c r="L20" s="11">
        <f>+$C20-(I20+J20)</f>
        <v>0</v>
      </c>
      <c r="M20" s="9"/>
      <c r="N20" s="10"/>
      <c r="O20" s="10">
        <f>SUM(M20:N20)</f>
        <v>0</v>
      </c>
      <c r="P20" s="11">
        <f>+$C20-(M20+N20)</f>
        <v>0</v>
      </c>
      <c r="Q20" s="9"/>
      <c r="R20" s="10"/>
      <c r="S20" s="10">
        <f>SUM(Q20:R20)</f>
        <v>0</v>
      </c>
      <c r="T20" s="11">
        <f>+$C20-(Q20+R20)</f>
        <v>0</v>
      </c>
      <c r="U20" s="9"/>
      <c r="V20" s="10"/>
      <c r="W20" s="10">
        <f>SUM(U20:V20)</f>
        <v>0</v>
      </c>
      <c r="X20" s="11">
        <f>+$C20-(U20+V20)</f>
        <v>0</v>
      </c>
      <c r="Y20" s="9"/>
      <c r="Z20" s="10"/>
      <c r="AA20" s="10">
        <f>SUM(Y20:Z20)</f>
        <v>0</v>
      </c>
      <c r="AB20" s="11">
        <f>+$C20-(Y20+Z20)</f>
        <v>0</v>
      </c>
      <c r="AC20" s="9"/>
      <c r="AD20" s="10"/>
      <c r="AE20" s="10">
        <f>SUM(AC20:AD20)</f>
        <v>0</v>
      </c>
      <c r="AF20" s="11">
        <f>+$C20-(AC20+AD20)</f>
        <v>0</v>
      </c>
      <c r="AG20" s="9"/>
      <c r="AH20" s="10"/>
      <c r="AI20" s="10">
        <f>SUM(AG20:AH20)</f>
        <v>0</v>
      </c>
      <c r="AJ20" s="11">
        <f>+$C20-(AG20+AH20)</f>
        <v>0</v>
      </c>
      <c r="AK20" s="9"/>
      <c r="AL20" s="10"/>
      <c r="AM20" s="10">
        <f>SUM(AK20:AL20)</f>
        <v>0</v>
      </c>
      <c r="AN20" s="11">
        <f>+$C20-(AK20+AL20)</f>
        <v>0</v>
      </c>
      <c r="AO20" s="9"/>
      <c r="AP20" s="10"/>
      <c r="AQ20" s="10">
        <f>SUM(AO20:AP20)</f>
        <v>0</v>
      </c>
      <c r="AR20" s="11">
        <f>+$C20-(AO20+AP20)</f>
        <v>0</v>
      </c>
      <c r="AS20" s="9"/>
      <c r="AT20" s="10"/>
      <c r="AU20" s="10">
        <f>SUM(AS20:AT20)</f>
        <v>0</v>
      </c>
      <c r="AV20" s="11">
        <f>+$C20-(AS20+AT20)</f>
        <v>0</v>
      </c>
      <c r="AW20" s="9"/>
      <c r="AX20" s="10"/>
      <c r="AY20" s="10">
        <f>SUM(AW20:AX20)</f>
        <v>0</v>
      </c>
      <c r="AZ20" s="11">
        <f>+$C20-(AW20+AX20)</f>
        <v>0</v>
      </c>
      <c r="BA20" s="9"/>
      <c r="BB20" s="10"/>
      <c r="BC20" s="10">
        <f>SUM(BA20:BB20)</f>
        <v>0</v>
      </c>
      <c r="BD20" s="11">
        <f>+$C20-(BA20+BB20)</f>
        <v>0</v>
      </c>
      <c r="BE20" s="9"/>
      <c r="BF20" s="10"/>
      <c r="BG20" s="10">
        <f>SUM(BE20:BF20)</f>
        <v>0</v>
      </c>
      <c r="BH20" s="11">
        <f>+$C20-(BE20+BF20)</f>
        <v>0</v>
      </c>
      <c r="BI20" s="9"/>
      <c r="BJ20" s="10"/>
      <c r="BK20" s="10">
        <f>SUM(BI20:BJ20)</f>
        <v>0</v>
      </c>
      <c r="BL20" s="11">
        <f>+$C20-(BI20+BJ20)</f>
        <v>0</v>
      </c>
      <c r="BM20" s="9"/>
      <c r="BN20" s="10"/>
      <c r="BO20" s="10">
        <f>SUM(BM20:BN20)</f>
        <v>0</v>
      </c>
      <c r="BP20" s="11">
        <f>+$C20-(BM20+BN20)</f>
        <v>0</v>
      </c>
      <c r="BQ20" s="9"/>
      <c r="BR20" s="10"/>
      <c r="BS20" s="10">
        <f>SUM(BQ20:BR20)</f>
        <v>0</v>
      </c>
      <c r="BT20" s="11">
        <f>+$C20-(BQ20+BR20)</f>
        <v>0</v>
      </c>
      <c r="BU20" s="9"/>
      <c r="BV20" s="10"/>
      <c r="BW20" s="10">
        <f>SUM(BU20:BV20)</f>
        <v>0</v>
      </c>
      <c r="BX20" s="11">
        <f>+$C20-(BU20+BV20)</f>
        <v>0</v>
      </c>
      <c r="BY20" s="9"/>
      <c r="BZ20" s="10"/>
      <c r="CA20" s="10">
        <f>SUM(BY20:BZ20)</f>
        <v>0</v>
      </c>
      <c r="CB20" s="11">
        <f>+$C20-(BY20+BZ20)</f>
        <v>0</v>
      </c>
    </row>
    <row r="21" spans="1:80" x14ac:dyDescent="0.2">
      <c r="A21" s="2">
        <v>41275</v>
      </c>
      <c r="B21" s="22" t="s">
        <v>29</v>
      </c>
      <c r="C21" s="20"/>
      <c r="D21" s="17"/>
      <c r="E21" s="9"/>
      <c r="F21" s="10"/>
      <c r="G21" s="10">
        <f t="shared" si="40"/>
        <v>0</v>
      </c>
      <c r="H21" s="11">
        <f t="shared" si="41"/>
        <v>0</v>
      </c>
      <c r="I21" s="9"/>
      <c r="J21" s="10"/>
      <c r="K21" s="10">
        <f t="shared" ref="K21" si="60">SUM(I21:J21)</f>
        <v>0</v>
      </c>
      <c r="L21" s="11">
        <f t="shared" ref="L21" si="61">+$C21-(I21+J21)</f>
        <v>0</v>
      </c>
      <c r="M21" s="9"/>
      <c r="N21" s="10"/>
      <c r="O21" s="10">
        <f t="shared" ref="O21" si="62">SUM(M21:N21)</f>
        <v>0</v>
      </c>
      <c r="P21" s="11">
        <f t="shared" ref="P21" si="63">+$C21-(M21+N21)</f>
        <v>0</v>
      </c>
      <c r="Q21" s="9"/>
      <c r="R21" s="10"/>
      <c r="S21" s="10">
        <f t="shared" ref="S21" si="64">SUM(Q21:R21)</f>
        <v>0</v>
      </c>
      <c r="T21" s="11">
        <f t="shared" ref="T21" si="65">+$C21-(Q21+R21)</f>
        <v>0</v>
      </c>
      <c r="U21" s="9"/>
      <c r="V21" s="10"/>
      <c r="W21" s="10">
        <f t="shared" ref="W21" si="66">SUM(U21:V21)</f>
        <v>0</v>
      </c>
      <c r="X21" s="11">
        <f t="shared" ref="X21" si="67">+$C21-(U21+V21)</f>
        <v>0</v>
      </c>
      <c r="Y21" s="9">
        <v>1</v>
      </c>
      <c r="Z21" s="10"/>
      <c r="AA21" s="10">
        <f t="shared" ref="AA21" si="68">SUM(Y21:Z21)</f>
        <v>1</v>
      </c>
      <c r="AB21" s="11">
        <f t="shared" ref="AB21" si="69">+$C21-(Y21+Z21)</f>
        <v>-1</v>
      </c>
      <c r="AC21" s="9"/>
      <c r="AD21" s="10"/>
      <c r="AE21" s="10">
        <f t="shared" ref="AE21" si="70">SUM(AC21:AD21)</f>
        <v>0</v>
      </c>
      <c r="AF21" s="11">
        <f t="shared" ref="AF21" si="71">+$C21-(AC21+AD21)</f>
        <v>0</v>
      </c>
      <c r="AG21" s="9"/>
      <c r="AH21" s="10"/>
      <c r="AI21" s="10">
        <f t="shared" ref="AI21" si="72">SUM(AG21:AH21)</f>
        <v>0</v>
      </c>
      <c r="AJ21" s="11">
        <f t="shared" ref="AJ21" si="73">+$C21-(AG21+AH21)</f>
        <v>0</v>
      </c>
      <c r="AK21" s="9"/>
      <c r="AL21" s="10"/>
      <c r="AM21" s="10">
        <f t="shared" ref="AM21" si="74">SUM(AK21:AL21)</f>
        <v>0</v>
      </c>
      <c r="AN21" s="11">
        <f t="shared" ref="AN21" si="75">+$C21-(AK21+AL21)</f>
        <v>0</v>
      </c>
      <c r="AO21" s="9"/>
      <c r="AP21" s="10"/>
      <c r="AQ21" s="10">
        <f t="shared" ref="AQ21" si="76">SUM(AO21:AP21)</f>
        <v>0</v>
      </c>
      <c r="AR21" s="11">
        <f t="shared" ref="AR21" si="77">+$C21-(AO21+AP21)</f>
        <v>0</v>
      </c>
      <c r="AS21" s="9">
        <v>6</v>
      </c>
      <c r="AT21" s="10"/>
      <c r="AU21" s="10">
        <f t="shared" ref="AU21" si="78">SUM(AS21:AT21)</f>
        <v>6</v>
      </c>
      <c r="AV21" s="11">
        <f t="shared" ref="AV21" si="79">+$C21-(AS21+AT21)</f>
        <v>-6</v>
      </c>
      <c r="AW21" s="9"/>
      <c r="AX21" s="10"/>
      <c r="AY21" s="10">
        <f t="shared" ref="AY21" si="80">SUM(AW21:AX21)</f>
        <v>0</v>
      </c>
      <c r="AZ21" s="11">
        <f t="shared" ref="AZ21" si="81">+$C21-(AW21+AX21)</f>
        <v>0</v>
      </c>
      <c r="BA21" s="9">
        <v>8</v>
      </c>
      <c r="BB21" s="10"/>
      <c r="BC21" s="10">
        <f t="shared" ref="BC21" si="82">SUM(BA21:BB21)</f>
        <v>8</v>
      </c>
      <c r="BD21" s="11">
        <f t="shared" ref="BD21" si="83">+$C21-(BA21+BB21)</f>
        <v>-8</v>
      </c>
      <c r="BE21" s="9">
        <v>6</v>
      </c>
      <c r="BF21" s="10"/>
      <c r="BG21" s="10">
        <f t="shared" ref="BG21" si="84">SUM(BE21:BF21)</f>
        <v>6</v>
      </c>
      <c r="BH21" s="11">
        <f t="shared" ref="BH21" si="85">+$C21-(BE21+BF21)</f>
        <v>-6</v>
      </c>
      <c r="BI21" s="9"/>
      <c r="BJ21" s="10"/>
      <c r="BK21" s="10">
        <f t="shared" ref="BK21" si="86">SUM(BI21:BJ21)</f>
        <v>0</v>
      </c>
      <c r="BL21" s="11">
        <f t="shared" ref="BL21" si="87">+$C21-(BI21+BJ21)</f>
        <v>0</v>
      </c>
      <c r="BM21" s="9"/>
      <c r="BN21" s="10"/>
      <c r="BO21" s="10">
        <f t="shared" ref="BO21" si="88">SUM(BM21:BN21)</f>
        <v>0</v>
      </c>
      <c r="BP21" s="11">
        <f t="shared" ref="BP21" si="89">+$C21-(BM21+BN21)</f>
        <v>0</v>
      </c>
      <c r="BQ21" s="9"/>
      <c r="BR21" s="10"/>
      <c r="BS21" s="10">
        <f t="shared" ref="BS21" si="90">SUM(BQ21:BR21)</f>
        <v>0</v>
      </c>
      <c r="BT21" s="11">
        <f t="shared" ref="BT21" si="91">+$C21-(BQ21+BR21)</f>
        <v>0</v>
      </c>
      <c r="BU21" s="9"/>
      <c r="BV21" s="10"/>
      <c r="BW21" s="10">
        <f t="shared" ref="BW21" si="92">SUM(BU21:BV21)</f>
        <v>0</v>
      </c>
      <c r="BX21" s="11">
        <f t="shared" ref="BX21" si="93">+$C21-(BU21+BV21)</f>
        <v>0</v>
      </c>
      <c r="BY21" s="9"/>
      <c r="BZ21" s="10"/>
      <c r="CA21" s="10">
        <f t="shared" ref="CA21" si="94">SUM(BY21:BZ21)</f>
        <v>0</v>
      </c>
      <c r="CB21" s="11">
        <f t="shared" ref="CB21" si="95">+$C21-(BY21+BZ21)</f>
        <v>0</v>
      </c>
    </row>
    <row r="22" spans="1:80" x14ac:dyDescent="0.2">
      <c r="A22" s="2">
        <v>41275</v>
      </c>
      <c r="B22" s="23" t="s">
        <v>73</v>
      </c>
      <c r="C22" s="20"/>
      <c r="D22" s="17"/>
      <c r="E22" s="9"/>
      <c r="F22" s="10"/>
      <c r="G22" s="10">
        <f>SUM(E22:F22)</f>
        <v>0</v>
      </c>
      <c r="H22" s="11">
        <f>+$C22-(E22+F22)</f>
        <v>0</v>
      </c>
      <c r="I22" s="9"/>
      <c r="J22" s="10"/>
      <c r="K22" s="10">
        <f>SUM(I22:J22)</f>
        <v>0</v>
      </c>
      <c r="L22" s="11">
        <f>+$C22-(I22+J22)</f>
        <v>0</v>
      </c>
      <c r="M22" s="9"/>
      <c r="N22" s="10"/>
      <c r="O22" s="10">
        <f>SUM(M22:N22)</f>
        <v>0</v>
      </c>
      <c r="P22" s="11">
        <f>+$C22-(M22+N22)</f>
        <v>0</v>
      </c>
      <c r="Q22" s="9"/>
      <c r="R22" s="10"/>
      <c r="S22" s="10">
        <f>SUM(Q22:R22)</f>
        <v>0</v>
      </c>
      <c r="T22" s="11">
        <f>+$C22-(Q22+R22)</f>
        <v>0</v>
      </c>
      <c r="U22" s="9"/>
      <c r="V22" s="10"/>
      <c r="W22" s="10">
        <f>SUM(U22:V22)</f>
        <v>0</v>
      </c>
      <c r="X22" s="11">
        <f>+$C22-(U22+V22)</f>
        <v>0</v>
      </c>
      <c r="Y22" s="9"/>
      <c r="Z22" s="10"/>
      <c r="AA22" s="10">
        <f>SUM(Y22:Z22)</f>
        <v>0</v>
      </c>
      <c r="AB22" s="11">
        <f>+$C22-(Y22+Z22)</f>
        <v>0</v>
      </c>
      <c r="AC22" s="9"/>
      <c r="AD22" s="10"/>
      <c r="AE22" s="10">
        <f>SUM(AC22:AD22)</f>
        <v>0</v>
      </c>
      <c r="AF22" s="11">
        <f>+$C22-(AC22+AD22)</f>
        <v>0</v>
      </c>
      <c r="AG22" s="9"/>
      <c r="AH22" s="10"/>
      <c r="AI22" s="10">
        <f>SUM(AG22:AH22)</f>
        <v>0</v>
      </c>
      <c r="AJ22" s="11">
        <f>+$C22-(AG22+AH22)</f>
        <v>0</v>
      </c>
      <c r="AK22" s="9"/>
      <c r="AL22" s="10"/>
      <c r="AM22" s="10">
        <f>SUM(AK22:AL22)</f>
        <v>0</v>
      </c>
      <c r="AN22" s="11">
        <f>+$C22-(AK22+AL22)</f>
        <v>0</v>
      </c>
      <c r="AO22" s="9"/>
      <c r="AP22" s="10"/>
      <c r="AQ22" s="10">
        <f>SUM(AO22:AP22)</f>
        <v>0</v>
      </c>
      <c r="AR22" s="11">
        <f>+$C22-(AO22+AP22)</f>
        <v>0</v>
      </c>
      <c r="AS22" s="9"/>
      <c r="AT22" s="10"/>
      <c r="AU22" s="10">
        <f>SUM(AS22:AT22)</f>
        <v>0</v>
      </c>
      <c r="AV22" s="11">
        <f>+$C22-(AS22+AT22)</f>
        <v>0</v>
      </c>
      <c r="AW22" s="9"/>
      <c r="AX22" s="10"/>
      <c r="AY22" s="10">
        <f>SUM(AW22:AX22)</f>
        <v>0</v>
      </c>
      <c r="AZ22" s="11">
        <f>+$C22-(AW22+AX22)</f>
        <v>0</v>
      </c>
      <c r="BA22" s="9"/>
      <c r="BB22" s="10"/>
      <c r="BC22" s="10">
        <f>SUM(BA22:BB22)</f>
        <v>0</v>
      </c>
      <c r="BD22" s="11">
        <f>+$C22-(BA22+BB22)</f>
        <v>0</v>
      </c>
      <c r="BE22" s="9"/>
      <c r="BF22" s="10"/>
      <c r="BG22" s="10">
        <f>SUM(BE22:BF22)</f>
        <v>0</v>
      </c>
      <c r="BH22" s="11">
        <f>+$C22-(BE22+BF22)</f>
        <v>0</v>
      </c>
      <c r="BI22" s="9"/>
      <c r="BJ22" s="10"/>
      <c r="BK22" s="10">
        <f>SUM(BI22:BJ22)</f>
        <v>0</v>
      </c>
      <c r="BL22" s="11">
        <f>+$C22-(BI22+BJ22)</f>
        <v>0</v>
      </c>
      <c r="BM22" s="9"/>
      <c r="BN22" s="10"/>
      <c r="BO22" s="10">
        <f>SUM(BM22:BN22)</f>
        <v>0</v>
      </c>
      <c r="BP22" s="11">
        <f>+$C22-(BM22+BN22)</f>
        <v>0</v>
      </c>
      <c r="BQ22" s="9"/>
      <c r="BR22" s="10"/>
      <c r="BS22" s="10">
        <f>SUM(BQ22:BR22)</f>
        <v>0</v>
      </c>
      <c r="BT22" s="11">
        <f>+$C22-(BQ22+BR22)</f>
        <v>0</v>
      </c>
      <c r="BU22" s="9"/>
      <c r="BV22" s="10"/>
      <c r="BW22" s="10">
        <f>SUM(BU22:BV22)</f>
        <v>0</v>
      </c>
      <c r="BX22" s="11">
        <f>+$C22-(BU22+BV22)</f>
        <v>0</v>
      </c>
      <c r="BY22" s="9"/>
      <c r="BZ22" s="10"/>
      <c r="CA22" s="10">
        <f>SUM(BY22:BZ22)</f>
        <v>0</v>
      </c>
      <c r="CB22" s="11">
        <f>+$C22-(BY22+BZ22)</f>
        <v>0</v>
      </c>
    </row>
    <row r="23" spans="1:80" x14ac:dyDescent="0.2">
      <c r="A23" s="2">
        <v>41275</v>
      </c>
      <c r="B23" s="23" t="s">
        <v>74</v>
      </c>
      <c r="C23" s="9"/>
      <c r="D23" s="17"/>
      <c r="E23" s="9">
        <v>4</v>
      </c>
      <c r="F23" s="10"/>
      <c r="G23" s="10">
        <f>SUM(E23:F23)</f>
        <v>4</v>
      </c>
      <c r="H23" s="11">
        <f>+$C23-(E23+F23)</f>
        <v>-4</v>
      </c>
      <c r="I23" s="9"/>
      <c r="J23" s="10"/>
      <c r="K23" s="10">
        <f>SUM(I23:J23)</f>
        <v>0</v>
      </c>
      <c r="L23" s="11">
        <f>+$C23-(I23+J23)</f>
        <v>0</v>
      </c>
      <c r="M23" s="9"/>
      <c r="N23" s="10"/>
      <c r="O23" s="10">
        <f>SUM(M23:N23)</f>
        <v>0</v>
      </c>
      <c r="P23" s="11">
        <f>+$C23-(M23+N23)</f>
        <v>0</v>
      </c>
      <c r="Q23" s="9"/>
      <c r="R23" s="10"/>
      <c r="S23" s="10">
        <f>SUM(Q23:R23)</f>
        <v>0</v>
      </c>
      <c r="T23" s="11">
        <f>+$C23-(Q23+R23)</f>
        <v>0</v>
      </c>
      <c r="U23" s="9"/>
      <c r="V23" s="10"/>
      <c r="W23" s="10">
        <f>SUM(U23:V23)</f>
        <v>0</v>
      </c>
      <c r="X23" s="11">
        <f>+$C23-(U23+V23)</f>
        <v>0</v>
      </c>
      <c r="Y23" s="9"/>
      <c r="Z23" s="10"/>
      <c r="AA23" s="10">
        <f>SUM(Y23:Z23)</f>
        <v>0</v>
      </c>
      <c r="AB23" s="11">
        <f>+$C23-(Y23+Z23)</f>
        <v>0</v>
      </c>
      <c r="AC23" s="9"/>
      <c r="AD23" s="10"/>
      <c r="AE23" s="10">
        <f>SUM(AC23:AD23)</f>
        <v>0</v>
      </c>
      <c r="AF23" s="11">
        <f>+$C23-(AC23+AD23)</f>
        <v>0</v>
      </c>
      <c r="AG23" s="9">
        <v>10</v>
      </c>
      <c r="AH23" s="10"/>
      <c r="AI23" s="10">
        <f>SUM(AG23:AH23)</f>
        <v>10</v>
      </c>
      <c r="AJ23" s="11">
        <f>+$C23-(AG23+AH23)</f>
        <v>-10</v>
      </c>
      <c r="AK23" s="9">
        <v>5</v>
      </c>
      <c r="AL23" s="10"/>
      <c r="AM23" s="10">
        <f>SUM(AK23:AL23)</f>
        <v>5</v>
      </c>
      <c r="AN23" s="11">
        <f>+$C23-(AK23+AL23)</f>
        <v>-5</v>
      </c>
      <c r="AO23" s="9"/>
      <c r="AP23" s="10"/>
      <c r="AQ23" s="10">
        <f>SUM(AO23:AP23)</f>
        <v>0</v>
      </c>
      <c r="AR23" s="11">
        <f>+$C23-(AO23+AP23)</f>
        <v>0</v>
      </c>
      <c r="AS23" s="9"/>
      <c r="AT23" s="10"/>
      <c r="AU23" s="10">
        <f>SUM(AS23:AT23)</f>
        <v>0</v>
      </c>
      <c r="AV23" s="11">
        <f>+$C23-(AS23+AT23)</f>
        <v>0</v>
      </c>
      <c r="AW23" s="9"/>
      <c r="AX23" s="10"/>
      <c r="AY23" s="10">
        <f>SUM(AW23:AX23)</f>
        <v>0</v>
      </c>
      <c r="AZ23" s="11">
        <f>+$C23-(AW23+AX23)</f>
        <v>0</v>
      </c>
      <c r="BA23" s="9"/>
      <c r="BB23" s="10"/>
      <c r="BC23" s="10">
        <f>SUM(BA23:BB23)</f>
        <v>0</v>
      </c>
      <c r="BD23" s="11">
        <f>+$C23-(BA23+BB23)</f>
        <v>0</v>
      </c>
      <c r="BE23" s="9"/>
      <c r="BF23" s="10"/>
      <c r="BG23" s="10">
        <f>SUM(BE23:BF23)</f>
        <v>0</v>
      </c>
      <c r="BH23" s="11">
        <f>+$C23-(BE23+BF23)</f>
        <v>0</v>
      </c>
      <c r="BI23" s="9"/>
      <c r="BJ23" s="10"/>
      <c r="BK23" s="10">
        <f>SUM(BI23:BJ23)</f>
        <v>0</v>
      </c>
      <c r="BL23" s="11">
        <f>+$C23-(BI23+BJ23)</f>
        <v>0</v>
      </c>
      <c r="BM23" s="9"/>
      <c r="BN23" s="10"/>
      <c r="BO23" s="10">
        <f>SUM(BM23:BN23)</f>
        <v>0</v>
      </c>
      <c r="BP23" s="11">
        <f>+$C23-(BM23+BN23)</f>
        <v>0</v>
      </c>
      <c r="BQ23" s="9"/>
      <c r="BR23" s="10"/>
      <c r="BS23" s="10">
        <f>SUM(BQ23:BR23)</f>
        <v>0</v>
      </c>
      <c r="BT23" s="11">
        <f>+$C23-(BQ23+BR23)</f>
        <v>0</v>
      </c>
      <c r="BU23" s="9"/>
      <c r="BV23" s="10"/>
      <c r="BW23" s="10">
        <f>SUM(BU23:BV23)</f>
        <v>0</v>
      </c>
      <c r="BX23" s="11">
        <f>+$C23-(BU23+BV23)</f>
        <v>0</v>
      </c>
      <c r="BY23" s="9"/>
      <c r="BZ23" s="10"/>
      <c r="CA23" s="10">
        <f>SUM(BY23:BZ23)</f>
        <v>0</v>
      </c>
      <c r="CB23" s="11">
        <f>+$C23-(BY23+BZ23)</f>
        <v>0</v>
      </c>
    </row>
    <row r="24" spans="1:80" x14ac:dyDescent="0.2">
      <c r="A24" s="2">
        <v>41275</v>
      </c>
      <c r="B24" s="22" t="s">
        <v>42</v>
      </c>
      <c r="C24" s="9"/>
      <c r="D24" s="17"/>
      <c r="E24" s="9"/>
      <c r="F24" s="10"/>
      <c r="G24" s="10">
        <f>SUM(E24:F24)</f>
        <v>0</v>
      </c>
      <c r="H24" s="11">
        <f>+$C24-(E24+F24)</f>
        <v>0</v>
      </c>
      <c r="I24" s="9"/>
      <c r="J24" s="10"/>
      <c r="K24" s="10">
        <f>SUM(I24:J24)</f>
        <v>0</v>
      </c>
      <c r="L24" s="11">
        <f>+$C24-(I24+J24)</f>
        <v>0</v>
      </c>
      <c r="M24" s="9"/>
      <c r="N24" s="10"/>
      <c r="O24" s="10">
        <f>SUM(M24:N24)</f>
        <v>0</v>
      </c>
      <c r="P24" s="11">
        <f>+$C24-(M24+N24)</f>
        <v>0</v>
      </c>
      <c r="Q24" s="9"/>
      <c r="R24" s="10"/>
      <c r="S24" s="10">
        <f>SUM(Q24:R24)</f>
        <v>0</v>
      </c>
      <c r="T24" s="11">
        <f>+$C24-(Q24+R24)</f>
        <v>0</v>
      </c>
      <c r="U24" s="9"/>
      <c r="V24" s="10"/>
      <c r="W24" s="10">
        <f>SUM(U24:V24)</f>
        <v>0</v>
      </c>
      <c r="X24" s="11">
        <f>+$C24-(U24+V24)</f>
        <v>0</v>
      </c>
      <c r="Y24" s="9"/>
      <c r="Z24" s="10"/>
      <c r="AA24" s="10">
        <f>SUM(Y24:Z24)</f>
        <v>0</v>
      </c>
      <c r="AB24" s="11">
        <f>+$C24-(Y24+Z24)</f>
        <v>0</v>
      </c>
      <c r="AC24" s="9"/>
      <c r="AD24" s="10"/>
      <c r="AE24" s="10">
        <f>SUM(AC24:AD24)</f>
        <v>0</v>
      </c>
      <c r="AF24" s="11">
        <f>+$C24-(AC24+AD24)</f>
        <v>0</v>
      </c>
      <c r="AG24" s="9"/>
      <c r="AH24" s="10"/>
      <c r="AI24" s="10">
        <f>SUM(AG24:AH24)</f>
        <v>0</v>
      </c>
      <c r="AJ24" s="11">
        <f>+$C24-(AG24+AH24)</f>
        <v>0</v>
      </c>
      <c r="AK24" s="9"/>
      <c r="AL24" s="10"/>
      <c r="AM24" s="10">
        <f>SUM(AK24:AL24)</f>
        <v>0</v>
      </c>
      <c r="AN24" s="11">
        <f>+$C24-(AK24+AL24)</f>
        <v>0</v>
      </c>
      <c r="AO24" s="9"/>
      <c r="AP24" s="10"/>
      <c r="AQ24" s="10">
        <f>SUM(AO24:AP24)</f>
        <v>0</v>
      </c>
      <c r="AR24" s="11">
        <f>+$C24-(AO24+AP24)</f>
        <v>0</v>
      </c>
      <c r="AS24" s="9"/>
      <c r="AT24" s="10"/>
      <c r="AU24" s="10">
        <f>SUM(AS24:AT24)</f>
        <v>0</v>
      </c>
      <c r="AV24" s="11">
        <f>+$C24-(AS24+AT24)</f>
        <v>0</v>
      </c>
      <c r="AW24" s="9"/>
      <c r="AX24" s="10"/>
      <c r="AY24" s="10">
        <f>SUM(AW24:AX24)</f>
        <v>0</v>
      </c>
      <c r="AZ24" s="11">
        <f>+$C24-(AW24+AX24)</f>
        <v>0</v>
      </c>
      <c r="BA24" s="9"/>
      <c r="BB24" s="10"/>
      <c r="BC24" s="10">
        <f>SUM(BA24:BB24)</f>
        <v>0</v>
      </c>
      <c r="BD24" s="11">
        <f>+$C24-(BA24+BB24)</f>
        <v>0</v>
      </c>
      <c r="BE24" s="9"/>
      <c r="BF24" s="10"/>
      <c r="BG24" s="10">
        <f>SUM(BE24:BF24)</f>
        <v>0</v>
      </c>
      <c r="BH24" s="11">
        <f>+$C24-(BE24+BF24)</f>
        <v>0</v>
      </c>
      <c r="BI24" s="9"/>
      <c r="BJ24" s="10"/>
      <c r="BK24" s="10">
        <f>SUM(BI24:BJ24)</f>
        <v>0</v>
      </c>
      <c r="BL24" s="11">
        <f>+$C24-(BI24+BJ24)</f>
        <v>0</v>
      </c>
      <c r="BM24" s="9"/>
      <c r="BN24" s="10"/>
      <c r="BO24" s="10">
        <f>SUM(BM24:BN24)</f>
        <v>0</v>
      </c>
      <c r="BP24" s="11">
        <f>+$C24-(BM24+BN24)</f>
        <v>0</v>
      </c>
      <c r="BQ24" s="9"/>
      <c r="BR24" s="10"/>
      <c r="BS24" s="10">
        <f>SUM(BQ24:BR24)</f>
        <v>0</v>
      </c>
      <c r="BT24" s="11">
        <f>+$C24-(BQ24+BR24)</f>
        <v>0</v>
      </c>
      <c r="BU24" s="9"/>
      <c r="BV24" s="10"/>
      <c r="BW24" s="10">
        <f>SUM(BU24:BV24)</f>
        <v>0</v>
      </c>
      <c r="BX24" s="11">
        <f>+$C24-(BU24+BV24)</f>
        <v>0</v>
      </c>
      <c r="BY24" s="9"/>
      <c r="BZ24" s="10"/>
      <c r="CA24" s="10">
        <f>SUM(BY24:BZ24)</f>
        <v>0</v>
      </c>
      <c r="CB24" s="11">
        <f>+$C24-(BY24+BZ24)</f>
        <v>0</v>
      </c>
    </row>
    <row r="25" spans="1:80" x14ac:dyDescent="0.2">
      <c r="A25" s="2"/>
      <c r="B25" s="23"/>
      <c r="C25" s="9"/>
      <c r="D25" s="17"/>
      <c r="E25" s="9"/>
      <c r="F25" s="10"/>
      <c r="G25" s="10"/>
      <c r="H25" s="11"/>
      <c r="I25" s="9"/>
      <c r="J25" s="10"/>
      <c r="K25" s="10"/>
      <c r="L25" s="11"/>
      <c r="M25" s="9"/>
      <c r="N25" s="10"/>
      <c r="O25" s="10"/>
      <c r="P25" s="11"/>
      <c r="Q25" s="9"/>
      <c r="R25" s="10"/>
      <c r="S25" s="10"/>
      <c r="T25" s="11"/>
      <c r="U25" s="9"/>
      <c r="V25" s="10"/>
      <c r="W25" s="10"/>
      <c r="X25" s="11"/>
      <c r="Y25" s="9"/>
      <c r="Z25" s="10"/>
      <c r="AA25" s="10"/>
      <c r="AB25" s="11"/>
      <c r="AC25" s="9"/>
      <c r="AD25" s="10"/>
      <c r="AE25" s="10"/>
      <c r="AF25" s="11"/>
      <c r="AG25" s="9"/>
      <c r="AH25" s="10"/>
      <c r="AI25" s="10"/>
      <c r="AJ25" s="11"/>
      <c r="AK25" s="9"/>
      <c r="AL25" s="10"/>
      <c r="AM25" s="10"/>
      <c r="AN25" s="11"/>
      <c r="AO25" s="9"/>
      <c r="AP25" s="10"/>
      <c r="AQ25" s="10"/>
      <c r="AR25" s="11"/>
      <c r="AS25" s="9"/>
      <c r="AT25" s="10"/>
      <c r="AU25" s="10"/>
      <c r="AV25" s="11"/>
      <c r="AW25" s="9"/>
      <c r="AX25" s="10"/>
      <c r="AY25" s="10"/>
      <c r="AZ25" s="11"/>
      <c r="BA25" s="9"/>
      <c r="BB25" s="10"/>
      <c r="BC25" s="10"/>
      <c r="BD25" s="11"/>
      <c r="BE25" s="9"/>
      <c r="BF25" s="10"/>
      <c r="BG25" s="10"/>
      <c r="BH25" s="11"/>
      <c r="BI25" s="9"/>
      <c r="BJ25" s="10"/>
      <c r="BK25" s="10"/>
      <c r="BL25" s="11"/>
      <c r="BM25" s="9"/>
      <c r="BN25" s="10"/>
      <c r="BO25" s="10"/>
      <c r="BP25" s="11"/>
      <c r="BQ25" s="9"/>
      <c r="BR25" s="10"/>
      <c r="BS25" s="10"/>
      <c r="BT25" s="11"/>
      <c r="BU25" s="9"/>
      <c r="BV25" s="10"/>
      <c r="BW25" s="10"/>
      <c r="BX25" s="11"/>
      <c r="BY25" s="9"/>
      <c r="BZ25" s="10"/>
      <c r="CA25" s="10"/>
      <c r="CB25" s="11"/>
    </row>
    <row r="26" spans="1:80" x14ac:dyDescent="0.2">
      <c r="A26" s="2">
        <v>41275</v>
      </c>
      <c r="B26" s="22" t="s">
        <v>45</v>
      </c>
      <c r="C26" s="9"/>
      <c r="D26" s="17"/>
      <c r="E26" s="9">
        <v>3</v>
      </c>
      <c r="F26" s="10"/>
      <c r="G26" s="10">
        <f t="shared" ref="G26" si="96">SUM(E26:F26)</f>
        <v>3</v>
      </c>
      <c r="H26" s="11">
        <f t="shared" ref="H26" si="97">+$C26-(E26+F26)</f>
        <v>-3</v>
      </c>
      <c r="I26" s="9">
        <v>9</v>
      </c>
      <c r="J26" s="10"/>
      <c r="K26" s="10">
        <f t="shared" ref="K26" si="98">SUM(I26:J26)</f>
        <v>9</v>
      </c>
      <c r="L26" s="11">
        <f t="shared" ref="L26" si="99">+$C26-(I26+J26)</f>
        <v>-9</v>
      </c>
      <c r="M26" s="9"/>
      <c r="N26" s="10"/>
      <c r="O26" s="10">
        <f t="shared" ref="O26" si="100">SUM(M26:N26)</f>
        <v>0</v>
      </c>
      <c r="P26" s="11">
        <f t="shared" ref="P26" si="101">+$C26-(M26+N26)</f>
        <v>0</v>
      </c>
      <c r="Q26" s="9"/>
      <c r="R26" s="10"/>
      <c r="S26" s="10">
        <f t="shared" ref="S26" si="102">SUM(Q26:R26)</f>
        <v>0</v>
      </c>
      <c r="T26" s="11">
        <f t="shared" ref="T26" si="103">+$C26-(Q26+R26)</f>
        <v>0</v>
      </c>
      <c r="U26" s="9"/>
      <c r="V26" s="10"/>
      <c r="W26" s="10">
        <f t="shared" ref="W26" si="104">SUM(U26:V26)</f>
        <v>0</v>
      </c>
      <c r="X26" s="11">
        <f t="shared" ref="X26" si="105">+$C26-(U26+V26)</f>
        <v>0</v>
      </c>
      <c r="Y26" s="9"/>
      <c r="Z26" s="10"/>
      <c r="AA26" s="10">
        <f t="shared" ref="AA26" si="106">SUM(Y26:Z26)</f>
        <v>0</v>
      </c>
      <c r="AB26" s="11">
        <f t="shared" ref="AB26" si="107">+$C26-(Y26+Z26)</f>
        <v>0</v>
      </c>
      <c r="AC26" s="9"/>
      <c r="AD26" s="10"/>
      <c r="AE26" s="10">
        <f t="shared" ref="AE26" si="108">SUM(AC26:AD26)</f>
        <v>0</v>
      </c>
      <c r="AF26" s="11">
        <f t="shared" ref="AF26" si="109">+$C26-(AC26+AD26)</f>
        <v>0</v>
      </c>
      <c r="AG26" s="9"/>
      <c r="AH26" s="10"/>
      <c r="AI26" s="10">
        <f t="shared" ref="AI26" si="110">SUM(AG26:AH26)</f>
        <v>0</v>
      </c>
      <c r="AJ26" s="11">
        <f t="shared" ref="AJ26" si="111">+$C26-(AG26+AH26)</f>
        <v>0</v>
      </c>
      <c r="AK26" s="9"/>
      <c r="AL26" s="10"/>
      <c r="AM26" s="10">
        <f t="shared" ref="AM26" si="112">SUM(AK26:AL26)</f>
        <v>0</v>
      </c>
      <c r="AN26" s="11">
        <f t="shared" ref="AN26" si="113">+$C26-(AK26+AL26)</f>
        <v>0</v>
      </c>
      <c r="AO26" s="9"/>
      <c r="AP26" s="10"/>
      <c r="AQ26" s="10">
        <f t="shared" ref="AQ26" si="114">SUM(AO26:AP26)</f>
        <v>0</v>
      </c>
      <c r="AR26" s="11">
        <f t="shared" ref="AR26" si="115">+$C26-(AO26+AP26)</f>
        <v>0</v>
      </c>
      <c r="AS26" s="9"/>
      <c r="AT26" s="10"/>
      <c r="AU26" s="10">
        <f t="shared" ref="AU26" si="116">SUM(AS26:AT26)</f>
        <v>0</v>
      </c>
      <c r="AV26" s="11">
        <f t="shared" ref="AV26" si="117">+$C26-(AS26+AT26)</f>
        <v>0</v>
      </c>
      <c r="AW26" s="9"/>
      <c r="AX26" s="10"/>
      <c r="AY26" s="10">
        <f t="shared" ref="AY26" si="118">SUM(AW26:AX26)</f>
        <v>0</v>
      </c>
      <c r="AZ26" s="11">
        <f t="shared" ref="AZ26" si="119">+$C26-(AW26+AX26)</f>
        <v>0</v>
      </c>
      <c r="BA26" s="9"/>
      <c r="BB26" s="10"/>
      <c r="BC26" s="10">
        <f t="shared" ref="BC26" si="120">SUM(BA26:BB26)</f>
        <v>0</v>
      </c>
      <c r="BD26" s="11">
        <f t="shared" ref="BD26" si="121">+$C26-(BA26+BB26)</f>
        <v>0</v>
      </c>
      <c r="BE26" s="9"/>
      <c r="BF26" s="10"/>
      <c r="BG26" s="10">
        <f t="shared" ref="BG26" si="122">SUM(BE26:BF26)</f>
        <v>0</v>
      </c>
      <c r="BH26" s="11">
        <f t="shared" ref="BH26" si="123">+$C26-(BE26+BF26)</f>
        <v>0</v>
      </c>
      <c r="BI26" s="9"/>
      <c r="BJ26" s="10"/>
      <c r="BK26" s="10">
        <f t="shared" ref="BK26" si="124">SUM(BI26:BJ26)</f>
        <v>0</v>
      </c>
      <c r="BL26" s="11">
        <f t="shared" ref="BL26" si="125">+$C26-(BI26+BJ26)</f>
        <v>0</v>
      </c>
      <c r="BM26" s="9"/>
      <c r="BN26" s="10"/>
      <c r="BO26" s="10">
        <f t="shared" ref="BO26" si="126">SUM(BM26:BN26)</f>
        <v>0</v>
      </c>
      <c r="BP26" s="11">
        <f t="shared" ref="BP26" si="127">+$C26-(BM26+BN26)</f>
        <v>0</v>
      </c>
      <c r="BQ26" s="9"/>
      <c r="BR26" s="10"/>
      <c r="BS26" s="10">
        <f t="shared" ref="BS26" si="128">SUM(BQ26:BR26)</f>
        <v>0</v>
      </c>
      <c r="BT26" s="11">
        <f t="shared" ref="BT26" si="129">+$C26-(BQ26+BR26)</f>
        <v>0</v>
      </c>
      <c r="BU26" s="9"/>
      <c r="BV26" s="10"/>
      <c r="BW26" s="10">
        <f t="shared" ref="BW26" si="130">SUM(BU26:BV26)</f>
        <v>0</v>
      </c>
      <c r="BX26" s="11">
        <f t="shared" ref="BX26" si="131">+$C26-(BU26+BV26)</f>
        <v>0</v>
      </c>
      <c r="BY26" s="9"/>
      <c r="BZ26" s="10"/>
      <c r="CA26" s="10">
        <f t="shared" ref="CA26" si="132">SUM(BY26:BZ26)</f>
        <v>0</v>
      </c>
      <c r="CB26" s="11">
        <f t="shared" ref="CB26" si="133">+$C26-(BY26+BZ26)</f>
        <v>0</v>
      </c>
    </row>
    <row r="27" spans="1:80" x14ac:dyDescent="0.2">
      <c r="A27" s="2">
        <v>41275</v>
      </c>
      <c r="B27" s="22"/>
      <c r="C27" s="9"/>
      <c r="D27" s="17"/>
      <c r="E27" s="9"/>
      <c r="F27" s="10"/>
      <c r="G27" s="10"/>
      <c r="H27" s="11"/>
      <c r="I27" s="9"/>
      <c r="J27" s="10"/>
      <c r="K27" s="10"/>
      <c r="L27" s="11"/>
      <c r="M27" s="9"/>
      <c r="N27" s="10"/>
      <c r="O27" s="10"/>
      <c r="P27" s="11"/>
      <c r="Q27" s="9"/>
      <c r="R27" s="10"/>
      <c r="S27" s="10"/>
      <c r="T27" s="11"/>
      <c r="U27" s="9"/>
      <c r="V27" s="10"/>
      <c r="W27" s="10"/>
      <c r="X27" s="11"/>
      <c r="Y27" s="9"/>
      <c r="Z27" s="10"/>
      <c r="AA27" s="10"/>
      <c r="AB27" s="11"/>
      <c r="AC27" s="9"/>
      <c r="AD27" s="10"/>
      <c r="AE27" s="10"/>
      <c r="AF27" s="11"/>
      <c r="AG27" s="9"/>
      <c r="AH27" s="10"/>
      <c r="AI27" s="10"/>
      <c r="AJ27" s="11"/>
      <c r="AK27" s="9"/>
      <c r="AL27" s="10"/>
      <c r="AM27" s="10"/>
      <c r="AN27" s="11"/>
      <c r="AO27" s="9"/>
      <c r="AP27" s="10"/>
      <c r="AQ27" s="10"/>
      <c r="AR27" s="11"/>
      <c r="AS27" s="9"/>
      <c r="AT27" s="10"/>
      <c r="AU27" s="10"/>
      <c r="AV27" s="11"/>
      <c r="AW27" s="9"/>
      <c r="AX27" s="10"/>
      <c r="AY27" s="10"/>
      <c r="AZ27" s="11"/>
      <c r="BA27" s="9"/>
      <c r="BB27" s="10"/>
      <c r="BC27" s="10"/>
      <c r="BD27" s="11"/>
      <c r="BE27" s="9"/>
      <c r="BF27" s="10"/>
      <c r="BG27" s="10"/>
      <c r="BH27" s="11"/>
      <c r="BI27" s="9"/>
      <c r="BJ27" s="10"/>
      <c r="BK27" s="10"/>
      <c r="BL27" s="11"/>
      <c r="BM27" s="9"/>
      <c r="BN27" s="10"/>
      <c r="BO27" s="10"/>
      <c r="BP27" s="11"/>
      <c r="BQ27" s="9"/>
      <c r="BR27" s="10"/>
      <c r="BS27" s="10"/>
      <c r="BT27" s="11"/>
      <c r="BU27" s="9"/>
      <c r="BV27" s="10"/>
      <c r="BW27" s="10"/>
      <c r="BX27" s="11"/>
      <c r="BY27" s="9"/>
      <c r="BZ27" s="10"/>
      <c r="CA27" s="10"/>
      <c r="CB27" s="11"/>
    </row>
    <row r="28" spans="1:80" x14ac:dyDescent="0.2">
      <c r="A28" s="2">
        <v>41275</v>
      </c>
      <c r="B28" s="22" t="s">
        <v>86</v>
      </c>
      <c r="C28" s="9"/>
      <c r="D28" s="17"/>
      <c r="E28" s="9">
        <v>8</v>
      </c>
      <c r="F28" s="10"/>
      <c r="G28" s="10">
        <f t="shared" ref="G28:G29" si="134">SUM(E28:F28)</f>
        <v>8</v>
      </c>
      <c r="H28" s="11">
        <f t="shared" ref="H28:H29" si="135">+$C28-(E28+F28)</f>
        <v>-8</v>
      </c>
      <c r="I28" s="9">
        <v>9</v>
      </c>
      <c r="J28" s="10"/>
      <c r="K28" s="10">
        <f t="shared" ref="K28:K31" si="136">SUM(I28:J28)</f>
        <v>9</v>
      </c>
      <c r="L28" s="11">
        <f t="shared" ref="L28:L31" si="137">+$C28-(I28+J28)</f>
        <v>-9</v>
      </c>
      <c r="M28" s="9">
        <v>7</v>
      </c>
      <c r="N28" s="10"/>
      <c r="O28" s="10">
        <f t="shared" ref="O28:O31" si="138">SUM(M28:N28)</f>
        <v>7</v>
      </c>
      <c r="P28" s="11">
        <f t="shared" ref="P28:P31" si="139">+$C28-(M28+N28)</f>
        <v>-7</v>
      </c>
      <c r="Q28" s="9">
        <v>2</v>
      </c>
      <c r="R28" s="10"/>
      <c r="S28" s="10">
        <f t="shared" ref="S28:S31" si="140">SUM(Q28:R28)</f>
        <v>2</v>
      </c>
      <c r="T28" s="11">
        <f t="shared" ref="T28:T31" si="141">+$C28-(Q28+R28)</f>
        <v>-2</v>
      </c>
      <c r="U28" s="9">
        <v>11</v>
      </c>
      <c r="V28" s="10"/>
      <c r="W28" s="10">
        <f t="shared" ref="W28:W31" si="142">SUM(U28:V28)</f>
        <v>11</v>
      </c>
      <c r="X28" s="11">
        <f t="shared" ref="X28:X31" si="143">+$C28-(U28+V28)</f>
        <v>-11</v>
      </c>
      <c r="Y28" s="9">
        <v>3</v>
      </c>
      <c r="Z28" s="10"/>
      <c r="AA28" s="10">
        <f t="shared" ref="AA28:AA31" si="144">SUM(Y28:Z28)</f>
        <v>3</v>
      </c>
      <c r="AB28" s="11">
        <f t="shared" ref="AB28:AB31" si="145">+$C28-(Y28+Z28)</f>
        <v>-3</v>
      </c>
      <c r="AC28" s="9">
        <v>21</v>
      </c>
      <c r="AD28" s="10"/>
      <c r="AE28" s="10">
        <f t="shared" ref="AE28:AE31" si="146">SUM(AC28:AD28)</f>
        <v>21</v>
      </c>
      <c r="AF28" s="11">
        <f t="shared" ref="AF28:AF31" si="147">+$C28-(AC28+AD28)</f>
        <v>-21</v>
      </c>
      <c r="AG28" s="9"/>
      <c r="AH28" s="10"/>
      <c r="AI28" s="10">
        <f t="shared" ref="AI28:AI31" si="148">SUM(AG28:AH28)</f>
        <v>0</v>
      </c>
      <c r="AJ28" s="11">
        <f t="shared" ref="AJ28:AJ31" si="149">+$C28-(AG28+AH28)</f>
        <v>0</v>
      </c>
      <c r="AK28" s="9">
        <v>8</v>
      </c>
      <c r="AL28" s="10"/>
      <c r="AM28" s="10">
        <f t="shared" ref="AM28:AM31" si="150">SUM(AK28:AL28)</f>
        <v>8</v>
      </c>
      <c r="AN28" s="11">
        <f t="shared" ref="AN28:AN31" si="151">+$C28-(AK28+AL28)</f>
        <v>-8</v>
      </c>
      <c r="AO28" s="9">
        <v>39</v>
      </c>
      <c r="AP28" s="10"/>
      <c r="AQ28" s="10">
        <f t="shared" ref="AQ28:AQ31" si="152">SUM(AO28:AP28)</f>
        <v>39</v>
      </c>
      <c r="AR28" s="11">
        <f t="shared" ref="AR28:AR31" si="153">+$C28-(AO28+AP28)</f>
        <v>-39</v>
      </c>
      <c r="AS28" s="9">
        <v>11</v>
      </c>
      <c r="AT28" s="10"/>
      <c r="AU28" s="10">
        <f t="shared" ref="AU28:AU31" si="154">SUM(AS28:AT28)</f>
        <v>11</v>
      </c>
      <c r="AV28" s="11">
        <f t="shared" ref="AV28:AV31" si="155">+$C28-(AS28+AT28)</f>
        <v>-11</v>
      </c>
      <c r="AW28" s="9">
        <v>14</v>
      </c>
      <c r="AX28" s="10"/>
      <c r="AY28" s="10">
        <f t="shared" ref="AY28:AY31" si="156">SUM(AW28:AX28)</f>
        <v>14</v>
      </c>
      <c r="AZ28" s="11">
        <f t="shared" ref="AZ28:AZ31" si="157">+$C28-(AW28+AX28)</f>
        <v>-14</v>
      </c>
      <c r="BA28" s="9">
        <v>21</v>
      </c>
      <c r="BB28" s="10"/>
      <c r="BC28" s="10">
        <f t="shared" ref="BC28:BC31" si="158">SUM(BA28:BB28)</f>
        <v>21</v>
      </c>
      <c r="BD28" s="11">
        <f t="shared" ref="BD28:BD31" si="159">+$C28-(BA28+BB28)</f>
        <v>-21</v>
      </c>
      <c r="BE28" s="9">
        <v>19</v>
      </c>
      <c r="BF28" s="10"/>
      <c r="BG28" s="10">
        <f t="shared" ref="BG28:BG31" si="160">SUM(BE28:BF28)</f>
        <v>19</v>
      </c>
      <c r="BH28" s="11">
        <f t="shared" ref="BH28:BH31" si="161">+$C28-(BE28+BF28)</f>
        <v>-19</v>
      </c>
      <c r="BI28" s="9">
        <v>36</v>
      </c>
      <c r="BJ28" s="10"/>
      <c r="BK28" s="10">
        <f t="shared" ref="BK28:BK31" si="162">SUM(BI28:BJ28)</f>
        <v>36</v>
      </c>
      <c r="BL28" s="11">
        <f t="shared" ref="BL28:BL31" si="163">+$C28-(BI28+BJ28)</f>
        <v>-36</v>
      </c>
      <c r="BM28" s="9">
        <v>26</v>
      </c>
      <c r="BN28" s="10"/>
      <c r="BO28" s="10">
        <f t="shared" ref="BO28:BO31" si="164">SUM(BM28:BN28)</f>
        <v>26</v>
      </c>
      <c r="BP28" s="11">
        <f t="shared" ref="BP28:BP31" si="165">+$C28-(BM28+BN28)</f>
        <v>-26</v>
      </c>
      <c r="BQ28" s="9"/>
      <c r="BR28" s="10"/>
      <c r="BS28" s="10">
        <f t="shared" ref="BS28:BS31" si="166">SUM(BQ28:BR28)</f>
        <v>0</v>
      </c>
      <c r="BT28" s="11">
        <f t="shared" ref="BT28:BT31" si="167">+$C28-(BQ28+BR28)</f>
        <v>0</v>
      </c>
      <c r="BU28" s="9">
        <v>55</v>
      </c>
      <c r="BV28" s="10"/>
      <c r="BW28" s="10">
        <f t="shared" ref="BW28:BW31" si="168">SUM(BU28:BV28)</f>
        <v>55</v>
      </c>
      <c r="BX28" s="11">
        <f t="shared" ref="BX28:BX31" si="169">+$C28-(BU28+BV28)</f>
        <v>-55</v>
      </c>
      <c r="BY28" s="9">
        <v>13</v>
      </c>
      <c r="BZ28" s="10"/>
      <c r="CA28" s="10">
        <f t="shared" ref="CA28:CA31" si="170">SUM(BY28:BZ28)</f>
        <v>13</v>
      </c>
      <c r="CB28" s="11">
        <f t="shared" ref="CB28:CB31" si="171">+$C28-(BY28+BZ28)</f>
        <v>-13</v>
      </c>
    </row>
    <row r="29" spans="1:80" x14ac:dyDescent="0.2">
      <c r="A29" s="2">
        <v>41275</v>
      </c>
      <c r="B29" s="22" t="s">
        <v>87</v>
      </c>
      <c r="C29" s="9"/>
      <c r="D29" s="17"/>
      <c r="E29" s="9"/>
      <c r="F29" s="10"/>
      <c r="G29" s="10">
        <f t="shared" si="134"/>
        <v>0</v>
      </c>
      <c r="H29" s="11">
        <f t="shared" si="135"/>
        <v>0</v>
      </c>
      <c r="I29" s="9"/>
      <c r="J29" s="10"/>
      <c r="K29" s="10">
        <f t="shared" si="136"/>
        <v>0</v>
      </c>
      <c r="L29" s="11">
        <f t="shared" si="137"/>
        <v>0</v>
      </c>
      <c r="M29" s="9"/>
      <c r="N29" s="10"/>
      <c r="O29" s="10">
        <f t="shared" si="138"/>
        <v>0</v>
      </c>
      <c r="P29" s="11">
        <f t="shared" si="139"/>
        <v>0</v>
      </c>
      <c r="Q29" s="9"/>
      <c r="R29" s="10"/>
      <c r="S29" s="10">
        <f t="shared" si="140"/>
        <v>0</v>
      </c>
      <c r="T29" s="11">
        <f t="shared" si="141"/>
        <v>0</v>
      </c>
      <c r="U29" s="9"/>
      <c r="V29" s="10"/>
      <c r="W29" s="10">
        <f t="shared" si="142"/>
        <v>0</v>
      </c>
      <c r="X29" s="11">
        <f t="shared" si="143"/>
        <v>0</v>
      </c>
      <c r="Y29" s="9"/>
      <c r="Z29" s="10"/>
      <c r="AA29" s="10">
        <f t="shared" si="144"/>
        <v>0</v>
      </c>
      <c r="AB29" s="11">
        <f t="shared" si="145"/>
        <v>0</v>
      </c>
      <c r="AC29" s="9"/>
      <c r="AD29" s="10"/>
      <c r="AE29" s="10">
        <f t="shared" si="146"/>
        <v>0</v>
      </c>
      <c r="AF29" s="11">
        <f t="shared" si="147"/>
        <v>0</v>
      </c>
      <c r="AG29" s="9"/>
      <c r="AH29" s="10"/>
      <c r="AI29" s="10">
        <f t="shared" si="148"/>
        <v>0</v>
      </c>
      <c r="AJ29" s="11">
        <f t="shared" si="149"/>
        <v>0</v>
      </c>
      <c r="AK29" s="9"/>
      <c r="AL29" s="10"/>
      <c r="AM29" s="10">
        <f t="shared" si="150"/>
        <v>0</v>
      </c>
      <c r="AN29" s="11">
        <f t="shared" si="151"/>
        <v>0</v>
      </c>
      <c r="AO29" s="9"/>
      <c r="AP29" s="10"/>
      <c r="AQ29" s="10">
        <f t="shared" si="152"/>
        <v>0</v>
      </c>
      <c r="AR29" s="11">
        <f t="shared" si="153"/>
        <v>0</v>
      </c>
      <c r="AS29" s="9"/>
      <c r="AT29" s="10"/>
      <c r="AU29" s="10">
        <f t="shared" si="154"/>
        <v>0</v>
      </c>
      <c r="AV29" s="11">
        <f t="shared" si="155"/>
        <v>0</v>
      </c>
      <c r="AW29" s="9"/>
      <c r="AX29" s="10"/>
      <c r="AY29" s="10">
        <f t="shared" si="156"/>
        <v>0</v>
      </c>
      <c r="AZ29" s="11">
        <f t="shared" si="157"/>
        <v>0</v>
      </c>
      <c r="BA29" s="9"/>
      <c r="BB29" s="10"/>
      <c r="BC29" s="10">
        <f t="shared" si="158"/>
        <v>0</v>
      </c>
      <c r="BD29" s="11">
        <f t="shared" si="159"/>
        <v>0</v>
      </c>
      <c r="BE29" s="9"/>
      <c r="BF29" s="10"/>
      <c r="BG29" s="10">
        <f t="shared" si="160"/>
        <v>0</v>
      </c>
      <c r="BH29" s="11">
        <f t="shared" si="161"/>
        <v>0</v>
      </c>
      <c r="BI29" s="9"/>
      <c r="BJ29" s="10"/>
      <c r="BK29" s="10">
        <f t="shared" si="162"/>
        <v>0</v>
      </c>
      <c r="BL29" s="11">
        <f t="shared" si="163"/>
        <v>0</v>
      </c>
      <c r="BM29" s="9"/>
      <c r="BN29" s="10"/>
      <c r="BO29" s="10">
        <f t="shared" si="164"/>
        <v>0</v>
      </c>
      <c r="BP29" s="11">
        <f t="shared" si="165"/>
        <v>0</v>
      </c>
      <c r="BQ29" s="9">
        <v>18</v>
      </c>
      <c r="BR29" s="10"/>
      <c r="BS29" s="10">
        <f t="shared" si="166"/>
        <v>18</v>
      </c>
      <c r="BT29" s="11">
        <f t="shared" si="167"/>
        <v>-18</v>
      </c>
      <c r="BU29" s="9"/>
      <c r="BV29" s="10"/>
      <c r="BW29" s="10">
        <f t="shared" si="168"/>
        <v>0</v>
      </c>
      <c r="BX29" s="11">
        <f t="shared" si="169"/>
        <v>0</v>
      </c>
      <c r="BY29" s="9"/>
      <c r="BZ29" s="10"/>
      <c r="CA29" s="10">
        <f t="shared" si="170"/>
        <v>0</v>
      </c>
      <c r="CB29" s="11">
        <f t="shared" si="171"/>
        <v>0</v>
      </c>
    </row>
    <row r="30" spans="1:80" ht="15.75" x14ac:dyDescent="0.25">
      <c r="A30" s="2">
        <v>41275</v>
      </c>
      <c r="B30" s="26" t="s">
        <v>99</v>
      </c>
      <c r="C30" s="9"/>
      <c r="D30" s="17"/>
      <c r="E30" s="9"/>
      <c r="F30" s="10"/>
      <c r="G30" s="10">
        <f t="shared" ref="G30" si="172">SUM(E30:F30)</f>
        <v>0</v>
      </c>
      <c r="H30" s="11">
        <f t="shared" ref="H30" si="173">+$C30-(E30+F30)</f>
        <v>0</v>
      </c>
      <c r="I30" s="9"/>
      <c r="J30" s="10"/>
      <c r="K30" s="10">
        <f t="shared" si="136"/>
        <v>0</v>
      </c>
      <c r="L30" s="11">
        <f t="shared" si="137"/>
        <v>0</v>
      </c>
      <c r="M30" s="9"/>
      <c r="N30" s="10"/>
      <c r="O30" s="10">
        <f t="shared" si="138"/>
        <v>0</v>
      </c>
      <c r="P30" s="11">
        <f t="shared" si="139"/>
        <v>0</v>
      </c>
      <c r="Q30" s="9"/>
      <c r="R30" s="10"/>
      <c r="S30" s="10">
        <f t="shared" si="140"/>
        <v>0</v>
      </c>
      <c r="T30" s="11">
        <f t="shared" si="141"/>
        <v>0</v>
      </c>
      <c r="U30" s="9"/>
      <c r="V30" s="10"/>
      <c r="W30" s="10">
        <f t="shared" si="142"/>
        <v>0</v>
      </c>
      <c r="X30" s="11">
        <f t="shared" si="143"/>
        <v>0</v>
      </c>
      <c r="Y30" s="9"/>
      <c r="Z30" s="10"/>
      <c r="AA30" s="10">
        <f t="shared" si="144"/>
        <v>0</v>
      </c>
      <c r="AB30" s="11">
        <f t="shared" si="145"/>
        <v>0</v>
      </c>
      <c r="AC30" s="9"/>
      <c r="AD30" s="10"/>
      <c r="AE30" s="10">
        <f t="shared" si="146"/>
        <v>0</v>
      </c>
      <c r="AF30" s="11">
        <f t="shared" si="147"/>
        <v>0</v>
      </c>
      <c r="AG30" s="9"/>
      <c r="AH30" s="10"/>
      <c r="AI30" s="10">
        <f t="shared" si="148"/>
        <v>0</v>
      </c>
      <c r="AJ30" s="11">
        <f t="shared" si="149"/>
        <v>0</v>
      </c>
      <c r="AK30" s="9">
        <v>9</v>
      </c>
      <c r="AL30" s="10"/>
      <c r="AM30" s="10">
        <f t="shared" si="150"/>
        <v>9</v>
      </c>
      <c r="AN30" s="11">
        <f t="shared" si="151"/>
        <v>-9</v>
      </c>
      <c r="AO30" s="9">
        <v>14</v>
      </c>
      <c r="AP30" s="10"/>
      <c r="AQ30" s="10">
        <f t="shared" si="152"/>
        <v>14</v>
      </c>
      <c r="AR30" s="11">
        <f t="shared" si="153"/>
        <v>-14</v>
      </c>
      <c r="AS30" s="9">
        <v>13</v>
      </c>
      <c r="AT30" s="10"/>
      <c r="AU30" s="10">
        <f t="shared" si="154"/>
        <v>13</v>
      </c>
      <c r="AV30" s="11">
        <f t="shared" si="155"/>
        <v>-13</v>
      </c>
      <c r="AW30" s="9">
        <v>3</v>
      </c>
      <c r="AX30" s="10"/>
      <c r="AY30" s="10">
        <f t="shared" si="156"/>
        <v>3</v>
      </c>
      <c r="AZ30" s="11">
        <f t="shared" si="157"/>
        <v>-3</v>
      </c>
      <c r="BA30" s="9">
        <v>26</v>
      </c>
      <c r="BB30" s="10"/>
      <c r="BC30" s="10">
        <f t="shared" si="158"/>
        <v>26</v>
      </c>
      <c r="BD30" s="11">
        <f t="shared" si="159"/>
        <v>-26</v>
      </c>
      <c r="BE30" s="9">
        <v>16</v>
      </c>
      <c r="BF30" s="10"/>
      <c r="BG30" s="10">
        <f t="shared" si="160"/>
        <v>16</v>
      </c>
      <c r="BH30" s="11">
        <f t="shared" si="161"/>
        <v>-16</v>
      </c>
      <c r="BI30" s="9">
        <v>14</v>
      </c>
      <c r="BJ30" s="10"/>
      <c r="BK30" s="10">
        <f t="shared" si="162"/>
        <v>14</v>
      </c>
      <c r="BL30" s="11">
        <f t="shared" si="163"/>
        <v>-14</v>
      </c>
      <c r="BM30" s="9">
        <v>13</v>
      </c>
      <c r="BN30" s="10"/>
      <c r="BO30" s="10">
        <f t="shared" si="164"/>
        <v>13</v>
      </c>
      <c r="BP30" s="11">
        <f t="shared" si="165"/>
        <v>-13</v>
      </c>
      <c r="BQ30" s="9">
        <v>9</v>
      </c>
      <c r="BR30" s="10"/>
      <c r="BS30" s="10">
        <f t="shared" si="166"/>
        <v>9</v>
      </c>
      <c r="BT30" s="11">
        <f t="shared" si="167"/>
        <v>-9</v>
      </c>
      <c r="BU30" s="9">
        <v>3</v>
      </c>
      <c r="BV30" s="10"/>
      <c r="BW30" s="10">
        <f t="shared" si="168"/>
        <v>3</v>
      </c>
      <c r="BX30" s="11">
        <f t="shared" si="169"/>
        <v>-3</v>
      </c>
      <c r="BY30" s="9">
        <v>11</v>
      </c>
      <c r="BZ30" s="10"/>
      <c r="CA30" s="10">
        <f t="shared" si="170"/>
        <v>11</v>
      </c>
      <c r="CB30" s="11">
        <f t="shared" si="171"/>
        <v>-11</v>
      </c>
    </row>
    <row r="31" spans="1:80" x14ac:dyDescent="0.2">
      <c r="A31" s="2">
        <v>41275</v>
      </c>
      <c r="B31" t="s">
        <v>42</v>
      </c>
      <c r="C31" s="9"/>
      <c r="D31" s="17"/>
      <c r="E31" s="9"/>
      <c r="F31" s="10"/>
      <c r="G31" s="10">
        <f t="shared" ref="G31:G37" si="174">SUM(E31:F31)</f>
        <v>0</v>
      </c>
      <c r="H31" s="11">
        <f t="shared" ref="H31:H37" si="175">+$C31-(E31+F31)</f>
        <v>0</v>
      </c>
      <c r="I31" s="9"/>
      <c r="J31" s="10"/>
      <c r="K31" s="10">
        <f t="shared" si="136"/>
        <v>0</v>
      </c>
      <c r="L31" s="11">
        <f t="shared" si="137"/>
        <v>0</v>
      </c>
      <c r="M31" s="9"/>
      <c r="N31" s="10"/>
      <c r="O31" s="10">
        <f t="shared" si="138"/>
        <v>0</v>
      </c>
      <c r="P31" s="11">
        <f t="shared" si="139"/>
        <v>0</v>
      </c>
      <c r="Q31" s="9"/>
      <c r="R31" s="10"/>
      <c r="S31" s="10">
        <f t="shared" si="140"/>
        <v>0</v>
      </c>
      <c r="T31" s="11">
        <f t="shared" si="141"/>
        <v>0</v>
      </c>
      <c r="U31" s="9"/>
      <c r="V31" s="10"/>
      <c r="W31" s="10">
        <f t="shared" si="142"/>
        <v>0</v>
      </c>
      <c r="X31" s="11">
        <f t="shared" si="143"/>
        <v>0</v>
      </c>
      <c r="Y31" s="9"/>
      <c r="Z31" s="10"/>
      <c r="AA31" s="10">
        <f t="shared" si="144"/>
        <v>0</v>
      </c>
      <c r="AB31" s="11">
        <f t="shared" si="145"/>
        <v>0</v>
      </c>
      <c r="AC31" s="9"/>
      <c r="AD31" s="10"/>
      <c r="AE31" s="10">
        <f t="shared" si="146"/>
        <v>0</v>
      </c>
      <c r="AF31" s="11">
        <f t="shared" si="147"/>
        <v>0</v>
      </c>
      <c r="AG31" s="9"/>
      <c r="AH31" s="10"/>
      <c r="AI31" s="10">
        <f t="shared" si="148"/>
        <v>0</v>
      </c>
      <c r="AJ31" s="11">
        <f t="shared" si="149"/>
        <v>0</v>
      </c>
      <c r="AK31" s="9"/>
      <c r="AL31" s="10"/>
      <c r="AM31" s="10">
        <f t="shared" si="150"/>
        <v>0</v>
      </c>
      <c r="AN31" s="11">
        <f t="shared" si="151"/>
        <v>0</v>
      </c>
      <c r="AO31" s="9"/>
      <c r="AP31" s="10"/>
      <c r="AQ31" s="10">
        <f t="shared" si="152"/>
        <v>0</v>
      </c>
      <c r="AR31" s="11">
        <f t="shared" si="153"/>
        <v>0</v>
      </c>
      <c r="AS31" s="9"/>
      <c r="AT31" s="10"/>
      <c r="AU31" s="10">
        <f t="shared" si="154"/>
        <v>0</v>
      </c>
      <c r="AV31" s="11">
        <f t="shared" si="155"/>
        <v>0</v>
      </c>
      <c r="AW31" s="9"/>
      <c r="AX31" s="10"/>
      <c r="AY31" s="10">
        <f t="shared" si="156"/>
        <v>0</v>
      </c>
      <c r="AZ31" s="11">
        <f t="shared" si="157"/>
        <v>0</v>
      </c>
      <c r="BA31" s="9"/>
      <c r="BB31" s="10"/>
      <c r="BC31" s="10">
        <f t="shared" si="158"/>
        <v>0</v>
      </c>
      <c r="BD31" s="11">
        <f t="shared" si="159"/>
        <v>0</v>
      </c>
      <c r="BE31" s="9"/>
      <c r="BF31" s="10"/>
      <c r="BG31" s="10">
        <f t="shared" si="160"/>
        <v>0</v>
      </c>
      <c r="BH31" s="11">
        <f t="shared" si="161"/>
        <v>0</v>
      </c>
      <c r="BI31" s="9"/>
      <c r="BJ31" s="10"/>
      <c r="BK31" s="10">
        <f t="shared" si="162"/>
        <v>0</v>
      </c>
      <c r="BL31" s="11">
        <f t="shared" si="163"/>
        <v>0</v>
      </c>
      <c r="BM31" s="9"/>
      <c r="BN31" s="10"/>
      <c r="BO31" s="10">
        <f t="shared" si="164"/>
        <v>0</v>
      </c>
      <c r="BP31" s="11">
        <f t="shared" si="165"/>
        <v>0</v>
      </c>
      <c r="BQ31" s="9"/>
      <c r="BR31" s="10"/>
      <c r="BS31" s="10">
        <f t="shared" si="166"/>
        <v>0</v>
      </c>
      <c r="BT31" s="11">
        <f t="shared" si="167"/>
        <v>0</v>
      </c>
      <c r="BU31" s="9"/>
      <c r="BV31" s="10"/>
      <c r="BW31" s="10">
        <f t="shared" si="168"/>
        <v>0</v>
      </c>
      <c r="BX31" s="11">
        <f t="shared" si="169"/>
        <v>0</v>
      </c>
      <c r="BY31" s="9"/>
      <c r="BZ31" s="10"/>
      <c r="CA31" s="10">
        <f t="shared" si="170"/>
        <v>0</v>
      </c>
      <c r="CB31" s="11">
        <f t="shared" si="171"/>
        <v>0</v>
      </c>
    </row>
    <row r="32" spans="1:80" x14ac:dyDescent="0.2">
      <c r="A32" s="2"/>
      <c r="B32" s="22"/>
      <c r="C32" s="9"/>
      <c r="D32" s="17"/>
      <c r="E32" s="9"/>
      <c r="F32" s="10"/>
      <c r="G32" s="10"/>
      <c r="H32" s="11"/>
      <c r="I32" s="9"/>
      <c r="J32" s="10"/>
      <c r="K32" s="10"/>
      <c r="L32" s="11"/>
      <c r="M32" s="9"/>
      <c r="N32" s="10"/>
      <c r="O32" s="10"/>
      <c r="P32" s="11"/>
      <c r="Q32" s="9"/>
      <c r="R32" s="10"/>
      <c r="S32" s="10"/>
      <c r="T32" s="11"/>
      <c r="U32" s="9"/>
      <c r="V32" s="10"/>
      <c r="W32" s="10"/>
      <c r="X32" s="11"/>
      <c r="Y32" s="9"/>
      <c r="Z32" s="10"/>
      <c r="AA32" s="10"/>
      <c r="AB32" s="11"/>
      <c r="AC32" s="9"/>
      <c r="AD32" s="10"/>
      <c r="AE32" s="10"/>
      <c r="AF32" s="11"/>
      <c r="AG32" s="9"/>
      <c r="AH32" s="10"/>
      <c r="AI32" s="10"/>
      <c r="AJ32" s="11"/>
      <c r="AK32" s="9"/>
      <c r="AL32" s="10"/>
      <c r="AM32" s="10"/>
      <c r="AN32" s="11"/>
      <c r="AO32" s="9"/>
      <c r="AP32" s="10"/>
      <c r="AQ32" s="10"/>
      <c r="AR32" s="11"/>
      <c r="AS32" s="9"/>
      <c r="AT32" s="10"/>
      <c r="AU32" s="10"/>
      <c r="AV32" s="11"/>
      <c r="AW32" s="9"/>
      <c r="AX32" s="10"/>
      <c r="AY32" s="10"/>
      <c r="AZ32" s="11"/>
      <c r="BA32" s="9"/>
      <c r="BB32" s="10"/>
      <c r="BC32" s="10"/>
      <c r="BD32" s="11"/>
      <c r="BE32" s="9"/>
      <c r="BF32" s="10"/>
      <c r="BG32" s="10"/>
      <c r="BH32" s="11"/>
      <c r="BI32" s="9"/>
      <c r="BJ32" s="10"/>
      <c r="BK32" s="10"/>
      <c r="BL32" s="11"/>
      <c r="BM32" s="9"/>
      <c r="BN32" s="10"/>
      <c r="BO32" s="10"/>
      <c r="BP32" s="11"/>
      <c r="BQ32" s="9"/>
      <c r="BR32" s="10"/>
      <c r="BS32" s="10"/>
      <c r="BT32" s="11"/>
      <c r="BU32" s="9"/>
      <c r="BV32" s="10"/>
      <c r="BW32" s="10"/>
      <c r="BX32" s="11"/>
      <c r="BY32" s="9"/>
      <c r="BZ32" s="10"/>
      <c r="CA32" s="10"/>
      <c r="CB32" s="11"/>
    </row>
    <row r="33" spans="1:80" ht="15.75" x14ac:dyDescent="0.25">
      <c r="A33" s="2">
        <v>41275</v>
      </c>
      <c r="B33" s="26" t="s">
        <v>56</v>
      </c>
      <c r="C33" s="9"/>
      <c r="D33" s="17"/>
      <c r="E33" s="9"/>
      <c r="F33" s="10"/>
      <c r="G33" s="10">
        <f t="shared" si="174"/>
        <v>0</v>
      </c>
      <c r="H33" s="11">
        <f t="shared" si="175"/>
        <v>0</v>
      </c>
      <c r="I33" s="9"/>
      <c r="J33" s="10"/>
      <c r="K33" s="10">
        <f t="shared" ref="K33:K41" si="176">SUM(I33:J33)</f>
        <v>0</v>
      </c>
      <c r="L33" s="11">
        <f t="shared" ref="L33:L41" si="177">+$C33-(I33+J33)</f>
        <v>0</v>
      </c>
      <c r="M33" s="9"/>
      <c r="N33" s="10"/>
      <c r="O33" s="10">
        <f t="shared" ref="O33:O41" si="178">SUM(M33:N33)</f>
        <v>0</v>
      </c>
      <c r="P33" s="11">
        <f t="shared" ref="P33:P41" si="179">+$C33-(M33+N33)</f>
        <v>0</v>
      </c>
      <c r="Q33" s="9"/>
      <c r="R33" s="10"/>
      <c r="S33" s="10">
        <f t="shared" ref="S33:S41" si="180">SUM(Q33:R33)</f>
        <v>0</v>
      </c>
      <c r="T33" s="11">
        <f t="shared" ref="T33:T41" si="181">+$C33-(Q33+R33)</f>
        <v>0</v>
      </c>
      <c r="U33" s="9"/>
      <c r="V33" s="10"/>
      <c r="W33" s="10">
        <f t="shared" ref="W33:W41" si="182">SUM(U33:V33)</f>
        <v>0</v>
      </c>
      <c r="X33" s="11">
        <f t="shared" ref="X33:X41" si="183">+$C33-(U33+V33)</f>
        <v>0</v>
      </c>
      <c r="Y33" s="9"/>
      <c r="Z33" s="10"/>
      <c r="AA33" s="10">
        <f t="shared" ref="AA33:AA41" si="184">SUM(Y33:Z33)</f>
        <v>0</v>
      </c>
      <c r="AB33" s="11">
        <f t="shared" ref="AB33:AB41" si="185">+$C33-(Y33+Z33)</f>
        <v>0</v>
      </c>
      <c r="AC33" s="9"/>
      <c r="AD33" s="10"/>
      <c r="AE33" s="10">
        <f t="shared" ref="AE33:AE41" si="186">SUM(AC33:AD33)</f>
        <v>0</v>
      </c>
      <c r="AF33" s="11">
        <f t="shared" ref="AF33:AF41" si="187">+$C33-(AC33+AD33)</f>
        <v>0</v>
      </c>
      <c r="AG33" s="9"/>
      <c r="AH33" s="10"/>
      <c r="AI33" s="10">
        <f t="shared" ref="AI33:AI41" si="188">SUM(AG33:AH33)</f>
        <v>0</v>
      </c>
      <c r="AJ33" s="11">
        <f t="shared" ref="AJ33:AJ41" si="189">+$C33-(AG33+AH33)</f>
        <v>0</v>
      </c>
      <c r="AK33" s="9"/>
      <c r="AL33" s="10"/>
      <c r="AM33" s="10">
        <f t="shared" ref="AM33:AM41" si="190">SUM(AK33:AL33)</f>
        <v>0</v>
      </c>
      <c r="AN33" s="11">
        <f t="shared" ref="AN33:AN41" si="191">+$C33-(AK33+AL33)</f>
        <v>0</v>
      </c>
      <c r="AO33" s="9"/>
      <c r="AP33" s="10"/>
      <c r="AQ33" s="10">
        <f t="shared" ref="AQ33:AQ41" si="192">SUM(AO33:AP33)</f>
        <v>0</v>
      </c>
      <c r="AR33" s="11">
        <f t="shared" ref="AR33:AR41" si="193">+$C33-(AO33+AP33)</f>
        <v>0</v>
      </c>
      <c r="AS33" s="9"/>
      <c r="AT33" s="10"/>
      <c r="AU33" s="10">
        <f t="shared" ref="AU33:AU41" si="194">SUM(AS33:AT33)</f>
        <v>0</v>
      </c>
      <c r="AV33" s="11">
        <f t="shared" ref="AV33:AV41" si="195">+$C33-(AS33+AT33)</f>
        <v>0</v>
      </c>
      <c r="AW33" s="9"/>
      <c r="AX33" s="10"/>
      <c r="AY33" s="10">
        <f t="shared" ref="AY33:AY41" si="196">SUM(AW33:AX33)</f>
        <v>0</v>
      </c>
      <c r="AZ33" s="11">
        <f t="shared" ref="AZ33:AZ41" si="197">+$C33-(AW33+AX33)</f>
        <v>0</v>
      </c>
      <c r="BA33" s="9"/>
      <c r="BB33" s="10"/>
      <c r="BC33" s="10">
        <f t="shared" ref="BC33:BC41" si="198">SUM(BA33:BB33)</f>
        <v>0</v>
      </c>
      <c r="BD33" s="11">
        <f t="shared" ref="BD33:BD41" si="199">+$C33-(BA33+BB33)</f>
        <v>0</v>
      </c>
      <c r="BE33" s="9"/>
      <c r="BF33" s="10"/>
      <c r="BG33" s="10">
        <f t="shared" ref="BG33:BG41" si="200">SUM(BE33:BF33)</f>
        <v>0</v>
      </c>
      <c r="BH33" s="11">
        <f t="shared" ref="BH33:BH41" si="201">+$C33-(BE33+BF33)</f>
        <v>0</v>
      </c>
      <c r="BI33" s="9"/>
      <c r="BJ33" s="10"/>
      <c r="BK33" s="10">
        <f t="shared" ref="BK33:BK41" si="202">SUM(BI33:BJ33)</f>
        <v>0</v>
      </c>
      <c r="BL33" s="11">
        <f t="shared" ref="BL33:BL41" si="203">+$C33-(BI33+BJ33)</f>
        <v>0</v>
      </c>
      <c r="BM33" s="9"/>
      <c r="BN33" s="10"/>
      <c r="BO33" s="10">
        <f t="shared" ref="BO33:BO41" si="204">SUM(BM33:BN33)</f>
        <v>0</v>
      </c>
      <c r="BP33" s="11">
        <f t="shared" ref="BP33:BP41" si="205">+$C33-(BM33+BN33)</f>
        <v>0</v>
      </c>
      <c r="BQ33" s="9"/>
      <c r="BR33" s="10"/>
      <c r="BS33" s="10">
        <f t="shared" ref="BS33:BS41" si="206">SUM(BQ33:BR33)</f>
        <v>0</v>
      </c>
      <c r="BT33" s="11">
        <f t="shared" ref="BT33:BT41" si="207">+$C33-(BQ33+BR33)</f>
        <v>0</v>
      </c>
      <c r="BU33" s="9"/>
      <c r="BV33" s="10"/>
      <c r="BW33" s="10">
        <f t="shared" ref="BW33:BW41" si="208">SUM(BU33:BV33)</f>
        <v>0</v>
      </c>
      <c r="BX33" s="11">
        <f t="shared" ref="BX33:BX41" si="209">+$C33-(BU33+BV33)</f>
        <v>0</v>
      </c>
      <c r="BY33" s="9"/>
      <c r="BZ33" s="10"/>
      <c r="CA33" s="10">
        <f t="shared" ref="CA33:CA41" si="210">SUM(BY33:BZ33)</f>
        <v>0</v>
      </c>
      <c r="CB33" s="11">
        <f t="shared" ref="CB33:CB41" si="211">+$C33-(BY33+BZ33)</f>
        <v>0</v>
      </c>
    </row>
    <row r="34" spans="1:80" x14ac:dyDescent="0.2">
      <c r="A34" s="2"/>
      <c r="B34" s="25" t="s">
        <v>67</v>
      </c>
      <c r="C34" s="9"/>
      <c r="D34" s="17"/>
      <c r="E34" s="9"/>
      <c r="F34" s="10"/>
      <c r="G34" s="10">
        <f t="shared" si="174"/>
        <v>0</v>
      </c>
      <c r="H34" s="11">
        <f t="shared" si="175"/>
        <v>0</v>
      </c>
      <c r="I34" s="9"/>
      <c r="J34" s="10"/>
      <c r="K34" s="10">
        <f t="shared" si="176"/>
        <v>0</v>
      </c>
      <c r="L34" s="11">
        <f t="shared" si="177"/>
        <v>0</v>
      </c>
      <c r="M34" s="9"/>
      <c r="N34" s="10"/>
      <c r="O34" s="10">
        <f t="shared" si="178"/>
        <v>0</v>
      </c>
      <c r="P34" s="11">
        <f t="shared" si="179"/>
        <v>0</v>
      </c>
      <c r="Q34" s="9"/>
      <c r="R34" s="10"/>
      <c r="S34" s="10">
        <f t="shared" si="180"/>
        <v>0</v>
      </c>
      <c r="T34" s="11">
        <f t="shared" si="181"/>
        <v>0</v>
      </c>
      <c r="U34" s="9"/>
      <c r="V34" s="10"/>
      <c r="W34" s="10">
        <f t="shared" si="182"/>
        <v>0</v>
      </c>
      <c r="X34" s="11">
        <f t="shared" si="183"/>
        <v>0</v>
      </c>
      <c r="Y34" s="9"/>
      <c r="Z34" s="10"/>
      <c r="AA34" s="10">
        <f t="shared" si="184"/>
        <v>0</v>
      </c>
      <c r="AB34" s="11">
        <f t="shared" si="185"/>
        <v>0</v>
      </c>
      <c r="AC34" s="9"/>
      <c r="AD34" s="10"/>
      <c r="AE34" s="10">
        <f t="shared" si="186"/>
        <v>0</v>
      </c>
      <c r="AF34" s="11">
        <f t="shared" si="187"/>
        <v>0</v>
      </c>
      <c r="AG34" s="9"/>
      <c r="AH34" s="10"/>
      <c r="AI34" s="10">
        <f t="shared" si="188"/>
        <v>0</v>
      </c>
      <c r="AJ34" s="11">
        <f t="shared" si="189"/>
        <v>0</v>
      </c>
      <c r="AK34" s="9"/>
      <c r="AL34" s="10"/>
      <c r="AM34" s="10">
        <f t="shared" si="190"/>
        <v>0</v>
      </c>
      <c r="AN34" s="11">
        <f t="shared" si="191"/>
        <v>0</v>
      </c>
      <c r="AO34" s="9"/>
      <c r="AP34" s="10"/>
      <c r="AQ34" s="10">
        <f t="shared" si="192"/>
        <v>0</v>
      </c>
      <c r="AR34" s="11">
        <f t="shared" si="193"/>
        <v>0</v>
      </c>
      <c r="AS34" s="9"/>
      <c r="AT34" s="10"/>
      <c r="AU34" s="10">
        <f t="shared" si="194"/>
        <v>0</v>
      </c>
      <c r="AV34" s="11">
        <f t="shared" si="195"/>
        <v>0</v>
      </c>
      <c r="AW34" s="9"/>
      <c r="AX34" s="10"/>
      <c r="AY34" s="10">
        <f t="shared" si="196"/>
        <v>0</v>
      </c>
      <c r="AZ34" s="11">
        <f t="shared" si="197"/>
        <v>0</v>
      </c>
      <c r="BA34" s="9"/>
      <c r="BB34" s="10"/>
      <c r="BC34" s="10">
        <f t="shared" si="198"/>
        <v>0</v>
      </c>
      <c r="BD34" s="11">
        <f t="shared" si="199"/>
        <v>0</v>
      </c>
      <c r="BE34" s="9"/>
      <c r="BF34" s="10"/>
      <c r="BG34" s="10">
        <f t="shared" si="200"/>
        <v>0</v>
      </c>
      <c r="BH34" s="11">
        <f t="shared" si="201"/>
        <v>0</v>
      </c>
      <c r="BI34" s="9"/>
      <c r="BJ34" s="10"/>
      <c r="BK34" s="10">
        <f t="shared" si="202"/>
        <v>0</v>
      </c>
      <c r="BL34" s="11">
        <f t="shared" si="203"/>
        <v>0</v>
      </c>
      <c r="BM34" s="9"/>
      <c r="BN34" s="10"/>
      <c r="BO34" s="10">
        <f t="shared" si="204"/>
        <v>0</v>
      </c>
      <c r="BP34" s="11">
        <f t="shared" si="205"/>
        <v>0</v>
      </c>
      <c r="BQ34" s="9"/>
      <c r="BR34" s="10"/>
      <c r="BS34" s="10">
        <f t="shared" si="206"/>
        <v>0</v>
      </c>
      <c r="BT34" s="11">
        <f t="shared" si="207"/>
        <v>0</v>
      </c>
      <c r="BU34" s="9"/>
      <c r="BV34" s="10"/>
      <c r="BW34" s="10">
        <f t="shared" si="208"/>
        <v>0</v>
      </c>
      <c r="BX34" s="11">
        <f t="shared" si="209"/>
        <v>0</v>
      </c>
      <c r="BY34" s="9"/>
      <c r="BZ34" s="10"/>
      <c r="CA34" s="10">
        <f t="shared" si="210"/>
        <v>0</v>
      </c>
      <c r="CB34" s="11">
        <f t="shared" si="211"/>
        <v>0</v>
      </c>
    </row>
    <row r="35" spans="1:80" x14ac:dyDescent="0.2">
      <c r="A35" s="2"/>
      <c r="B35" s="25" t="s">
        <v>68</v>
      </c>
      <c r="C35" s="9"/>
      <c r="D35" s="17"/>
      <c r="E35" s="9"/>
      <c r="F35" s="10"/>
      <c r="G35" s="10">
        <f t="shared" si="174"/>
        <v>0</v>
      </c>
      <c r="H35" s="11">
        <f t="shared" si="175"/>
        <v>0</v>
      </c>
      <c r="I35" s="9"/>
      <c r="J35" s="10"/>
      <c r="K35" s="10">
        <f t="shared" si="176"/>
        <v>0</v>
      </c>
      <c r="L35" s="11">
        <f t="shared" si="177"/>
        <v>0</v>
      </c>
      <c r="M35" s="9"/>
      <c r="N35" s="10"/>
      <c r="O35" s="10">
        <f t="shared" si="178"/>
        <v>0</v>
      </c>
      <c r="P35" s="11">
        <f t="shared" si="179"/>
        <v>0</v>
      </c>
      <c r="Q35" s="9"/>
      <c r="R35" s="10"/>
      <c r="S35" s="10">
        <f t="shared" si="180"/>
        <v>0</v>
      </c>
      <c r="T35" s="11">
        <f t="shared" si="181"/>
        <v>0</v>
      </c>
      <c r="U35" s="9"/>
      <c r="V35" s="10"/>
      <c r="W35" s="10">
        <f t="shared" si="182"/>
        <v>0</v>
      </c>
      <c r="X35" s="11">
        <f t="shared" si="183"/>
        <v>0</v>
      </c>
      <c r="Y35" s="9"/>
      <c r="Z35" s="10"/>
      <c r="AA35" s="10">
        <f t="shared" si="184"/>
        <v>0</v>
      </c>
      <c r="AB35" s="11">
        <f t="shared" si="185"/>
        <v>0</v>
      </c>
      <c r="AC35" s="9">
        <v>2</v>
      </c>
      <c r="AD35" s="10"/>
      <c r="AE35" s="10">
        <f t="shared" si="186"/>
        <v>2</v>
      </c>
      <c r="AF35" s="11">
        <f t="shared" si="187"/>
        <v>-2</v>
      </c>
      <c r="AG35" s="9"/>
      <c r="AH35" s="10"/>
      <c r="AI35" s="10">
        <f t="shared" si="188"/>
        <v>0</v>
      </c>
      <c r="AJ35" s="11">
        <f t="shared" si="189"/>
        <v>0</v>
      </c>
      <c r="AK35" s="9"/>
      <c r="AL35" s="10"/>
      <c r="AM35" s="10">
        <f t="shared" si="190"/>
        <v>0</v>
      </c>
      <c r="AN35" s="11">
        <f t="shared" si="191"/>
        <v>0</v>
      </c>
      <c r="AO35" s="9"/>
      <c r="AP35" s="10"/>
      <c r="AQ35" s="10">
        <f t="shared" si="192"/>
        <v>0</v>
      </c>
      <c r="AR35" s="11">
        <f t="shared" si="193"/>
        <v>0</v>
      </c>
      <c r="AS35" s="9"/>
      <c r="AT35" s="10"/>
      <c r="AU35" s="10">
        <f t="shared" si="194"/>
        <v>0</v>
      </c>
      <c r="AV35" s="11">
        <f t="shared" si="195"/>
        <v>0</v>
      </c>
      <c r="AW35" s="9"/>
      <c r="AX35" s="10"/>
      <c r="AY35" s="10">
        <f t="shared" si="196"/>
        <v>0</v>
      </c>
      <c r="AZ35" s="11">
        <f t="shared" si="197"/>
        <v>0</v>
      </c>
      <c r="BA35" s="9"/>
      <c r="BB35" s="10"/>
      <c r="BC35" s="10">
        <f t="shared" si="198"/>
        <v>0</v>
      </c>
      <c r="BD35" s="11">
        <f t="shared" si="199"/>
        <v>0</v>
      </c>
      <c r="BE35" s="9"/>
      <c r="BF35" s="10"/>
      <c r="BG35" s="10">
        <f t="shared" si="200"/>
        <v>0</v>
      </c>
      <c r="BH35" s="11">
        <f t="shared" si="201"/>
        <v>0</v>
      </c>
      <c r="BI35" s="9"/>
      <c r="BJ35" s="10"/>
      <c r="BK35" s="10">
        <f t="shared" si="202"/>
        <v>0</v>
      </c>
      <c r="BL35" s="11">
        <f t="shared" si="203"/>
        <v>0</v>
      </c>
      <c r="BM35" s="9"/>
      <c r="BN35" s="10"/>
      <c r="BO35" s="10">
        <f t="shared" si="204"/>
        <v>0</v>
      </c>
      <c r="BP35" s="11">
        <f t="shared" si="205"/>
        <v>0</v>
      </c>
      <c r="BQ35" s="9"/>
      <c r="BR35" s="10"/>
      <c r="BS35" s="10">
        <f t="shared" si="206"/>
        <v>0</v>
      </c>
      <c r="BT35" s="11">
        <f t="shared" si="207"/>
        <v>0</v>
      </c>
      <c r="BU35" s="9"/>
      <c r="BV35" s="10"/>
      <c r="BW35" s="10">
        <f t="shared" si="208"/>
        <v>0</v>
      </c>
      <c r="BX35" s="11">
        <f t="shared" si="209"/>
        <v>0</v>
      </c>
      <c r="BY35" s="9"/>
      <c r="BZ35" s="10"/>
      <c r="CA35" s="10">
        <f t="shared" si="210"/>
        <v>0</v>
      </c>
      <c r="CB35" s="11">
        <f t="shared" si="211"/>
        <v>0</v>
      </c>
    </row>
    <row r="36" spans="1:80" x14ac:dyDescent="0.2">
      <c r="A36" s="2"/>
      <c r="B36" s="25" t="s">
        <v>85</v>
      </c>
      <c r="C36" s="9"/>
      <c r="D36" s="17"/>
      <c r="E36" s="9"/>
      <c r="F36" s="10"/>
      <c r="G36" s="10">
        <f t="shared" si="174"/>
        <v>0</v>
      </c>
      <c r="H36" s="11">
        <f t="shared" si="175"/>
        <v>0</v>
      </c>
      <c r="I36" s="9">
        <v>4</v>
      </c>
      <c r="J36" s="10"/>
      <c r="K36" s="10">
        <f t="shared" si="176"/>
        <v>4</v>
      </c>
      <c r="L36" s="11">
        <f t="shared" si="177"/>
        <v>-4</v>
      </c>
      <c r="M36" s="9">
        <v>5</v>
      </c>
      <c r="N36" s="10"/>
      <c r="O36" s="10">
        <f t="shared" si="178"/>
        <v>5</v>
      </c>
      <c r="P36" s="11">
        <f t="shared" si="179"/>
        <v>-5</v>
      </c>
      <c r="Q36" s="9"/>
      <c r="R36" s="10"/>
      <c r="S36" s="10">
        <f t="shared" si="180"/>
        <v>0</v>
      </c>
      <c r="T36" s="11">
        <f t="shared" si="181"/>
        <v>0</v>
      </c>
      <c r="U36" s="9"/>
      <c r="V36" s="10"/>
      <c r="W36" s="10">
        <f t="shared" si="182"/>
        <v>0</v>
      </c>
      <c r="X36" s="11">
        <f t="shared" si="183"/>
        <v>0</v>
      </c>
      <c r="Y36" s="9"/>
      <c r="Z36" s="10"/>
      <c r="AA36" s="10">
        <f t="shared" si="184"/>
        <v>0</v>
      </c>
      <c r="AB36" s="11">
        <f t="shared" si="185"/>
        <v>0</v>
      </c>
      <c r="AC36" s="9"/>
      <c r="AD36" s="10"/>
      <c r="AE36" s="10">
        <f t="shared" si="186"/>
        <v>0</v>
      </c>
      <c r="AF36" s="11">
        <f t="shared" si="187"/>
        <v>0</v>
      </c>
      <c r="AG36" s="9"/>
      <c r="AH36" s="10"/>
      <c r="AI36" s="10">
        <f t="shared" si="188"/>
        <v>0</v>
      </c>
      <c r="AJ36" s="11">
        <f t="shared" si="189"/>
        <v>0</v>
      </c>
      <c r="AK36" s="9"/>
      <c r="AL36" s="10"/>
      <c r="AM36" s="10">
        <f t="shared" si="190"/>
        <v>0</v>
      </c>
      <c r="AN36" s="11">
        <f t="shared" si="191"/>
        <v>0</v>
      </c>
      <c r="AO36" s="9"/>
      <c r="AP36" s="10"/>
      <c r="AQ36" s="10">
        <f t="shared" si="192"/>
        <v>0</v>
      </c>
      <c r="AR36" s="11">
        <f t="shared" si="193"/>
        <v>0</v>
      </c>
      <c r="AS36" s="9"/>
      <c r="AT36" s="10"/>
      <c r="AU36" s="10">
        <f t="shared" si="194"/>
        <v>0</v>
      </c>
      <c r="AV36" s="11">
        <f t="shared" si="195"/>
        <v>0</v>
      </c>
      <c r="AW36" s="9"/>
      <c r="AX36" s="10"/>
      <c r="AY36" s="10">
        <f t="shared" si="196"/>
        <v>0</v>
      </c>
      <c r="AZ36" s="11">
        <f t="shared" si="197"/>
        <v>0</v>
      </c>
      <c r="BA36" s="9"/>
      <c r="BB36" s="10"/>
      <c r="BC36" s="10">
        <f t="shared" si="198"/>
        <v>0</v>
      </c>
      <c r="BD36" s="11">
        <f t="shared" si="199"/>
        <v>0</v>
      </c>
      <c r="BE36" s="9"/>
      <c r="BF36" s="10"/>
      <c r="BG36" s="10">
        <f t="shared" si="200"/>
        <v>0</v>
      </c>
      <c r="BH36" s="11">
        <f t="shared" si="201"/>
        <v>0</v>
      </c>
      <c r="BI36" s="9"/>
      <c r="BJ36" s="10"/>
      <c r="BK36" s="10">
        <f t="shared" si="202"/>
        <v>0</v>
      </c>
      <c r="BL36" s="11">
        <f t="shared" si="203"/>
        <v>0</v>
      </c>
      <c r="BM36" s="9"/>
      <c r="BN36" s="10"/>
      <c r="BO36" s="10">
        <f t="shared" si="204"/>
        <v>0</v>
      </c>
      <c r="BP36" s="11">
        <f t="shared" si="205"/>
        <v>0</v>
      </c>
      <c r="BQ36" s="9"/>
      <c r="BR36" s="10"/>
      <c r="BS36" s="10">
        <f t="shared" si="206"/>
        <v>0</v>
      </c>
      <c r="BT36" s="11">
        <f t="shared" si="207"/>
        <v>0</v>
      </c>
      <c r="BU36" s="9"/>
      <c r="BV36" s="10"/>
      <c r="BW36" s="10">
        <f t="shared" si="208"/>
        <v>0</v>
      </c>
      <c r="BX36" s="11">
        <f t="shared" si="209"/>
        <v>0</v>
      </c>
      <c r="BY36" s="9"/>
      <c r="BZ36" s="10"/>
      <c r="CA36" s="10">
        <f t="shared" si="210"/>
        <v>0</v>
      </c>
      <c r="CB36" s="11">
        <f t="shared" si="211"/>
        <v>0</v>
      </c>
    </row>
    <row r="37" spans="1:80" x14ac:dyDescent="0.2">
      <c r="A37" s="2"/>
      <c r="B37" s="25" t="s">
        <v>66</v>
      </c>
      <c r="C37" s="9"/>
      <c r="D37" s="17"/>
      <c r="E37" s="9"/>
      <c r="F37" s="10"/>
      <c r="G37" s="10">
        <f t="shared" si="174"/>
        <v>0</v>
      </c>
      <c r="H37" s="11">
        <f t="shared" si="175"/>
        <v>0</v>
      </c>
      <c r="I37" s="9"/>
      <c r="J37" s="10"/>
      <c r="K37" s="10">
        <f t="shared" si="176"/>
        <v>0</v>
      </c>
      <c r="L37" s="11">
        <f t="shared" si="177"/>
        <v>0</v>
      </c>
      <c r="M37" s="9"/>
      <c r="N37" s="10"/>
      <c r="O37" s="10">
        <f t="shared" si="178"/>
        <v>0</v>
      </c>
      <c r="P37" s="11">
        <f t="shared" si="179"/>
        <v>0</v>
      </c>
      <c r="Q37" s="9"/>
      <c r="R37" s="10"/>
      <c r="S37" s="10">
        <f t="shared" si="180"/>
        <v>0</v>
      </c>
      <c r="T37" s="11">
        <f t="shared" si="181"/>
        <v>0</v>
      </c>
      <c r="U37" s="9"/>
      <c r="V37" s="10"/>
      <c r="W37" s="10">
        <f t="shared" si="182"/>
        <v>0</v>
      </c>
      <c r="X37" s="11">
        <f t="shared" si="183"/>
        <v>0</v>
      </c>
      <c r="Y37" s="9"/>
      <c r="Z37" s="10"/>
      <c r="AA37" s="10">
        <f t="shared" si="184"/>
        <v>0</v>
      </c>
      <c r="AB37" s="11">
        <f t="shared" si="185"/>
        <v>0</v>
      </c>
      <c r="AC37" s="9"/>
      <c r="AD37" s="10"/>
      <c r="AE37" s="10">
        <f t="shared" si="186"/>
        <v>0</v>
      </c>
      <c r="AF37" s="11">
        <f t="shared" si="187"/>
        <v>0</v>
      </c>
      <c r="AG37" s="9"/>
      <c r="AH37" s="10"/>
      <c r="AI37" s="10">
        <f t="shared" si="188"/>
        <v>0</v>
      </c>
      <c r="AJ37" s="11">
        <f t="shared" si="189"/>
        <v>0</v>
      </c>
      <c r="AK37" s="9"/>
      <c r="AL37" s="10"/>
      <c r="AM37" s="10">
        <f t="shared" si="190"/>
        <v>0</v>
      </c>
      <c r="AN37" s="11">
        <f t="shared" si="191"/>
        <v>0</v>
      </c>
      <c r="AO37" s="9"/>
      <c r="AP37" s="10"/>
      <c r="AQ37" s="10">
        <f t="shared" si="192"/>
        <v>0</v>
      </c>
      <c r="AR37" s="11">
        <f t="shared" si="193"/>
        <v>0</v>
      </c>
      <c r="AS37" s="9"/>
      <c r="AT37" s="10"/>
      <c r="AU37" s="10">
        <f t="shared" si="194"/>
        <v>0</v>
      </c>
      <c r="AV37" s="11">
        <f t="shared" si="195"/>
        <v>0</v>
      </c>
      <c r="AW37" s="9"/>
      <c r="AX37" s="10"/>
      <c r="AY37" s="10">
        <f t="shared" si="196"/>
        <v>0</v>
      </c>
      <c r="AZ37" s="11">
        <f t="shared" si="197"/>
        <v>0</v>
      </c>
      <c r="BA37" s="9"/>
      <c r="BB37" s="10"/>
      <c r="BC37" s="10">
        <f t="shared" si="198"/>
        <v>0</v>
      </c>
      <c r="BD37" s="11">
        <f t="shared" si="199"/>
        <v>0</v>
      </c>
      <c r="BE37" s="9"/>
      <c r="BF37" s="10"/>
      <c r="BG37" s="10">
        <f t="shared" si="200"/>
        <v>0</v>
      </c>
      <c r="BH37" s="11">
        <f t="shared" si="201"/>
        <v>0</v>
      </c>
      <c r="BI37" s="9"/>
      <c r="BJ37" s="10"/>
      <c r="BK37" s="10">
        <f t="shared" si="202"/>
        <v>0</v>
      </c>
      <c r="BL37" s="11">
        <f t="shared" si="203"/>
        <v>0</v>
      </c>
      <c r="BM37" s="9"/>
      <c r="BN37" s="10"/>
      <c r="BO37" s="10">
        <f t="shared" si="204"/>
        <v>0</v>
      </c>
      <c r="BP37" s="11">
        <f t="shared" si="205"/>
        <v>0</v>
      </c>
      <c r="BQ37" s="9"/>
      <c r="BR37" s="10"/>
      <c r="BS37" s="10">
        <f t="shared" si="206"/>
        <v>0</v>
      </c>
      <c r="BT37" s="11">
        <f t="shared" si="207"/>
        <v>0</v>
      </c>
      <c r="BU37" s="9"/>
      <c r="BV37" s="10"/>
      <c r="BW37" s="10">
        <f t="shared" si="208"/>
        <v>0</v>
      </c>
      <c r="BX37" s="11">
        <f t="shared" si="209"/>
        <v>0</v>
      </c>
      <c r="BY37" s="9"/>
      <c r="BZ37" s="10"/>
      <c r="CA37" s="10">
        <f t="shared" si="210"/>
        <v>0</v>
      </c>
      <c r="CB37" s="11">
        <f t="shared" si="211"/>
        <v>0</v>
      </c>
    </row>
    <row r="38" spans="1:80" x14ac:dyDescent="0.2">
      <c r="A38" s="2">
        <v>41275</v>
      </c>
      <c r="B38" s="25" t="s">
        <v>91</v>
      </c>
      <c r="C38" s="9"/>
      <c r="D38" s="17"/>
      <c r="E38" s="9"/>
      <c r="F38" s="10"/>
      <c r="G38" s="10"/>
      <c r="H38" s="11"/>
      <c r="I38" s="9"/>
      <c r="J38" s="10"/>
      <c r="K38" s="10"/>
      <c r="L38" s="11"/>
      <c r="M38" s="9"/>
      <c r="N38" s="10"/>
      <c r="O38" s="10"/>
      <c r="P38" s="11"/>
      <c r="Q38" s="9">
        <v>13</v>
      </c>
      <c r="R38" s="10"/>
      <c r="S38" s="10">
        <f t="shared" ref="S38" si="212">SUM(Q38:R38)</f>
        <v>13</v>
      </c>
      <c r="T38" s="11">
        <f t="shared" ref="T38" si="213">+$C38-(Q38+R38)</f>
        <v>-13</v>
      </c>
      <c r="U38" s="9"/>
      <c r="V38" s="10"/>
      <c r="W38" s="10">
        <f t="shared" si="182"/>
        <v>0</v>
      </c>
      <c r="X38" s="11">
        <f t="shared" si="183"/>
        <v>0</v>
      </c>
      <c r="Y38" s="9"/>
      <c r="Z38" s="10"/>
      <c r="AA38" s="10">
        <f t="shared" si="184"/>
        <v>0</v>
      </c>
      <c r="AB38" s="11">
        <f t="shared" si="185"/>
        <v>0</v>
      </c>
      <c r="AC38" s="9">
        <v>18</v>
      </c>
      <c r="AD38" s="10"/>
      <c r="AE38" s="10">
        <f t="shared" si="186"/>
        <v>18</v>
      </c>
      <c r="AF38" s="11">
        <f t="shared" si="187"/>
        <v>-18</v>
      </c>
      <c r="AG38" s="9">
        <v>34</v>
      </c>
      <c r="AH38" s="10"/>
      <c r="AI38" s="10">
        <f t="shared" si="188"/>
        <v>34</v>
      </c>
      <c r="AJ38" s="11">
        <f t="shared" si="189"/>
        <v>-34</v>
      </c>
      <c r="AK38" s="9"/>
      <c r="AL38" s="10"/>
      <c r="AM38" s="10">
        <f t="shared" si="190"/>
        <v>0</v>
      </c>
      <c r="AN38" s="11">
        <f t="shared" si="191"/>
        <v>0</v>
      </c>
      <c r="AO38" s="9">
        <v>12</v>
      </c>
      <c r="AP38" s="10"/>
      <c r="AQ38" s="10">
        <f t="shared" si="192"/>
        <v>12</v>
      </c>
      <c r="AR38" s="11">
        <f t="shared" si="193"/>
        <v>-12</v>
      </c>
      <c r="AS38" s="9">
        <v>17</v>
      </c>
      <c r="AT38" s="10"/>
      <c r="AU38" s="10">
        <f t="shared" si="194"/>
        <v>17</v>
      </c>
      <c r="AV38" s="11">
        <f t="shared" si="195"/>
        <v>-17</v>
      </c>
      <c r="AW38" s="9">
        <v>27</v>
      </c>
      <c r="AX38" s="10"/>
      <c r="AY38" s="10">
        <f t="shared" si="196"/>
        <v>27</v>
      </c>
      <c r="AZ38" s="11">
        <f t="shared" si="197"/>
        <v>-27</v>
      </c>
      <c r="BA38" s="9"/>
      <c r="BB38" s="10"/>
      <c r="BC38" s="10">
        <f t="shared" si="198"/>
        <v>0</v>
      </c>
      <c r="BD38" s="11">
        <f t="shared" si="199"/>
        <v>0</v>
      </c>
      <c r="BE38" s="9"/>
      <c r="BF38" s="10"/>
      <c r="BG38" s="10">
        <f t="shared" si="200"/>
        <v>0</v>
      </c>
      <c r="BH38" s="11">
        <f t="shared" si="201"/>
        <v>0</v>
      </c>
      <c r="BI38" s="9"/>
      <c r="BJ38" s="10"/>
      <c r="BK38" s="10">
        <f t="shared" si="202"/>
        <v>0</v>
      </c>
      <c r="BL38" s="11">
        <f t="shared" si="203"/>
        <v>0</v>
      </c>
      <c r="BM38" s="9">
        <v>34</v>
      </c>
      <c r="BN38" s="10"/>
      <c r="BO38" s="10">
        <f t="shared" si="204"/>
        <v>34</v>
      </c>
      <c r="BP38" s="11">
        <f t="shared" si="205"/>
        <v>-34</v>
      </c>
      <c r="BQ38" s="9"/>
      <c r="BR38" s="10"/>
      <c r="BS38" s="10">
        <f t="shared" si="206"/>
        <v>0</v>
      </c>
      <c r="BT38" s="11">
        <f t="shared" si="207"/>
        <v>0</v>
      </c>
      <c r="BU38" s="9"/>
      <c r="BV38" s="10"/>
      <c r="BW38" s="10">
        <f t="shared" si="208"/>
        <v>0</v>
      </c>
      <c r="BX38" s="11">
        <f t="shared" si="209"/>
        <v>0</v>
      </c>
      <c r="BY38" s="9"/>
      <c r="BZ38" s="10"/>
      <c r="CA38" s="10">
        <f t="shared" si="210"/>
        <v>0</v>
      </c>
      <c r="CB38" s="11">
        <f t="shared" si="211"/>
        <v>0</v>
      </c>
    </row>
    <row r="39" spans="1:80" x14ac:dyDescent="0.2">
      <c r="A39" s="2">
        <v>41306</v>
      </c>
      <c r="B39" s="25" t="s">
        <v>92</v>
      </c>
      <c r="C39" s="9"/>
      <c r="D39" s="17"/>
      <c r="E39" s="9"/>
      <c r="F39" s="10"/>
      <c r="G39" s="10"/>
      <c r="H39" s="11"/>
      <c r="I39" s="9"/>
      <c r="J39" s="10"/>
      <c r="K39" s="10"/>
      <c r="L39" s="11"/>
      <c r="M39" s="9"/>
      <c r="N39" s="10"/>
      <c r="O39" s="10"/>
      <c r="P39" s="11"/>
      <c r="Q39" s="9">
        <v>5</v>
      </c>
      <c r="R39" s="10"/>
      <c r="S39" s="10">
        <f t="shared" ref="S39" si="214">SUM(Q39:R39)</f>
        <v>5</v>
      </c>
      <c r="T39" s="11">
        <f t="shared" ref="T39" si="215">+$C39-(Q39+R39)</f>
        <v>-5</v>
      </c>
      <c r="U39" s="9"/>
      <c r="V39" s="10"/>
      <c r="W39" s="10">
        <f t="shared" si="182"/>
        <v>0</v>
      </c>
      <c r="X39" s="11">
        <f t="shared" si="183"/>
        <v>0</v>
      </c>
      <c r="Y39" s="9"/>
      <c r="Z39" s="10"/>
      <c r="AA39" s="10">
        <f t="shared" si="184"/>
        <v>0</v>
      </c>
      <c r="AB39" s="11">
        <f t="shared" si="185"/>
        <v>0</v>
      </c>
      <c r="AC39" s="9"/>
      <c r="AD39" s="10"/>
      <c r="AE39" s="10">
        <f t="shared" si="186"/>
        <v>0</v>
      </c>
      <c r="AF39" s="11">
        <f t="shared" si="187"/>
        <v>0</v>
      </c>
      <c r="AG39" s="9"/>
      <c r="AH39" s="10"/>
      <c r="AI39" s="10">
        <f t="shared" si="188"/>
        <v>0</v>
      </c>
      <c r="AJ39" s="11">
        <f t="shared" si="189"/>
        <v>0</v>
      </c>
      <c r="AK39" s="9"/>
      <c r="AL39" s="10"/>
      <c r="AM39" s="10">
        <f t="shared" si="190"/>
        <v>0</v>
      </c>
      <c r="AN39" s="11">
        <f t="shared" si="191"/>
        <v>0</v>
      </c>
      <c r="AO39" s="9"/>
      <c r="AP39" s="10"/>
      <c r="AQ39" s="10">
        <f t="shared" si="192"/>
        <v>0</v>
      </c>
      <c r="AR39" s="11">
        <f t="shared" si="193"/>
        <v>0</v>
      </c>
      <c r="AS39" s="9">
        <v>2</v>
      </c>
      <c r="AT39" s="10"/>
      <c r="AU39" s="10">
        <f t="shared" si="194"/>
        <v>2</v>
      </c>
      <c r="AV39" s="11">
        <f t="shared" si="195"/>
        <v>-2</v>
      </c>
      <c r="AW39" s="9"/>
      <c r="AX39" s="10"/>
      <c r="AY39" s="10">
        <f t="shared" si="196"/>
        <v>0</v>
      </c>
      <c r="AZ39" s="11">
        <f t="shared" si="197"/>
        <v>0</v>
      </c>
      <c r="BA39" s="9"/>
      <c r="BB39" s="10"/>
      <c r="BC39" s="10">
        <f t="shared" si="198"/>
        <v>0</v>
      </c>
      <c r="BD39" s="11">
        <f t="shared" si="199"/>
        <v>0</v>
      </c>
      <c r="BE39" s="9"/>
      <c r="BF39" s="10"/>
      <c r="BG39" s="10">
        <f t="shared" si="200"/>
        <v>0</v>
      </c>
      <c r="BH39" s="11">
        <f t="shared" si="201"/>
        <v>0</v>
      </c>
      <c r="BI39" s="9"/>
      <c r="BJ39" s="10"/>
      <c r="BK39" s="10">
        <f t="shared" si="202"/>
        <v>0</v>
      </c>
      <c r="BL39" s="11">
        <f t="shared" si="203"/>
        <v>0</v>
      </c>
      <c r="BM39" s="9"/>
      <c r="BN39" s="10"/>
      <c r="BO39" s="10">
        <f t="shared" si="204"/>
        <v>0</v>
      </c>
      <c r="BP39" s="11">
        <f t="shared" si="205"/>
        <v>0</v>
      </c>
      <c r="BQ39" s="9"/>
      <c r="BR39" s="10"/>
      <c r="BS39" s="10">
        <f t="shared" si="206"/>
        <v>0</v>
      </c>
      <c r="BT39" s="11">
        <f t="shared" si="207"/>
        <v>0</v>
      </c>
      <c r="BU39" s="9"/>
      <c r="BV39" s="10"/>
      <c r="BW39" s="10">
        <f t="shared" si="208"/>
        <v>0</v>
      </c>
      <c r="BX39" s="11">
        <f t="shared" si="209"/>
        <v>0</v>
      </c>
      <c r="BY39" s="9"/>
      <c r="BZ39" s="10"/>
      <c r="CA39" s="10">
        <f t="shared" si="210"/>
        <v>0</v>
      </c>
      <c r="CB39" s="11">
        <f t="shared" si="211"/>
        <v>0</v>
      </c>
    </row>
    <row r="40" spans="1:80" x14ac:dyDescent="0.2">
      <c r="A40" s="2"/>
      <c r="B40" s="25" t="s">
        <v>104</v>
      </c>
      <c r="C40" s="9"/>
      <c r="D40" s="17"/>
      <c r="E40" s="9"/>
      <c r="F40" s="10"/>
      <c r="G40" s="10">
        <f t="shared" ref="G40:G41" si="216">SUM(E40:F40)</f>
        <v>0</v>
      </c>
      <c r="H40" s="11">
        <f t="shared" ref="H40:H41" si="217">+$C40-(E40+F40)</f>
        <v>0</v>
      </c>
      <c r="I40" s="9"/>
      <c r="J40" s="10"/>
      <c r="K40" s="10">
        <f t="shared" si="176"/>
        <v>0</v>
      </c>
      <c r="L40" s="11">
        <f t="shared" si="177"/>
        <v>0</v>
      </c>
      <c r="M40" s="9"/>
      <c r="N40" s="10"/>
      <c r="O40" s="10">
        <f t="shared" si="178"/>
        <v>0</v>
      </c>
      <c r="P40" s="11">
        <f t="shared" si="179"/>
        <v>0</v>
      </c>
      <c r="Q40" s="9"/>
      <c r="R40" s="10"/>
      <c r="S40" s="10">
        <f t="shared" si="180"/>
        <v>0</v>
      </c>
      <c r="T40" s="11">
        <f t="shared" si="181"/>
        <v>0</v>
      </c>
      <c r="U40" s="9"/>
      <c r="V40" s="10"/>
      <c r="W40" s="10">
        <f t="shared" si="182"/>
        <v>0</v>
      </c>
      <c r="X40" s="11">
        <f t="shared" si="183"/>
        <v>0</v>
      </c>
      <c r="Y40" s="9"/>
      <c r="Z40" s="10"/>
      <c r="AA40" s="10">
        <f t="shared" si="184"/>
        <v>0</v>
      </c>
      <c r="AB40" s="11">
        <f t="shared" si="185"/>
        <v>0</v>
      </c>
      <c r="AC40" s="9"/>
      <c r="AD40" s="10"/>
      <c r="AE40" s="10">
        <f t="shared" si="186"/>
        <v>0</v>
      </c>
      <c r="AF40" s="11">
        <f t="shared" si="187"/>
        <v>0</v>
      </c>
      <c r="AG40" s="9"/>
      <c r="AH40" s="10"/>
      <c r="AI40" s="10">
        <f t="shared" si="188"/>
        <v>0</v>
      </c>
      <c r="AJ40" s="11">
        <f t="shared" si="189"/>
        <v>0</v>
      </c>
      <c r="AK40" s="9"/>
      <c r="AL40" s="10"/>
      <c r="AM40" s="10">
        <f t="shared" si="190"/>
        <v>0</v>
      </c>
      <c r="AN40" s="11">
        <f t="shared" si="191"/>
        <v>0</v>
      </c>
      <c r="AO40" s="9"/>
      <c r="AP40" s="10"/>
      <c r="AQ40" s="10">
        <f t="shared" si="192"/>
        <v>0</v>
      </c>
      <c r="AR40" s="11">
        <f t="shared" si="193"/>
        <v>0</v>
      </c>
      <c r="AS40" s="9"/>
      <c r="AT40" s="10"/>
      <c r="AU40" s="10">
        <f t="shared" si="194"/>
        <v>0</v>
      </c>
      <c r="AV40" s="11">
        <f t="shared" si="195"/>
        <v>0</v>
      </c>
      <c r="AW40" s="9"/>
      <c r="AX40" s="10"/>
      <c r="AY40" s="10">
        <f t="shared" si="196"/>
        <v>0</v>
      </c>
      <c r="AZ40" s="11">
        <f t="shared" si="197"/>
        <v>0</v>
      </c>
      <c r="BA40" s="9"/>
      <c r="BB40" s="10"/>
      <c r="BC40" s="10">
        <f t="shared" si="198"/>
        <v>0</v>
      </c>
      <c r="BD40" s="11">
        <f t="shared" si="199"/>
        <v>0</v>
      </c>
      <c r="BE40" s="9">
        <v>26</v>
      </c>
      <c r="BF40" s="10"/>
      <c r="BG40" s="10">
        <f t="shared" si="200"/>
        <v>26</v>
      </c>
      <c r="BH40" s="11">
        <f t="shared" si="201"/>
        <v>-26</v>
      </c>
      <c r="BI40" s="9"/>
      <c r="BJ40" s="10"/>
      <c r="BK40" s="10">
        <f t="shared" si="202"/>
        <v>0</v>
      </c>
      <c r="BL40" s="11">
        <f t="shared" si="203"/>
        <v>0</v>
      </c>
      <c r="BM40" s="9"/>
      <c r="BN40" s="10"/>
      <c r="BO40" s="10">
        <f t="shared" si="204"/>
        <v>0</v>
      </c>
      <c r="BP40" s="11">
        <f t="shared" si="205"/>
        <v>0</v>
      </c>
      <c r="BQ40" s="9">
        <v>3</v>
      </c>
      <c r="BR40" s="10"/>
      <c r="BS40" s="10">
        <f t="shared" si="206"/>
        <v>3</v>
      </c>
      <c r="BT40" s="11">
        <f t="shared" si="207"/>
        <v>-3</v>
      </c>
      <c r="BU40" s="9"/>
      <c r="BV40" s="10"/>
      <c r="BW40" s="10">
        <f t="shared" si="208"/>
        <v>0</v>
      </c>
      <c r="BX40" s="11">
        <f t="shared" si="209"/>
        <v>0</v>
      </c>
      <c r="BY40" s="9">
        <v>5</v>
      </c>
      <c r="BZ40" s="10"/>
      <c r="CA40" s="10">
        <f t="shared" si="210"/>
        <v>5</v>
      </c>
      <c r="CB40" s="11">
        <f t="shared" si="211"/>
        <v>-5</v>
      </c>
    </row>
    <row r="41" spans="1:80" x14ac:dyDescent="0.2">
      <c r="A41" s="2"/>
      <c r="B41" s="25" t="s">
        <v>84</v>
      </c>
      <c r="C41" s="9"/>
      <c r="D41" s="17"/>
      <c r="E41" s="9"/>
      <c r="F41" s="10"/>
      <c r="G41" s="10">
        <f t="shared" si="216"/>
        <v>0</v>
      </c>
      <c r="H41" s="11">
        <f t="shared" si="217"/>
        <v>0</v>
      </c>
      <c r="I41" s="9"/>
      <c r="J41" s="10"/>
      <c r="K41" s="10">
        <f t="shared" si="176"/>
        <v>0</v>
      </c>
      <c r="L41" s="11">
        <f t="shared" si="177"/>
        <v>0</v>
      </c>
      <c r="M41" s="9"/>
      <c r="N41" s="10"/>
      <c r="O41" s="10">
        <f t="shared" si="178"/>
        <v>0</v>
      </c>
      <c r="P41" s="11">
        <f t="shared" si="179"/>
        <v>0</v>
      </c>
      <c r="Q41" s="9"/>
      <c r="R41" s="10"/>
      <c r="S41" s="10">
        <f t="shared" si="180"/>
        <v>0</v>
      </c>
      <c r="T41" s="11">
        <f t="shared" si="181"/>
        <v>0</v>
      </c>
      <c r="U41" s="9"/>
      <c r="V41" s="10"/>
      <c r="W41" s="10">
        <f t="shared" si="182"/>
        <v>0</v>
      </c>
      <c r="X41" s="11">
        <f t="shared" si="183"/>
        <v>0</v>
      </c>
      <c r="Y41" s="9"/>
      <c r="Z41" s="10"/>
      <c r="AA41" s="10">
        <f t="shared" si="184"/>
        <v>0</v>
      </c>
      <c r="AB41" s="11">
        <f t="shared" si="185"/>
        <v>0</v>
      </c>
      <c r="AC41" s="9"/>
      <c r="AD41" s="10"/>
      <c r="AE41" s="10">
        <f t="shared" si="186"/>
        <v>0</v>
      </c>
      <c r="AF41" s="11">
        <f t="shared" si="187"/>
        <v>0</v>
      </c>
      <c r="AG41" s="9"/>
      <c r="AH41" s="10"/>
      <c r="AI41" s="10">
        <f t="shared" si="188"/>
        <v>0</v>
      </c>
      <c r="AJ41" s="11">
        <f t="shared" si="189"/>
        <v>0</v>
      </c>
      <c r="AK41" s="9"/>
      <c r="AL41" s="10"/>
      <c r="AM41" s="10">
        <f t="shared" si="190"/>
        <v>0</v>
      </c>
      <c r="AN41" s="11">
        <f t="shared" si="191"/>
        <v>0</v>
      </c>
      <c r="AO41" s="9"/>
      <c r="AP41" s="10"/>
      <c r="AQ41" s="10">
        <f t="shared" si="192"/>
        <v>0</v>
      </c>
      <c r="AR41" s="11">
        <f t="shared" si="193"/>
        <v>0</v>
      </c>
      <c r="AS41" s="9"/>
      <c r="AT41" s="10"/>
      <c r="AU41" s="10">
        <f t="shared" si="194"/>
        <v>0</v>
      </c>
      <c r="AV41" s="11">
        <f t="shared" si="195"/>
        <v>0</v>
      </c>
      <c r="AW41" s="9"/>
      <c r="AX41" s="10"/>
      <c r="AY41" s="10">
        <f t="shared" si="196"/>
        <v>0</v>
      </c>
      <c r="AZ41" s="11">
        <f t="shared" si="197"/>
        <v>0</v>
      </c>
      <c r="BA41" s="9"/>
      <c r="BB41" s="10"/>
      <c r="BC41" s="10">
        <f t="shared" si="198"/>
        <v>0</v>
      </c>
      <c r="BD41" s="11">
        <f t="shared" si="199"/>
        <v>0</v>
      </c>
      <c r="BE41" s="9"/>
      <c r="BF41" s="10"/>
      <c r="BG41" s="10">
        <f t="shared" si="200"/>
        <v>0</v>
      </c>
      <c r="BH41" s="11">
        <f t="shared" si="201"/>
        <v>0</v>
      </c>
      <c r="BI41" s="9"/>
      <c r="BJ41" s="10"/>
      <c r="BK41" s="10">
        <f t="shared" si="202"/>
        <v>0</v>
      </c>
      <c r="BL41" s="11">
        <f t="shared" si="203"/>
        <v>0</v>
      </c>
      <c r="BM41" s="9"/>
      <c r="BN41" s="10"/>
      <c r="BO41" s="10">
        <f t="shared" si="204"/>
        <v>0</v>
      </c>
      <c r="BP41" s="11">
        <f t="shared" si="205"/>
        <v>0</v>
      </c>
      <c r="BQ41" s="9"/>
      <c r="BR41" s="10"/>
      <c r="BS41" s="10">
        <f t="shared" si="206"/>
        <v>0</v>
      </c>
      <c r="BT41" s="11">
        <f t="shared" si="207"/>
        <v>0</v>
      </c>
      <c r="BU41" s="9"/>
      <c r="BV41" s="10"/>
      <c r="BW41" s="10">
        <f t="shared" si="208"/>
        <v>0</v>
      </c>
      <c r="BX41" s="11">
        <f t="shared" si="209"/>
        <v>0</v>
      </c>
      <c r="BY41" s="9"/>
      <c r="BZ41" s="10"/>
      <c r="CA41" s="10">
        <f t="shared" si="210"/>
        <v>0</v>
      </c>
      <c r="CB41" s="11">
        <f t="shared" si="211"/>
        <v>0</v>
      </c>
    </row>
    <row r="42" spans="1:80" x14ac:dyDescent="0.2">
      <c r="C42" s="9"/>
      <c r="D42" s="17"/>
      <c r="E42" s="9"/>
      <c r="F42" s="10"/>
      <c r="G42" s="10"/>
      <c r="H42" s="11"/>
      <c r="I42" s="9"/>
      <c r="J42" s="10"/>
      <c r="K42" s="10"/>
      <c r="L42" s="11"/>
      <c r="M42" s="9"/>
      <c r="N42" s="10"/>
      <c r="O42" s="10"/>
      <c r="P42" s="11"/>
      <c r="Q42" s="9"/>
      <c r="R42" s="10"/>
      <c r="S42" s="10"/>
      <c r="T42" s="11"/>
      <c r="U42" s="9"/>
      <c r="V42" s="10"/>
      <c r="W42" s="10"/>
      <c r="X42" s="11"/>
      <c r="Y42" s="9"/>
      <c r="Z42" s="10"/>
      <c r="AA42" s="10"/>
      <c r="AB42" s="11"/>
      <c r="AC42" s="9"/>
      <c r="AD42" s="10"/>
      <c r="AE42" s="10"/>
      <c r="AF42" s="11"/>
      <c r="AG42" s="9"/>
      <c r="AH42" s="10"/>
      <c r="AI42" s="10"/>
      <c r="AJ42" s="11"/>
      <c r="AK42" s="9"/>
      <c r="AL42" s="10"/>
      <c r="AM42" s="10"/>
      <c r="AN42" s="11"/>
      <c r="AO42" s="9"/>
      <c r="AP42" s="10"/>
      <c r="AQ42" s="10"/>
      <c r="AR42" s="11"/>
      <c r="AS42" s="9"/>
      <c r="AT42" s="10"/>
      <c r="AU42" s="10"/>
      <c r="AV42" s="11"/>
      <c r="AW42" s="9"/>
      <c r="AX42" s="10"/>
      <c r="AY42" s="10"/>
      <c r="AZ42" s="11"/>
      <c r="BA42" s="9"/>
      <c r="BB42" s="10"/>
      <c r="BC42" s="10"/>
      <c r="BD42" s="11"/>
      <c r="BE42" s="9"/>
      <c r="BF42" s="10"/>
      <c r="BG42" s="10"/>
      <c r="BH42" s="11"/>
      <c r="BI42" s="9"/>
      <c r="BJ42" s="10"/>
      <c r="BK42" s="10"/>
      <c r="BL42" s="11"/>
      <c r="BM42" s="9"/>
      <c r="BN42" s="10"/>
      <c r="BO42" s="10"/>
      <c r="BP42" s="11"/>
      <c r="BQ42" s="9"/>
      <c r="BR42" s="10"/>
      <c r="BS42" s="10"/>
      <c r="BT42" s="11"/>
      <c r="BU42" s="9"/>
      <c r="BV42" s="10"/>
      <c r="BW42" s="10"/>
      <c r="BX42" s="11"/>
      <c r="BY42" s="9"/>
      <c r="BZ42" s="10"/>
      <c r="CA42" s="10"/>
      <c r="CB42" s="11"/>
    </row>
    <row r="43" spans="1:80" x14ac:dyDescent="0.2">
      <c r="A43" s="2">
        <v>40909</v>
      </c>
      <c r="B43" t="s">
        <v>40</v>
      </c>
      <c r="C43" s="9"/>
      <c r="D43" s="17"/>
      <c r="E43" s="9"/>
      <c r="F43" s="10"/>
      <c r="G43" s="10">
        <f>SUM(E43:F43)</f>
        <v>0</v>
      </c>
      <c r="H43" s="11">
        <f>+$C43-(E43+F43)</f>
        <v>0</v>
      </c>
      <c r="I43" s="9"/>
      <c r="J43" s="10"/>
      <c r="K43" s="10">
        <f>SUM(I43:J43)</f>
        <v>0</v>
      </c>
      <c r="L43" s="11">
        <f>+$C43-(I43+J43)</f>
        <v>0</v>
      </c>
      <c r="M43" s="9"/>
      <c r="N43" s="10"/>
      <c r="O43" s="10">
        <f>SUM(M43:N43)</f>
        <v>0</v>
      </c>
      <c r="P43" s="11">
        <f>+$C43-(M43+N43)</f>
        <v>0</v>
      </c>
      <c r="Q43" s="9"/>
      <c r="R43" s="10"/>
      <c r="S43" s="10">
        <f>SUM(Q43:R43)</f>
        <v>0</v>
      </c>
      <c r="T43" s="11">
        <f>+$C43-(Q43+R43)</f>
        <v>0</v>
      </c>
      <c r="U43" s="9"/>
      <c r="V43" s="10"/>
      <c r="W43" s="10">
        <f>SUM(U43:V43)</f>
        <v>0</v>
      </c>
      <c r="X43" s="11">
        <f>+$C43-(U43+V43)</f>
        <v>0</v>
      </c>
      <c r="Y43" s="9"/>
      <c r="Z43" s="10"/>
      <c r="AA43" s="10">
        <f>SUM(Y43:Z43)</f>
        <v>0</v>
      </c>
      <c r="AB43" s="11">
        <f>+$C43-(Y43+Z43)</f>
        <v>0</v>
      </c>
      <c r="AC43" s="9"/>
      <c r="AD43" s="10"/>
      <c r="AE43" s="10">
        <f>SUM(AC43:AD43)</f>
        <v>0</v>
      </c>
      <c r="AF43" s="11">
        <f>+$C43-(AC43+AD43)</f>
        <v>0</v>
      </c>
      <c r="AG43" s="9"/>
      <c r="AH43" s="10"/>
      <c r="AI43" s="10">
        <f>SUM(AG43:AH43)</f>
        <v>0</v>
      </c>
      <c r="AJ43" s="11">
        <f>+$C43-(AG43+AH43)</f>
        <v>0</v>
      </c>
      <c r="AK43" s="9"/>
      <c r="AL43" s="10"/>
      <c r="AM43" s="10">
        <f>SUM(AK43:AL43)</f>
        <v>0</v>
      </c>
      <c r="AN43" s="11">
        <f>+$C43-(AK43+AL43)</f>
        <v>0</v>
      </c>
      <c r="AO43" s="9"/>
      <c r="AP43" s="10"/>
      <c r="AQ43" s="10">
        <f>SUM(AO43:AP43)</f>
        <v>0</v>
      </c>
      <c r="AR43" s="11">
        <f>+$C43-(AO43+AP43)</f>
        <v>0</v>
      </c>
      <c r="AS43" s="9"/>
      <c r="AT43" s="10"/>
      <c r="AU43" s="10">
        <f>SUM(AS43:AT43)</f>
        <v>0</v>
      </c>
      <c r="AV43" s="11">
        <f>+$C43-(AS43+AT43)</f>
        <v>0</v>
      </c>
      <c r="AW43" s="9"/>
      <c r="AX43" s="10"/>
      <c r="AY43" s="10">
        <f>SUM(AW43:AX43)</f>
        <v>0</v>
      </c>
      <c r="AZ43" s="11">
        <f>+$C43-(AW43+AX43)</f>
        <v>0</v>
      </c>
      <c r="BA43" s="9"/>
      <c r="BB43" s="10"/>
      <c r="BC43" s="10">
        <f>SUM(BA43:BB43)</f>
        <v>0</v>
      </c>
      <c r="BD43" s="11">
        <f>+$C43-(BA43+BB43)</f>
        <v>0</v>
      </c>
      <c r="BE43" s="9"/>
      <c r="BF43" s="10"/>
      <c r="BG43" s="10">
        <f>SUM(BE43:BF43)</f>
        <v>0</v>
      </c>
      <c r="BH43" s="11">
        <f>+$C43-(BE43+BF43)</f>
        <v>0</v>
      </c>
      <c r="BI43" s="9"/>
      <c r="BJ43" s="10"/>
      <c r="BK43" s="10">
        <f>SUM(BI43:BJ43)</f>
        <v>0</v>
      </c>
      <c r="BL43" s="11">
        <f>+$C43-(BI43+BJ43)</f>
        <v>0</v>
      </c>
      <c r="BM43" s="9"/>
      <c r="BN43" s="10"/>
      <c r="BO43" s="10">
        <f>SUM(BM43:BN43)</f>
        <v>0</v>
      </c>
      <c r="BP43" s="11">
        <f>+$C43-(BM43+BN43)</f>
        <v>0</v>
      </c>
      <c r="BQ43" s="9"/>
      <c r="BR43" s="10"/>
      <c r="BS43" s="10">
        <f>SUM(BQ43:BR43)</f>
        <v>0</v>
      </c>
      <c r="BT43" s="11">
        <f>+$C43-(BQ43+BR43)</f>
        <v>0</v>
      </c>
      <c r="BU43" s="9"/>
      <c r="BV43" s="10"/>
      <c r="BW43" s="10">
        <f>SUM(BU43:BV43)</f>
        <v>0</v>
      </c>
      <c r="BX43" s="11">
        <f>+$C43-(BU43+BV43)</f>
        <v>0</v>
      </c>
      <c r="BY43" s="9"/>
      <c r="BZ43" s="10"/>
      <c r="CA43" s="10">
        <f>SUM(BY43:BZ43)</f>
        <v>0</v>
      </c>
      <c r="CB43" s="11">
        <f>+$C43-(BY43+BZ43)</f>
        <v>0</v>
      </c>
    </row>
    <row r="44" spans="1:80" x14ac:dyDescent="0.2">
      <c r="A44" s="2">
        <v>40909</v>
      </c>
      <c r="B44" t="s">
        <v>32</v>
      </c>
      <c r="C44" s="9"/>
      <c r="D44" s="17"/>
      <c r="E44" s="9"/>
      <c r="F44" s="10"/>
      <c r="G44" s="10">
        <f>SUM(E44:F44)</f>
        <v>0</v>
      </c>
      <c r="H44" s="11">
        <f>+$C44-(E44+F44)</f>
        <v>0</v>
      </c>
      <c r="I44" s="9"/>
      <c r="J44" s="10"/>
      <c r="K44" s="10">
        <f>SUM(I44:J44)</f>
        <v>0</v>
      </c>
      <c r="L44" s="11">
        <f>+$C44-(I44+J44)</f>
        <v>0</v>
      </c>
      <c r="M44" s="9"/>
      <c r="N44" s="10"/>
      <c r="O44" s="10">
        <f>SUM(M44:N44)</f>
        <v>0</v>
      </c>
      <c r="P44" s="11">
        <f>+$C44-(M44+N44)</f>
        <v>0</v>
      </c>
      <c r="Q44" s="9"/>
      <c r="R44" s="10"/>
      <c r="S44" s="10">
        <f>SUM(Q44:R44)</f>
        <v>0</v>
      </c>
      <c r="T44" s="11">
        <f>+$C44-(Q44+R44)</f>
        <v>0</v>
      </c>
      <c r="U44" s="9"/>
      <c r="V44" s="10"/>
      <c r="W44" s="10">
        <f>SUM(U44:V44)</f>
        <v>0</v>
      </c>
      <c r="X44" s="11">
        <f>+$C44-(U44+V44)</f>
        <v>0</v>
      </c>
      <c r="Y44" s="9"/>
      <c r="Z44" s="10"/>
      <c r="AA44" s="10">
        <f>SUM(Y44:Z44)</f>
        <v>0</v>
      </c>
      <c r="AB44" s="11">
        <f>+$C44-(Y44+Z44)</f>
        <v>0</v>
      </c>
      <c r="AC44" s="9"/>
      <c r="AD44" s="10"/>
      <c r="AE44" s="10">
        <f>SUM(AC44:AD44)</f>
        <v>0</v>
      </c>
      <c r="AF44" s="11">
        <f>+$C44-(AC44+AD44)</f>
        <v>0</v>
      </c>
      <c r="AG44" s="9"/>
      <c r="AH44" s="10"/>
      <c r="AI44" s="10">
        <f>SUM(AG44:AH44)</f>
        <v>0</v>
      </c>
      <c r="AJ44" s="11">
        <f>+$C44-(AG44+AH44)</f>
        <v>0</v>
      </c>
      <c r="AK44" s="9"/>
      <c r="AL44" s="10"/>
      <c r="AM44" s="10">
        <f>SUM(AK44:AL44)</f>
        <v>0</v>
      </c>
      <c r="AN44" s="11">
        <f>+$C44-(AK44+AL44)</f>
        <v>0</v>
      </c>
      <c r="AO44" s="9"/>
      <c r="AP44" s="10"/>
      <c r="AQ44" s="10">
        <f>SUM(AO44:AP44)</f>
        <v>0</v>
      </c>
      <c r="AR44" s="11">
        <f>+$C44-(AO44+AP44)</f>
        <v>0</v>
      </c>
      <c r="AS44" s="9"/>
      <c r="AT44" s="10"/>
      <c r="AU44" s="10">
        <f>SUM(AS44:AT44)</f>
        <v>0</v>
      </c>
      <c r="AV44" s="11">
        <f>+$C44-(AS44+AT44)</f>
        <v>0</v>
      </c>
      <c r="AW44" s="9"/>
      <c r="AX44" s="10"/>
      <c r="AY44" s="10">
        <f>SUM(AW44:AX44)</f>
        <v>0</v>
      </c>
      <c r="AZ44" s="11">
        <f>+$C44-(AW44+AX44)</f>
        <v>0</v>
      </c>
      <c r="BA44" s="9"/>
      <c r="BB44" s="10"/>
      <c r="BC44" s="10">
        <f>SUM(BA44:BB44)</f>
        <v>0</v>
      </c>
      <c r="BD44" s="11">
        <f>+$C44-(BA44+BB44)</f>
        <v>0</v>
      </c>
      <c r="BE44" s="9"/>
      <c r="BF44" s="10"/>
      <c r="BG44" s="10">
        <f>SUM(BE44:BF44)</f>
        <v>0</v>
      </c>
      <c r="BH44" s="11">
        <f>+$C44-(BE44+BF44)</f>
        <v>0</v>
      </c>
      <c r="BI44" s="9"/>
      <c r="BJ44" s="10"/>
      <c r="BK44" s="10">
        <f>SUM(BI44:BJ44)</f>
        <v>0</v>
      </c>
      <c r="BL44" s="11">
        <f>+$C44-(BI44+BJ44)</f>
        <v>0</v>
      </c>
      <c r="BM44" s="9"/>
      <c r="BN44" s="10"/>
      <c r="BO44" s="10">
        <f>SUM(BM44:BN44)</f>
        <v>0</v>
      </c>
      <c r="BP44" s="11">
        <f>+$C44-(BM44+BN44)</f>
        <v>0</v>
      </c>
      <c r="BQ44" s="9"/>
      <c r="BR44" s="10"/>
      <c r="BS44" s="10">
        <f>SUM(BQ44:BR44)</f>
        <v>0</v>
      </c>
      <c r="BT44" s="11">
        <f>+$C44-(BQ44+BR44)</f>
        <v>0</v>
      </c>
      <c r="BU44" s="9"/>
      <c r="BV44" s="10"/>
      <c r="BW44" s="10">
        <f>SUM(BU44:BV44)</f>
        <v>0</v>
      </c>
      <c r="BX44" s="11">
        <f>+$C44-(BU44+BV44)</f>
        <v>0</v>
      </c>
      <c r="BY44" s="9"/>
      <c r="BZ44" s="10"/>
      <c r="CA44" s="10">
        <f>SUM(BY44:BZ44)</f>
        <v>0</v>
      </c>
      <c r="CB44" s="11">
        <f>+$C44-(BY44+BZ44)</f>
        <v>0</v>
      </c>
    </row>
    <row r="45" spans="1:80" x14ac:dyDescent="0.2">
      <c r="A45" s="2">
        <v>40909</v>
      </c>
      <c r="B45" t="s">
        <v>16</v>
      </c>
      <c r="C45" s="9"/>
      <c r="D45" s="17"/>
      <c r="E45" s="9"/>
      <c r="F45" s="10"/>
      <c r="G45" s="10">
        <f>SUM(E45:F45)</f>
        <v>0</v>
      </c>
      <c r="H45" s="11">
        <f>+$C45-(E45+F45)</f>
        <v>0</v>
      </c>
      <c r="I45" s="9"/>
      <c r="J45" s="10"/>
      <c r="K45" s="10">
        <f>SUM(I45:J45)</f>
        <v>0</v>
      </c>
      <c r="L45" s="11">
        <f>+$C45-(I45+J45)</f>
        <v>0</v>
      </c>
      <c r="M45" s="9"/>
      <c r="N45" s="10"/>
      <c r="O45" s="10">
        <f>SUM(M45:N45)</f>
        <v>0</v>
      </c>
      <c r="P45" s="11">
        <f>+$C45-(M45+N45)</f>
        <v>0</v>
      </c>
      <c r="Q45" s="9"/>
      <c r="R45" s="10"/>
      <c r="S45" s="10">
        <f>SUM(Q45:R45)</f>
        <v>0</v>
      </c>
      <c r="T45" s="11">
        <f>+$C45-(Q45+R45)</f>
        <v>0</v>
      </c>
      <c r="U45" s="9"/>
      <c r="V45" s="10"/>
      <c r="W45" s="10">
        <f>SUM(U45:V45)</f>
        <v>0</v>
      </c>
      <c r="X45" s="11">
        <f>+$C45-(U45+V45)</f>
        <v>0</v>
      </c>
      <c r="Y45" s="9"/>
      <c r="Z45" s="10"/>
      <c r="AA45" s="10">
        <f>SUM(Y45:Z45)</f>
        <v>0</v>
      </c>
      <c r="AB45" s="11">
        <f>+$C45-(Y45+Z45)</f>
        <v>0</v>
      </c>
      <c r="AC45" s="9"/>
      <c r="AD45" s="10"/>
      <c r="AE45" s="10">
        <f>SUM(AC45:AD45)</f>
        <v>0</v>
      </c>
      <c r="AF45" s="11">
        <f>+$C45-(AC45+AD45)</f>
        <v>0</v>
      </c>
      <c r="AG45" s="9"/>
      <c r="AH45" s="10"/>
      <c r="AI45" s="10">
        <f>SUM(AG45:AH45)</f>
        <v>0</v>
      </c>
      <c r="AJ45" s="11">
        <f>+$C45-(AG45+AH45)</f>
        <v>0</v>
      </c>
      <c r="AK45" s="9"/>
      <c r="AL45" s="10"/>
      <c r="AM45" s="10">
        <f>SUM(AK45:AL45)</f>
        <v>0</v>
      </c>
      <c r="AN45" s="11">
        <f>+$C45-(AK45+AL45)</f>
        <v>0</v>
      </c>
      <c r="AO45" s="9"/>
      <c r="AP45" s="10"/>
      <c r="AQ45" s="10">
        <f>SUM(AO45:AP45)</f>
        <v>0</v>
      </c>
      <c r="AR45" s="11">
        <f>+$C45-(AO45+AP45)</f>
        <v>0</v>
      </c>
      <c r="AS45" s="9"/>
      <c r="AT45" s="10"/>
      <c r="AU45" s="10">
        <f>SUM(AS45:AT45)</f>
        <v>0</v>
      </c>
      <c r="AV45" s="11">
        <f>+$C45-(AS45+AT45)</f>
        <v>0</v>
      </c>
      <c r="AW45" s="9"/>
      <c r="AX45" s="10"/>
      <c r="AY45" s="10">
        <f>SUM(AW45:AX45)</f>
        <v>0</v>
      </c>
      <c r="AZ45" s="11">
        <f>+$C45-(AW45+AX45)</f>
        <v>0</v>
      </c>
      <c r="BA45" s="9"/>
      <c r="BB45" s="10"/>
      <c r="BC45" s="10">
        <f>SUM(BA45:BB45)</f>
        <v>0</v>
      </c>
      <c r="BD45" s="11">
        <f>+$C45-(BA45+BB45)</f>
        <v>0</v>
      </c>
      <c r="BE45" s="9"/>
      <c r="BF45" s="10"/>
      <c r="BG45" s="10">
        <f>SUM(BE45:BF45)</f>
        <v>0</v>
      </c>
      <c r="BH45" s="11">
        <f>+$C45-(BE45+BF45)</f>
        <v>0</v>
      </c>
      <c r="BI45" s="9"/>
      <c r="BJ45" s="10"/>
      <c r="BK45" s="10">
        <f>SUM(BI45:BJ45)</f>
        <v>0</v>
      </c>
      <c r="BL45" s="11">
        <f>+$C45-(BI45+BJ45)</f>
        <v>0</v>
      </c>
      <c r="BM45" s="9"/>
      <c r="BN45" s="10"/>
      <c r="BO45" s="10">
        <f>SUM(BM45:BN45)</f>
        <v>0</v>
      </c>
      <c r="BP45" s="11">
        <f>+$C45-(BM45+BN45)</f>
        <v>0</v>
      </c>
      <c r="BQ45" s="9"/>
      <c r="BR45" s="10"/>
      <c r="BS45" s="10">
        <f>SUM(BQ45:BR45)</f>
        <v>0</v>
      </c>
      <c r="BT45" s="11">
        <f>+$C45-(BQ45+BR45)</f>
        <v>0</v>
      </c>
      <c r="BU45" s="9"/>
      <c r="BV45" s="10"/>
      <c r="BW45" s="10">
        <f>SUM(BU45:BV45)</f>
        <v>0</v>
      </c>
      <c r="BX45" s="11">
        <f>+$C45-(BU45+BV45)</f>
        <v>0</v>
      </c>
      <c r="BY45" s="9"/>
      <c r="BZ45" s="10"/>
      <c r="CA45" s="10">
        <f>SUM(BY45:BZ45)</f>
        <v>0</v>
      </c>
      <c r="CB45" s="11">
        <f>+$C45-(BY45+BZ45)</f>
        <v>0</v>
      </c>
    </row>
    <row r="46" spans="1:80" x14ac:dyDescent="0.2">
      <c r="A46" s="2">
        <v>40909</v>
      </c>
      <c r="B46" t="s">
        <v>17</v>
      </c>
      <c r="C46" s="9"/>
      <c r="D46" s="17"/>
      <c r="E46" s="9"/>
      <c r="F46" s="10"/>
      <c r="G46" s="10">
        <f>SUM(E46:F46)</f>
        <v>0</v>
      </c>
      <c r="H46" s="11">
        <f>+$C46-(E46+F46)</f>
        <v>0</v>
      </c>
      <c r="I46" s="9"/>
      <c r="J46" s="10"/>
      <c r="K46" s="10">
        <f>SUM(I46:J46)</f>
        <v>0</v>
      </c>
      <c r="L46" s="11">
        <f>+$C46-(I46+J46)</f>
        <v>0</v>
      </c>
      <c r="M46" s="9"/>
      <c r="N46" s="10"/>
      <c r="O46" s="10">
        <f>SUM(M46:N46)</f>
        <v>0</v>
      </c>
      <c r="P46" s="11">
        <f>+$C46-(M46+N46)</f>
        <v>0</v>
      </c>
      <c r="Q46" s="9"/>
      <c r="R46" s="10"/>
      <c r="S46" s="10">
        <f>SUM(Q46:R46)</f>
        <v>0</v>
      </c>
      <c r="T46" s="11">
        <f>+$C46-(Q46+R46)</f>
        <v>0</v>
      </c>
      <c r="U46" s="9"/>
      <c r="V46" s="10"/>
      <c r="W46" s="10">
        <f>SUM(U46:V46)</f>
        <v>0</v>
      </c>
      <c r="X46" s="11">
        <f>+$C46-(U46+V46)</f>
        <v>0</v>
      </c>
      <c r="Y46" s="9"/>
      <c r="Z46" s="10"/>
      <c r="AA46" s="10">
        <f>SUM(Y46:Z46)</f>
        <v>0</v>
      </c>
      <c r="AB46" s="11">
        <f>+$C46-(Y46+Z46)</f>
        <v>0</v>
      </c>
      <c r="AC46" s="9"/>
      <c r="AD46" s="10"/>
      <c r="AE46" s="10">
        <f>SUM(AC46:AD46)</f>
        <v>0</v>
      </c>
      <c r="AF46" s="11">
        <f>+$C46-(AC46+AD46)</f>
        <v>0</v>
      </c>
      <c r="AG46" s="9"/>
      <c r="AH46" s="10"/>
      <c r="AI46" s="10">
        <f>SUM(AG46:AH46)</f>
        <v>0</v>
      </c>
      <c r="AJ46" s="11">
        <f>+$C46-(AG46+AH46)</f>
        <v>0</v>
      </c>
      <c r="AK46" s="9"/>
      <c r="AL46" s="10"/>
      <c r="AM46" s="10">
        <f>SUM(AK46:AL46)</f>
        <v>0</v>
      </c>
      <c r="AN46" s="11">
        <f>+$C46-(AK46+AL46)</f>
        <v>0</v>
      </c>
      <c r="AO46" s="9"/>
      <c r="AP46" s="10"/>
      <c r="AQ46" s="10">
        <f>SUM(AO46:AP46)</f>
        <v>0</v>
      </c>
      <c r="AR46" s="11">
        <f>+$C46-(AO46+AP46)</f>
        <v>0</v>
      </c>
      <c r="AS46" s="9"/>
      <c r="AT46" s="10"/>
      <c r="AU46" s="10">
        <f>SUM(AS46:AT46)</f>
        <v>0</v>
      </c>
      <c r="AV46" s="11">
        <f>+$C46-(AS46+AT46)</f>
        <v>0</v>
      </c>
      <c r="AW46" s="9"/>
      <c r="AX46" s="10"/>
      <c r="AY46" s="10">
        <f>SUM(AW46:AX46)</f>
        <v>0</v>
      </c>
      <c r="AZ46" s="11">
        <f>+$C46-(AW46+AX46)</f>
        <v>0</v>
      </c>
      <c r="BA46" s="9"/>
      <c r="BB46" s="10"/>
      <c r="BC46" s="10">
        <f>SUM(BA46:BB46)</f>
        <v>0</v>
      </c>
      <c r="BD46" s="11">
        <f>+$C46-(BA46+BB46)</f>
        <v>0</v>
      </c>
      <c r="BE46" s="9"/>
      <c r="BF46" s="10"/>
      <c r="BG46" s="10">
        <f>SUM(BE46:BF46)</f>
        <v>0</v>
      </c>
      <c r="BH46" s="11">
        <f>+$C46-(BE46+BF46)</f>
        <v>0</v>
      </c>
      <c r="BI46" s="9"/>
      <c r="BJ46" s="10"/>
      <c r="BK46" s="10">
        <f>SUM(BI46:BJ46)</f>
        <v>0</v>
      </c>
      <c r="BL46" s="11">
        <f>+$C46-(BI46+BJ46)</f>
        <v>0</v>
      </c>
      <c r="BM46" s="9"/>
      <c r="BN46" s="10"/>
      <c r="BO46" s="10">
        <f>SUM(BM46:BN46)</f>
        <v>0</v>
      </c>
      <c r="BP46" s="11">
        <f>+$C46-(BM46+BN46)</f>
        <v>0</v>
      </c>
      <c r="BQ46" s="9"/>
      <c r="BR46" s="10"/>
      <c r="BS46" s="10">
        <f>SUM(BQ46:BR46)</f>
        <v>0</v>
      </c>
      <c r="BT46" s="11">
        <f>+$C46-(BQ46+BR46)</f>
        <v>0</v>
      </c>
      <c r="BU46" s="9"/>
      <c r="BV46" s="10"/>
      <c r="BW46" s="10">
        <f>SUM(BU46:BV46)</f>
        <v>0</v>
      </c>
      <c r="BX46" s="11">
        <f>+$C46-(BU46+BV46)</f>
        <v>0</v>
      </c>
      <c r="BY46" s="9"/>
      <c r="BZ46" s="10"/>
      <c r="CA46" s="10">
        <f>SUM(BY46:BZ46)</f>
        <v>0</v>
      </c>
      <c r="CB46" s="11">
        <f>+$C46-(BY46+BZ46)</f>
        <v>0</v>
      </c>
    </row>
    <row r="47" spans="1:80" x14ac:dyDescent="0.2">
      <c r="A47" s="2">
        <v>40909</v>
      </c>
      <c r="B47" t="s">
        <v>39</v>
      </c>
      <c r="C47" s="9"/>
      <c r="D47" s="17"/>
      <c r="E47" s="9"/>
      <c r="F47" s="10"/>
      <c r="G47" s="10">
        <f>SUM(E47:F47)</f>
        <v>0</v>
      </c>
      <c r="H47" s="11">
        <f>+$C47-(E47+F47)</f>
        <v>0</v>
      </c>
      <c r="I47" s="9"/>
      <c r="J47" s="10"/>
      <c r="K47" s="10">
        <f>SUM(I47:J47)</f>
        <v>0</v>
      </c>
      <c r="L47" s="11">
        <f>+$C47-(I47+J47)</f>
        <v>0</v>
      </c>
      <c r="M47" s="9"/>
      <c r="N47" s="10"/>
      <c r="O47" s="10">
        <f>SUM(M47:N47)</f>
        <v>0</v>
      </c>
      <c r="P47" s="11">
        <f>+$C47-(M47+N47)</f>
        <v>0</v>
      </c>
      <c r="Q47" s="9"/>
      <c r="R47" s="10"/>
      <c r="S47" s="10">
        <f>SUM(Q47:R47)</f>
        <v>0</v>
      </c>
      <c r="T47" s="11">
        <f>+$C47-(Q47+R47)</f>
        <v>0</v>
      </c>
      <c r="U47" s="9"/>
      <c r="V47" s="10"/>
      <c r="W47" s="10">
        <f>SUM(U47:V47)</f>
        <v>0</v>
      </c>
      <c r="X47" s="11">
        <f>+$C47-(U47+V47)</f>
        <v>0</v>
      </c>
      <c r="Y47" s="9"/>
      <c r="Z47" s="10"/>
      <c r="AA47" s="10">
        <f>SUM(Y47:Z47)</f>
        <v>0</v>
      </c>
      <c r="AB47" s="11">
        <f>+$C47-(Y47+Z47)</f>
        <v>0</v>
      </c>
      <c r="AC47" s="9"/>
      <c r="AD47" s="10"/>
      <c r="AE47" s="10">
        <f>SUM(AC47:AD47)</f>
        <v>0</v>
      </c>
      <c r="AF47" s="11">
        <f>+$C47-(AC47+AD47)</f>
        <v>0</v>
      </c>
      <c r="AG47" s="9"/>
      <c r="AH47" s="10"/>
      <c r="AI47" s="10">
        <f>SUM(AG47:AH47)</f>
        <v>0</v>
      </c>
      <c r="AJ47" s="11">
        <f>+$C47-(AG47+AH47)</f>
        <v>0</v>
      </c>
      <c r="AK47" s="9"/>
      <c r="AL47" s="10"/>
      <c r="AM47" s="10">
        <f>SUM(AK47:AL47)</f>
        <v>0</v>
      </c>
      <c r="AN47" s="11">
        <f>+$C47-(AK47+AL47)</f>
        <v>0</v>
      </c>
      <c r="AO47" s="9"/>
      <c r="AP47" s="10"/>
      <c r="AQ47" s="10">
        <f>SUM(AO47:AP47)</f>
        <v>0</v>
      </c>
      <c r="AR47" s="11">
        <f>+$C47-(AO47+AP47)</f>
        <v>0</v>
      </c>
      <c r="AS47" s="9"/>
      <c r="AT47" s="10"/>
      <c r="AU47" s="10">
        <f>SUM(AS47:AT47)</f>
        <v>0</v>
      </c>
      <c r="AV47" s="11">
        <f>+$C47-(AS47+AT47)</f>
        <v>0</v>
      </c>
      <c r="AW47" s="9"/>
      <c r="AX47" s="10"/>
      <c r="AY47" s="10">
        <f>SUM(AW47:AX47)</f>
        <v>0</v>
      </c>
      <c r="AZ47" s="11">
        <f>+$C47-(AW47+AX47)</f>
        <v>0</v>
      </c>
      <c r="BA47" s="9"/>
      <c r="BB47" s="10"/>
      <c r="BC47" s="10">
        <f>SUM(BA47:BB47)</f>
        <v>0</v>
      </c>
      <c r="BD47" s="11">
        <f>+$C47-(BA47+BB47)</f>
        <v>0</v>
      </c>
      <c r="BE47" s="9"/>
      <c r="BF47" s="10"/>
      <c r="BG47" s="10">
        <f>SUM(BE47:BF47)</f>
        <v>0</v>
      </c>
      <c r="BH47" s="11">
        <f>+$C47-(BE47+BF47)</f>
        <v>0</v>
      </c>
      <c r="BI47" s="9"/>
      <c r="BJ47" s="10"/>
      <c r="BK47" s="10">
        <f>SUM(BI47:BJ47)</f>
        <v>0</v>
      </c>
      <c r="BL47" s="11">
        <f>+$C47-(BI47+BJ47)</f>
        <v>0</v>
      </c>
      <c r="BM47" s="9"/>
      <c r="BN47" s="10"/>
      <c r="BO47" s="10">
        <f>SUM(BM47:BN47)</f>
        <v>0</v>
      </c>
      <c r="BP47" s="11">
        <f>+$C47-(BM47+BN47)</f>
        <v>0</v>
      </c>
      <c r="BQ47" s="9"/>
      <c r="BR47" s="10"/>
      <c r="BS47" s="10">
        <f>SUM(BQ47:BR47)</f>
        <v>0</v>
      </c>
      <c r="BT47" s="11">
        <f>+$C47-(BQ47+BR47)</f>
        <v>0</v>
      </c>
      <c r="BU47" s="9"/>
      <c r="BV47" s="10"/>
      <c r="BW47" s="10">
        <f>SUM(BU47:BV47)</f>
        <v>0</v>
      </c>
      <c r="BX47" s="11">
        <f>+$C47-(BU47+BV47)</f>
        <v>0</v>
      </c>
      <c r="BY47" s="9"/>
      <c r="BZ47" s="10"/>
      <c r="CA47" s="10">
        <f>SUM(BY47:BZ47)</f>
        <v>0</v>
      </c>
      <c r="CB47" s="11">
        <f>+$C47-(BY47+BZ47)</f>
        <v>0</v>
      </c>
    </row>
    <row r="48" spans="1:80" x14ac:dyDescent="0.2">
      <c r="A48" s="2"/>
      <c r="C48" s="17"/>
      <c r="D48" s="17"/>
      <c r="H48" s="11"/>
      <c r="L48" s="11"/>
      <c r="P48" s="11"/>
      <c r="T48" s="11"/>
      <c r="X48" s="11"/>
      <c r="AB48" s="11"/>
      <c r="AF48" s="11"/>
      <c r="AJ48" s="11"/>
      <c r="AN48" s="11"/>
      <c r="AR48" s="11"/>
      <c r="AV48" s="11"/>
      <c r="AZ48" s="11"/>
      <c r="BD48" s="11"/>
      <c r="BH48" s="11"/>
      <c r="BL48" s="11"/>
      <c r="BP48" s="11"/>
      <c r="BT48" s="11"/>
      <c r="BX48" s="11"/>
      <c r="CB48" s="11"/>
    </row>
    <row r="49" spans="1:80" x14ac:dyDescent="0.2">
      <c r="A49" s="2"/>
      <c r="C49" s="9"/>
      <c r="D49" s="17"/>
      <c r="E49" s="9"/>
      <c r="F49" s="10"/>
      <c r="G49" s="10"/>
      <c r="H49" s="11"/>
      <c r="I49" s="9"/>
      <c r="J49" s="10"/>
      <c r="K49" s="10"/>
      <c r="L49" s="11"/>
      <c r="M49" s="9"/>
      <c r="N49" s="10"/>
      <c r="O49" s="10"/>
      <c r="P49" s="11"/>
      <c r="Q49" s="9"/>
      <c r="R49" s="10"/>
      <c r="S49" s="10"/>
      <c r="T49" s="11"/>
      <c r="U49" s="9"/>
      <c r="V49" s="10"/>
      <c r="W49" s="10"/>
      <c r="X49" s="11"/>
      <c r="Y49" s="9"/>
      <c r="Z49" s="10"/>
      <c r="AA49" s="10"/>
      <c r="AB49" s="11"/>
      <c r="AC49" s="9"/>
      <c r="AD49" s="10"/>
      <c r="AE49" s="10"/>
      <c r="AF49" s="11"/>
      <c r="AG49" s="9"/>
      <c r="AH49" s="10"/>
      <c r="AI49" s="10"/>
      <c r="AJ49" s="11"/>
      <c r="AK49" s="9"/>
      <c r="AL49" s="10"/>
      <c r="AM49" s="10"/>
      <c r="AN49" s="11"/>
      <c r="AO49" s="9"/>
      <c r="AP49" s="10"/>
      <c r="AQ49" s="10"/>
      <c r="AR49" s="11"/>
      <c r="AS49" s="9"/>
      <c r="AT49" s="10"/>
      <c r="AU49" s="10"/>
      <c r="AV49" s="11"/>
      <c r="AW49" s="9"/>
      <c r="AX49" s="10"/>
      <c r="AY49" s="10"/>
      <c r="AZ49" s="11"/>
      <c r="BA49" s="9"/>
      <c r="BB49" s="10"/>
      <c r="BC49" s="10"/>
      <c r="BD49" s="11"/>
      <c r="BE49" s="9"/>
      <c r="BF49" s="10"/>
      <c r="BG49" s="10"/>
      <c r="BH49" s="11"/>
      <c r="BI49" s="9"/>
      <c r="BJ49" s="10"/>
      <c r="BK49" s="10"/>
      <c r="BL49" s="11"/>
      <c r="BM49" s="9"/>
      <c r="BN49" s="10"/>
      <c r="BO49" s="10"/>
      <c r="BP49" s="11"/>
      <c r="BQ49" s="9"/>
      <c r="BR49" s="10"/>
      <c r="BS49" s="10"/>
      <c r="BT49" s="11"/>
      <c r="BU49" s="9"/>
      <c r="BV49" s="10"/>
      <c r="BW49" s="10"/>
      <c r="BX49" s="11"/>
      <c r="BY49" s="9"/>
      <c r="BZ49" s="10"/>
      <c r="CA49" s="10"/>
      <c r="CB49" s="11"/>
    </row>
    <row r="50" spans="1:80" x14ac:dyDescent="0.2">
      <c r="A50" s="2">
        <v>40909</v>
      </c>
      <c r="B50" s="22" t="s">
        <v>41</v>
      </c>
      <c r="C50" s="9"/>
      <c r="D50" s="17"/>
      <c r="E50" s="9"/>
      <c r="F50" s="10"/>
      <c r="G50" s="10">
        <f>SUM(E50:F50)</f>
        <v>0</v>
      </c>
      <c r="H50" s="11">
        <f>+$C50-(E50+F50)</f>
        <v>0</v>
      </c>
      <c r="I50" s="9"/>
      <c r="J50" s="10"/>
      <c r="K50" s="10">
        <f>SUM(I50:J50)</f>
        <v>0</v>
      </c>
      <c r="L50" s="11">
        <f>+$C50-(I50+J50)</f>
        <v>0</v>
      </c>
      <c r="M50" s="9"/>
      <c r="N50" s="10"/>
      <c r="O50" s="10">
        <f>SUM(M50:N50)</f>
        <v>0</v>
      </c>
      <c r="P50" s="11">
        <f>+$C50-(M50+N50)</f>
        <v>0</v>
      </c>
      <c r="Q50" s="9"/>
      <c r="R50" s="10"/>
      <c r="S50" s="10">
        <f>SUM(Q50:R50)</f>
        <v>0</v>
      </c>
      <c r="T50" s="11">
        <f>+$C50-(Q50+R50)</f>
        <v>0</v>
      </c>
      <c r="U50" s="9"/>
      <c r="V50" s="10"/>
      <c r="W50" s="10">
        <f>SUM(U50:V50)</f>
        <v>0</v>
      </c>
      <c r="X50" s="11">
        <f>+$C50-(U50+V50)</f>
        <v>0</v>
      </c>
      <c r="Y50" s="9">
        <v>2</v>
      </c>
      <c r="Z50" s="10"/>
      <c r="AA50" s="10">
        <f>SUM(Y50:Z50)</f>
        <v>2</v>
      </c>
      <c r="AB50" s="11">
        <f>+$C50-(Y50+Z50)</f>
        <v>-2</v>
      </c>
      <c r="AC50" s="9"/>
      <c r="AD50" s="10"/>
      <c r="AE50" s="10">
        <f>SUM(AC50:AD50)</f>
        <v>0</v>
      </c>
      <c r="AF50" s="11">
        <f>+$C50-(AC50+AD50)</f>
        <v>0</v>
      </c>
      <c r="AG50" s="9"/>
      <c r="AH50" s="10"/>
      <c r="AI50" s="10">
        <f>SUM(AG50:AH50)</f>
        <v>0</v>
      </c>
      <c r="AJ50" s="11">
        <f>+$C50-(AG50+AH50)</f>
        <v>0</v>
      </c>
      <c r="AK50" s="9"/>
      <c r="AL50" s="10"/>
      <c r="AM50" s="10">
        <f>SUM(AK50:AL50)</f>
        <v>0</v>
      </c>
      <c r="AN50" s="11">
        <f>+$C50-(AK50+AL50)</f>
        <v>0</v>
      </c>
      <c r="AO50" s="9"/>
      <c r="AP50" s="10"/>
      <c r="AQ50" s="10">
        <f>SUM(AO50:AP50)</f>
        <v>0</v>
      </c>
      <c r="AR50" s="11">
        <f>+$C50-(AO50+AP50)</f>
        <v>0</v>
      </c>
      <c r="AS50" s="9"/>
      <c r="AT50" s="10"/>
      <c r="AU50" s="10">
        <f>SUM(AS50:AT50)</f>
        <v>0</v>
      </c>
      <c r="AV50" s="11">
        <f>+$C50-(AS50+AT50)</f>
        <v>0</v>
      </c>
      <c r="AW50" s="9">
        <v>2</v>
      </c>
      <c r="AX50" s="10"/>
      <c r="AY50" s="10">
        <f>SUM(AW50:AX50)</f>
        <v>2</v>
      </c>
      <c r="AZ50" s="11">
        <f>+$C50-(AW50+AX50)</f>
        <v>-2</v>
      </c>
      <c r="BA50" s="9"/>
      <c r="BB50" s="10"/>
      <c r="BC50" s="10">
        <f>SUM(BA50:BB50)</f>
        <v>0</v>
      </c>
      <c r="BD50" s="11">
        <f>+$C50-(BA50+BB50)</f>
        <v>0</v>
      </c>
      <c r="BE50" s="9"/>
      <c r="BF50" s="10"/>
      <c r="BG50" s="10">
        <f>SUM(BE50:BF50)</f>
        <v>0</v>
      </c>
      <c r="BH50" s="11">
        <f>+$C50-(BE50+BF50)</f>
        <v>0</v>
      </c>
      <c r="BI50" s="9"/>
      <c r="BJ50" s="10"/>
      <c r="BK50" s="10">
        <f>SUM(BI50:BJ50)</f>
        <v>0</v>
      </c>
      <c r="BL50" s="11">
        <f>+$C50-(BI50+BJ50)</f>
        <v>0</v>
      </c>
      <c r="BM50" s="9"/>
      <c r="BN50" s="10"/>
      <c r="BO50" s="10">
        <f>SUM(BM50:BN50)</f>
        <v>0</v>
      </c>
      <c r="BP50" s="11">
        <f>+$C50-(BM50+BN50)</f>
        <v>0</v>
      </c>
      <c r="BQ50" s="9"/>
      <c r="BR50" s="10"/>
      <c r="BS50" s="10">
        <f>SUM(BQ50:BR50)</f>
        <v>0</v>
      </c>
      <c r="BT50" s="11">
        <f>+$C50-(BQ50+BR50)</f>
        <v>0</v>
      </c>
      <c r="BU50" s="9"/>
      <c r="BV50" s="10"/>
      <c r="BW50" s="10">
        <f>SUM(BU50:BV50)</f>
        <v>0</v>
      </c>
      <c r="BX50" s="11">
        <f>+$C50-(BU50+BV50)</f>
        <v>0</v>
      </c>
      <c r="BY50" s="9"/>
      <c r="BZ50" s="10"/>
      <c r="CA50" s="10">
        <f>SUM(BY50:BZ50)</f>
        <v>0</v>
      </c>
      <c r="CB50" s="11">
        <f>+$C50-(BY50+BZ50)</f>
        <v>0</v>
      </c>
    </row>
    <row r="51" spans="1:80" x14ac:dyDescent="0.2">
      <c r="A51" s="2"/>
      <c r="C51" s="9"/>
      <c r="D51" s="17"/>
      <c r="E51" s="9"/>
      <c r="F51" s="10"/>
      <c r="G51" s="10"/>
      <c r="H51" s="11"/>
      <c r="I51" s="9"/>
      <c r="J51" s="10"/>
      <c r="K51" s="10"/>
      <c r="L51" s="11"/>
      <c r="M51" s="9"/>
      <c r="N51" s="10"/>
      <c r="O51" s="10"/>
      <c r="P51" s="11"/>
      <c r="Q51" s="9"/>
      <c r="R51" s="10"/>
      <c r="S51" s="10"/>
      <c r="T51" s="11"/>
      <c r="U51" s="9"/>
      <c r="V51" s="10"/>
      <c r="W51" s="10"/>
      <c r="X51" s="11"/>
      <c r="Y51" s="9"/>
      <c r="Z51" s="10"/>
      <c r="AA51" s="10"/>
      <c r="AB51" s="11"/>
      <c r="AC51" s="9"/>
      <c r="AD51" s="10"/>
      <c r="AE51" s="10"/>
      <c r="AF51" s="11"/>
      <c r="AG51" s="9"/>
      <c r="AH51" s="10"/>
      <c r="AI51" s="10"/>
      <c r="AJ51" s="11"/>
      <c r="AK51" s="9"/>
      <c r="AL51" s="10"/>
      <c r="AM51" s="10"/>
      <c r="AN51" s="11"/>
      <c r="AO51" s="9"/>
      <c r="AP51" s="10"/>
      <c r="AQ51" s="10"/>
      <c r="AR51" s="11"/>
      <c r="AS51" s="9"/>
      <c r="AT51" s="10"/>
      <c r="AU51" s="10"/>
      <c r="AV51" s="11"/>
      <c r="AW51" s="9"/>
      <c r="AX51" s="10"/>
      <c r="AY51" s="10"/>
      <c r="AZ51" s="11"/>
      <c r="BA51" s="9"/>
      <c r="BB51" s="10"/>
      <c r="BC51" s="10"/>
      <c r="BD51" s="11"/>
      <c r="BE51" s="9"/>
      <c r="BF51" s="10"/>
      <c r="BG51" s="10"/>
      <c r="BH51" s="11"/>
      <c r="BI51" s="9"/>
      <c r="BJ51" s="10"/>
      <c r="BK51" s="10"/>
      <c r="BL51" s="11"/>
      <c r="BM51" s="9"/>
      <c r="BN51" s="10"/>
      <c r="BO51" s="10"/>
      <c r="BP51" s="11"/>
      <c r="BQ51" s="9"/>
      <c r="BR51" s="10"/>
      <c r="BS51" s="10"/>
      <c r="BT51" s="11"/>
      <c r="BU51" s="9"/>
      <c r="BV51" s="10"/>
      <c r="BW51" s="10"/>
      <c r="BX51" s="11"/>
      <c r="BY51" s="9"/>
      <c r="BZ51" s="10"/>
      <c r="CA51" s="10"/>
      <c r="CB51" s="11"/>
    </row>
    <row r="52" spans="1:80" x14ac:dyDescent="0.2">
      <c r="A52" s="2">
        <v>40909</v>
      </c>
      <c r="B52" t="s">
        <v>38</v>
      </c>
      <c r="C52" s="17"/>
      <c r="E52" s="9"/>
      <c r="G52" s="10">
        <f>SUM(E52:F52)</f>
        <v>0</v>
      </c>
      <c r="H52" s="11">
        <f>+$C52-(E52+F52)</f>
        <v>0</v>
      </c>
      <c r="I52" s="9"/>
      <c r="K52" s="10">
        <f>SUM(I52:J52)</f>
        <v>0</v>
      </c>
      <c r="L52" s="11">
        <f>+$C52-(I52+J52)</f>
        <v>0</v>
      </c>
      <c r="M52" s="9"/>
      <c r="O52" s="10">
        <f>SUM(M52:N52)</f>
        <v>0</v>
      </c>
      <c r="P52" s="11">
        <f>+$C52-(M52+N52)</f>
        <v>0</v>
      </c>
      <c r="Q52" s="9"/>
      <c r="S52" s="10">
        <f>SUM(Q52:R52)</f>
        <v>0</v>
      </c>
      <c r="T52" s="11">
        <f>+$C52-(Q52+R52)</f>
        <v>0</v>
      </c>
      <c r="U52" s="9"/>
      <c r="W52" s="10">
        <f>SUM(U52:V52)</f>
        <v>0</v>
      </c>
      <c r="X52" s="11">
        <f>+$C52-(U52+V52)</f>
        <v>0</v>
      </c>
      <c r="Y52" s="9"/>
      <c r="AA52" s="10">
        <f>SUM(Y52:Z52)</f>
        <v>0</v>
      </c>
      <c r="AB52" s="11">
        <f>+$C52-(Y52+Z52)</f>
        <v>0</v>
      </c>
      <c r="AC52" s="9"/>
      <c r="AE52" s="10">
        <f>SUM(AC52:AD52)</f>
        <v>0</v>
      </c>
      <c r="AF52" s="11">
        <f>+$C52-(AC52+AD52)</f>
        <v>0</v>
      </c>
      <c r="AG52" s="9"/>
      <c r="AI52" s="10">
        <f>SUM(AG52:AH52)</f>
        <v>0</v>
      </c>
      <c r="AJ52" s="11">
        <f>+$C52-(AG52+AH52)</f>
        <v>0</v>
      </c>
      <c r="AK52" s="9"/>
      <c r="AM52" s="10">
        <f>SUM(AK52:AL52)</f>
        <v>0</v>
      </c>
      <c r="AN52" s="11">
        <f>+$C52-(AK52+AL52)</f>
        <v>0</v>
      </c>
      <c r="AO52" s="9"/>
      <c r="AQ52" s="10">
        <f>SUM(AO52:AP52)</f>
        <v>0</v>
      </c>
      <c r="AR52" s="11">
        <f>+$C52-(AO52+AP52)</f>
        <v>0</v>
      </c>
      <c r="AS52" s="9"/>
      <c r="AU52" s="10">
        <f>SUM(AS52:AT52)</f>
        <v>0</v>
      </c>
      <c r="AV52" s="11">
        <f>+$C52-(AS52+AT52)</f>
        <v>0</v>
      </c>
      <c r="AW52" s="9"/>
      <c r="AY52" s="10">
        <f>SUM(AW52:AX52)</f>
        <v>0</v>
      </c>
      <c r="AZ52" s="11">
        <f>+$C52-(AW52+AX52)</f>
        <v>0</v>
      </c>
      <c r="BA52" s="9"/>
      <c r="BC52" s="10">
        <f>SUM(BA52:BB52)</f>
        <v>0</v>
      </c>
      <c r="BD52" s="11">
        <f>+$C52-(BA52+BB52)</f>
        <v>0</v>
      </c>
      <c r="BE52" s="9"/>
      <c r="BG52" s="10">
        <f>SUM(BE52:BF52)</f>
        <v>0</v>
      </c>
      <c r="BH52" s="11">
        <f>+$C52-(BE52+BF52)</f>
        <v>0</v>
      </c>
      <c r="BI52" s="9"/>
      <c r="BK52" s="10">
        <f>SUM(BI52:BJ52)</f>
        <v>0</v>
      </c>
      <c r="BL52" s="11">
        <f>+$C52-(BI52+BJ52)</f>
        <v>0</v>
      </c>
      <c r="BM52" s="9"/>
      <c r="BO52" s="10">
        <f>SUM(BM52:BN52)</f>
        <v>0</v>
      </c>
      <c r="BP52" s="11">
        <f>+$C52-(BM52+BN52)</f>
        <v>0</v>
      </c>
      <c r="BQ52" s="9"/>
      <c r="BS52" s="10">
        <f>SUM(BQ52:BR52)</f>
        <v>0</v>
      </c>
      <c r="BT52" s="11">
        <f>+$C52-(BQ52+BR52)</f>
        <v>0</v>
      </c>
      <c r="BU52" s="9"/>
      <c r="BW52" s="10">
        <f>SUM(BU52:BV52)</f>
        <v>0</v>
      </c>
      <c r="BX52" s="11">
        <f>+$C52-(BU52+BV52)</f>
        <v>0</v>
      </c>
      <c r="BY52" s="9"/>
      <c r="CA52" s="10">
        <f>SUM(BY52:BZ52)</f>
        <v>0</v>
      </c>
      <c r="CB52" s="11">
        <f>+$C52-(BY52+BZ52)</f>
        <v>0</v>
      </c>
    </row>
    <row r="53" spans="1:80" x14ac:dyDescent="0.2">
      <c r="A53" s="2">
        <v>40909</v>
      </c>
      <c r="B53" t="s">
        <v>55</v>
      </c>
      <c r="C53" s="17"/>
      <c r="E53" s="9"/>
      <c r="G53" s="10">
        <f>SUM(E53:F53)</f>
        <v>0</v>
      </c>
      <c r="H53" s="11">
        <f>+$C53-(E53+F53)</f>
        <v>0</v>
      </c>
      <c r="I53" s="9"/>
      <c r="K53" s="10">
        <f>SUM(I53:J53)</f>
        <v>0</v>
      </c>
      <c r="L53" s="11">
        <f>+$C53-(I53+J53)</f>
        <v>0</v>
      </c>
      <c r="M53" s="9"/>
      <c r="O53" s="10">
        <f>SUM(M53:N53)</f>
        <v>0</v>
      </c>
      <c r="P53" s="11">
        <f>+$C53-(M53+N53)</f>
        <v>0</v>
      </c>
      <c r="Q53" s="9"/>
      <c r="S53" s="10">
        <f>SUM(Q53:R53)</f>
        <v>0</v>
      </c>
      <c r="T53" s="11">
        <f>+$C53-(Q53+R53)</f>
        <v>0</v>
      </c>
      <c r="U53" s="9"/>
      <c r="W53" s="10">
        <f>SUM(U53:V53)</f>
        <v>0</v>
      </c>
      <c r="X53" s="11">
        <f>+$C53-(U53+V53)</f>
        <v>0</v>
      </c>
      <c r="Y53" s="9"/>
      <c r="AA53" s="10">
        <f>SUM(Y53:Z53)</f>
        <v>0</v>
      </c>
      <c r="AB53" s="11">
        <f>+$C53-(Y53+Z53)</f>
        <v>0</v>
      </c>
      <c r="AC53" s="9"/>
      <c r="AE53" s="10">
        <f>SUM(AC53:AD53)</f>
        <v>0</v>
      </c>
      <c r="AF53" s="11">
        <f>+$C53-(AC53+AD53)</f>
        <v>0</v>
      </c>
      <c r="AG53" s="9"/>
      <c r="AI53" s="10">
        <f>SUM(AG53:AH53)</f>
        <v>0</v>
      </c>
      <c r="AJ53" s="11">
        <f>+$C53-(AG53+AH53)</f>
        <v>0</v>
      </c>
      <c r="AK53" s="9"/>
      <c r="AM53" s="10">
        <f>SUM(AK53:AL53)</f>
        <v>0</v>
      </c>
      <c r="AN53" s="11">
        <f>+$C53-(AK53+AL53)</f>
        <v>0</v>
      </c>
      <c r="AO53" s="9"/>
      <c r="AQ53" s="10">
        <f>SUM(AO53:AP53)</f>
        <v>0</v>
      </c>
      <c r="AR53" s="11">
        <f>+$C53-(AO53+AP53)</f>
        <v>0</v>
      </c>
      <c r="AS53" s="9"/>
      <c r="AU53" s="10">
        <f>SUM(AS53:AT53)</f>
        <v>0</v>
      </c>
      <c r="AV53" s="11">
        <f>+$C53-(AS53+AT53)</f>
        <v>0</v>
      </c>
      <c r="AW53" s="9"/>
      <c r="AY53" s="10">
        <f>SUM(AW53:AX53)</f>
        <v>0</v>
      </c>
      <c r="AZ53" s="11">
        <f>+$C53-(AW53+AX53)</f>
        <v>0</v>
      </c>
      <c r="BA53" s="9"/>
      <c r="BC53" s="10">
        <f>SUM(BA53:BB53)</f>
        <v>0</v>
      </c>
      <c r="BD53" s="11">
        <f>+$C53-(BA53+BB53)</f>
        <v>0</v>
      </c>
      <c r="BE53" s="9"/>
      <c r="BG53" s="10">
        <f>SUM(BE53:BF53)</f>
        <v>0</v>
      </c>
      <c r="BH53" s="11">
        <f>+$C53-(BE53+BF53)</f>
        <v>0</v>
      </c>
      <c r="BI53" s="9"/>
      <c r="BK53" s="10">
        <f>SUM(BI53:BJ53)</f>
        <v>0</v>
      </c>
      <c r="BL53" s="11">
        <f>+$C53-(BI53+BJ53)</f>
        <v>0</v>
      </c>
      <c r="BM53" s="9"/>
      <c r="BO53" s="10">
        <f>SUM(BM53:BN53)</f>
        <v>0</v>
      </c>
      <c r="BP53" s="11">
        <f>+$C53-(BM53+BN53)</f>
        <v>0</v>
      </c>
      <c r="BQ53" s="9"/>
      <c r="BS53" s="10">
        <f>SUM(BQ53:BR53)</f>
        <v>0</v>
      </c>
      <c r="BT53" s="11">
        <f>+$C53-(BQ53+BR53)</f>
        <v>0</v>
      </c>
      <c r="BU53" s="9"/>
      <c r="BW53" s="10">
        <f>SUM(BU53:BV53)</f>
        <v>0</v>
      </c>
      <c r="BX53" s="11">
        <f>+$C53-(BU53+BV53)</f>
        <v>0</v>
      </c>
      <c r="BY53" s="9"/>
      <c r="CA53" s="10">
        <f>SUM(BY53:BZ53)</f>
        <v>0</v>
      </c>
      <c r="CB53" s="11">
        <f>+$C53-(BY53+BZ53)</f>
        <v>0</v>
      </c>
    </row>
    <row r="54" spans="1:80" x14ac:dyDescent="0.2">
      <c r="A54" s="2"/>
      <c r="C54" s="9"/>
      <c r="D54" s="17"/>
      <c r="E54" s="9"/>
      <c r="F54" s="10"/>
      <c r="G54" s="10"/>
      <c r="H54" s="11"/>
      <c r="I54" s="9"/>
      <c r="J54" s="10"/>
      <c r="K54" s="10"/>
      <c r="L54" s="11"/>
      <c r="M54" s="9"/>
      <c r="N54" s="10"/>
      <c r="O54" s="10"/>
      <c r="P54" s="11"/>
      <c r="Q54" s="9"/>
      <c r="R54" s="10"/>
      <c r="S54" s="10"/>
      <c r="T54" s="11"/>
      <c r="U54" s="9"/>
      <c r="V54" s="10"/>
      <c r="W54" s="10"/>
      <c r="X54" s="11"/>
      <c r="Y54" s="9"/>
      <c r="Z54" s="10"/>
      <c r="AA54" s="10"/>
      <c r="AB54" s="11"/>
      <c r="AC54" s="9"/>
      <c r="AD54" s="10"/>
      <c r="AE54" s="10"/>
      <c r="AF54" s="11"/>
      <c r="AG54" s="9"/>
      <c r="AH54" s="10"/>
      <c r="AI54" s="10"/>
      <c r="AJ54" s="11"/>
      <c r="AK54" s="9"/>
      <c r="AL54" s="10"/>
      <c r="AM54" s="10"/>
      <c r="AN54" s="11"/>
      <c r="AO54" s="9"/>
      <c r="AP54" s="10"/>
      <c r="AQ54" s="10"/>
      <c r="AR54" s="11"/>
      <c r="AS54" s="9"/>
      <c r="AT54" s="10"/>
      <c r="AU54" s="10"/>
      <c r="AV54" s="11"/>
      <c r="AW54" s="9"/>
      <c r="AX54" s="10"/>
      <c r="AY54" s="10"/>
      <c r="AZ54" s="11"/>
      <c r="BA54" s="9"/>
      <c r="BB54" s="10"/>
      <c r="BC54" s="10"/>
      <c r="BD54" s="11"/>
      <c r="BE54" s="9"/>
      <c r="BF54" s="10"/>
      <c r="BG54" s="10"/>
      <c r="BH54" s="11"/>
      <c r="BI54" s="9"/>
      <c r="BJ54" s="10"/>
      <c r="BK54" s="10"/>
      <c r="BL54" s="11"/>
      <c r="BM54" s="9"/>
      <c r="BN54" s="10"/>
      <c r="BO54" s="10"/>
      <c r="BP54" s="11"/>
      <c r="BQ54" s="9"/>
      <c r="BR54" s="10"/>
      <c r="BS54" s="10"/>
      <c r="BT54" s="11"/>
      <c r="BU54" s="9"/>
      <c r="BV54" s="10"/>
      <c r="BW54" s="10"/>
      <c r="BX54" s="11"/>
      <c r="BY54" s="9"/>
      <c r="BZ54" s="10"/>
      <c r="CA54" s="10"/>
      <c r="CB54" s="11"/>
    </row>
    <row r="55" spans="1:80" x14ac:dyDescent="0.2">
      <c r="B55" t="s">
        <v>4</v>
      </c>
      <c r="C55" s="18">
        <f>SUM(C7:C54)</f>
        <v>0</v>
      </c>
      <c r="D55" s="18">
        <f>SUM(D9:D43)</f>
        <v>0</v>
      </c>
      <c r="E55" s="12">
        <f>SUM(E7:E54)</f>
        <v>17</v>
      </c>
      <c r="F55" s="13">
        <f>SUM(F9:F43)</f>
        <v>0</v>
      </c>
      <c r="G55" s="13">
        <f>SUM(E55:F55)</f>
        <v>17</v>
      </c>
      <c r="H55" s="14">
        <f>+$C55-(E55+F55)</f>
        <v>-17</v>
      </c>
      <c r="I55" s="12">
        <f>SUM(I7:I54)</f>
        <v>24</v>
      </c>
      <c r="J55" s="13">
        <f>SUM(J9:J43)</f>
        <v>0</v>
      </c>
      <c r="K55" s="13">
        <f>SUM(I55:J55)</f>
        <v>24</v>
      </c>
      <c r="L55" s="14">
        <f>+$C55-(I55+J55)</f>
        <v>-24</v>
      </c>
      <c r="M55" s="12">
        <f>SUM(M7:M54)</f>
        <v>12</v>
      </c>
      <c r="N55" s="13">
        <f>SUM(N9:N43)</f>
        <v>0</v>
      </c>
      <c r="O55" s="13">
        <f>SUM(M55:N55)</f>
        <v>12</v>
      </c>
      <c r="P55" s="14">
        <f>+$C55-(M55+N55)</f>
        <v>-12</v>
      </c>
      <c r="Q55" s="12">
        <f>SUM(Q7:Q54)</f>
        <v>22</v>
      </c>
      <c r="R55" s="13">
        <f>SUM(R9:R43)</f>
        <v>0</v>
      </c>
      <c r="S55" s="13">
        <f>SUM(Q55:R55)</f>
        <v>22</v>
      </c>
      <c r="T55" s="14">
        <f>+$C55-(Q55+R55)</f>
        <v>-22</v>
      </c>
      <c r="U55" s="12">
        <f>SUM(U7:U54)</f>
        <v>23</v>
      </c>
      <c r="V55" s="13">
        <f>SUM(V9:V43)</f>
        <v>0</v>
      </c>
      <c r="W55" s="13">
        <f>SUM(U55:V55)</f>
        <v>23</v>
      </c>
      <c r="X55" s="14">
        <f>+$C55-(U55+V55)</f>
        <v>-23</v>
      </c>
      <c r="Y55" s="12">
        <f>SUM(Y7:Y54)</f>
        <v>21</v>
      </c>
      <c r="Z55" s="13">
        <f>SUM(Z9:Z43)</f>
        <v>0</v>
      </c>
      <c r="AA55" s="13">
        <f>SUM(Y55:Z55)</f>
        <v>21</v>
      </c>
      <c r="AB55" s="14">
        <f>+$C55-(Y55+Z55)</f>
        <v>-21</v>
      </c>
      <c r="AC55" s="12">
        <f>SUM(AC7:AC54)</f>
        <v>45</v>
      </c>
      <c r="AD55" s="13">
        <f>SUM(AD9:AD43)</f>
        <v>0</v>
      </c>
      <c r="AE55" s="13">
        <f>SUM(AC55:AD55)</f>
        <v>45</v>
      </c>
      <c r="AF55" s="14">
        <f>+$C55-(AC55+AD55)</f>
        <v>-45</v>
      </c>
      <c r="AG55" s="12">
        <f>SUM(AG7:AG54)</f>
        <v>70</v>
      </c>
      <c r="AH55" s="13">
        <f>SUM(AH9:AH43)</f>
        <v>0</v>
      </c>
      <c r="AI55" s="13">
        <f>SUM(AG55:AH55)</f>
        <v>70</v>
      </c>
      <c r="AJ55" s="14">
        <f>+$C55-(AG55+AH55)</f>
        <v>-70</v>
      </c>
      <c r="AK55" s="12">
        <f>SUM(AK7:AK54)</f>
        <v>32</v>
      </c>
      <c r="AL55" s="13">
        <f>SUM(AL9:AL43)</f>
        <v>0</v>
      </c>
      <c r="AM55" s="13">
        <f>SUM(AK55:AL55)</f>
        <v>32</v>
      </c>
      <c r="AN55" s="14">
        <f>+$C55-(AK55+AL55)</f>
        <v>-32</v>
      </c>
      <c r="AO55" s="12">
        <f>SUM(AO7:AO54)</f>
        <v>68</v>
      </c>
      <c r="AP55" s="13">
        <f>SUM(AP9:AP43)</f>
        <v>0</v>
      </c>
      <c r="AQ55" s="13">
        <f>SUM(AO55:AP55)</f>
        <v>68</v>
      </c>
      <c r="AR55" s="14">
        <f>+$C55-(AO55+AP55)</f>
        <v>-68</v>
      </c>
      <c r="AS55" s="12">
        <f>SUM(AS7:AS54)</f>
        <v>53</v>
      </c>
      <c r="AT55" s="13">
        <f>SUM(AT9:AT43)</f>
        <v>0</v>
      </c>
      <c r="AU55" s="13">
        <f>SUM(AS55:AT55)</f>
        <v>53</v>
      </c>
      <c r="AV55" s="14">
        <f>+$C55-(AS55+AT55)</f>
        <v>-53</v>
      </c>
      <c r="AW55" s="12">
        <f>SUM(AW7:AW54)</f>
        <v>51</v>
      </c>
      <c r="AX55" s="13">
        <f>SUM(AX9:AX43)</f>
        <v>0</v>
      </c>
      <c r="AY55" s="13">
        <f>SUM(AW55:AX55)</f>
        <v>51</v>
      </c>
      <c r="AZ55" s="14">
        <f>+$C55-(AW55+AX55)</f>
        <v>-51</v>
      </c>
      <c r="BA55" s="12">
        <f>SUM(BA7:BA54)</f>
        <v>56</v>
      </c>
      <c r="BB55" s="13">
        <f>SUM(BB9:BB43)</f>
        <v>0</v>
      </c>
      <c r="BC55" s="13">
        <f>SUM(BA55:BB55)</f>
        <v>56</v>
      </c>
      <c r="BD55" s="14">
        <f>+$C55-(BA55+BB55)</f>
        <v>-56</v>
      </c>
      <c r="BE55" s="12">
        <f>SUM(BE7:BE54)</f>
        <v>71</v>
      </c>
      <c r="BF55" s="13">
        <f>SUM(BF9:BF43)</f>
        <v>0</v>
      </c>
      <c r="BG55" s="13">
        <f>SUM(BE55:BF55)</f>
        <v>71</v>
      </c>
      <c r="BH55" s="14">
        <f>+$C55-(BE55+BF55)</f>
        <v>-71</v>
      </c>
      <c r="BI55" s="12">
        <f>SUM(BI7:BI54)</f>
        <v>51</v>
      </c>
      <c r="BJ55" s="13">
        <f>SUM(BJ9:BJ43)</f>
        <v>0</v>
      </c>
      <c r="BK55" s="13">
        <f>SUM(BI55:BJ55)</f>
        <v>51</v>
      </c>
      <c r="BL55" s="14">
        <f>+$C55-(BI55+BJ55)</f>
        <v>-51</v>
      </c>
      <c r="BM55" s="12">
        <f>SUM(BM7:BM54)</f>
        <v>77</v>
      </c>
      <c r="BN55" s="13">
        <f>SUM(BN9:BN43)</f>
        <v>0</v>
      </c>
      <c r="BO55" s="13">
        <f>SUM(BM55:BN55)</f>
        <v>77</v>
      </c>
      <c r="BP55" s="14">
        <f>+$C55-(BM55+BN55)</f>
        <v>-77</v>
      </c>
      <c r="BQ55" s="12">
        <f>SUM(BQ7:BQ54)</f>
        <v>32</v>
      </c>
      <c r="BR55" s="13">
        <f>SUM(BR9:BR43)</f>
        <v>0</v>
      </c>
      <c r="BS55" s="13">
        <f>SUM(BQ55:BR55)</f>
        <v>32</v>
      </c>
      <c r="BT55" s="14">
        <f>+$C55-(BQ55+BR55)</f>
        <v>-32</v>
      </c>
      <c r="BU55" s="12">
        <f>SUM(BU7:BU54)</f>
        <v>60</v>
      </c>
      <c r="BV55" s="13">
        <f>SUM(BV9:BV43)</f>
        <v>0</v>
      </c>
      <c r="BW55" s="13">
        <f>SUM(BU55:BV55)</f>
        <v>60</v>
      </c>
      <c r="BX55" s="14">
        <f>+$C55-(BU55+BV55)</f>
        <v>-60</v>
      </c>
      <c r="BY55" s="12">
        <f>SUM(BY7:BY54)</f>
        <v>29</v>
      </c>
      <c r="BZ55" s="13">
        <f>SUM(BZ9:BZ43)</f>
        <v>0</v>
      </c>
      <c r="CA55" s="13">
        <f>SUM(BY55:BZ55)</f>
        <v>29</v>
      </c>
      <c r="CB55" s="14">
        <f>+$C55-(BY55+BZ55)</f>
        <v>-29</v>
      </c>
    </row>
    <row r="57" spans="1:80" x14ac:dyDescent="0.2">
      <c r="A57" t="s">
        <v>8</v>
      </c>
    </row>
    <row r="58" spans="1:80" x14ac:dyDescent="0.2">
      <c r="A58" t="s">
        <v>9</v>
      </c>
      <c r="G58">
        <f>$G55</f>
        <v>17</v>
      </c>
      <c r="H58" t="s">
        <v>44</v>
      </c>
      <c r="K58">
        <f>$G55+$K55</f>
        <v>41</v>
      </c>
      <c r="L58" t="s">
        <v>44</v>
      </c>
      <c r="O58">
        <f>$G55+$K55</f>
        <v>41</v>
      </c>
      <c r="P58" t="s">
        <v>44</v>
      </c>
      <c r="S58">
        <f>$G55+$K55+$S55</f>
        <v>63</v>
      </c>
      <c r="T58" t="s">
        <v>44</v>
      </c>
      <c r="W58">
        <f>$G55+$K55+$S55+$W55</f>
        <v>86</v>
      </c>
      <c r="X58" t="s">
        <v>44</v>
      </c>
      <c r="AA58">
        <f>$G55+$K55+$S55+$W55+$AA55</f>
        <v>107</v>
      </c>
      <c r="AB58" t="s">
        <v>44</v>
      </c>
      <c r="AE58">
        <f>$G55+$K55+$S55+$W55+$AA55+$AE55</f>
        <v>152</v>
      </c>
      <c r="AF58" t="s">
        <v>44</v>
      </c>
      <c r="AI58">
        <f>$G55+$K55+$S55+$W55+$AA55+$AE55+$AI55</f>
        <v>222</v>
      </c>
      <c r="AJ58" t="s">
        <v>44</v>
      </c>
      <c r="AM58">
        <f>$G55+$K55+$S55+$W55+$AA55+$AE55+$AI55+$AM55</f>
        <v>254</v>
      </c>
      <c r="AN58" t="s">
        <v>44</v>
      </c>
      <c r="AQ58">
        <f>$G55+$K55+$S55+$W55+$AA55+$AE55+$AI55+$AM55+$AQ55</f>
        <v>322</v>
      </c>
      <c r="AR58" t="s">
        <v>44</v>
      </c>
      <c r="AU58">
        <f>$G55+$K55+$S55+$W55+$AA55+$AE55+$AI55+$AM55+$AQ55+$AU55</f>
        <v>375</v>
      </c>
      <c r="AV58" t="s">
        <v>44</v>
      </c>
      <c r="AY58">
        <f>$G55+$K55+$S55+$W55+$AA55+$AE55+$AI55+$AM55+$AQ55+$AU55+AY55</f>
        <v>426</v>
      </c>
      <c r="AZ58" t="s">
        <v>44</v>
      </c>
      <c r="BC58">
        <f>$G55+$K55+$S55+$W55+$AA55+$AE55+$AI55+$AM55+$AQ55+$AU55+$AY55+$BC55</f>
        <v>482</v>
      </c>
      <c r="BD58" t="s">
        <v>44</v>
      </c>
      <c r="BG58">
        <f>$G55+$K55+$S55+$W55+$AA55+$AE55+$AI55+$AM55+$AQ55+$AU55+$AY55+$BC55+$BG55</f>
        <v>553</v>
      </c>
      <c r="BH58" t="s">
        <v>44</v>
      </c>
      <c r="BK58">
        <f>$G55+$K55+$S55+$W55+$AA55+$AE55+$AI55+$AM55+$AQ55+$AU55+$AY55+$BC55+$BG55+$BK55</f>
        <v>604</v>
      </c>
      <c r="BL58" t="s">
        <v>44</v>
      </c>
      <c r="BO58">
        <f>$G55+$K55+$S55+$W55+$AA55+$AE55+$AI55+$AM55+$AQ55+$AU55+$AY55+$BC55+$BG55+$BK55+$BO55</f>
        <v>681</v>
      </c>
      <c r="BP58" t="s">
        <v>44</v>
      </c>
      <c r="BS58">
        <f>$G55+$K55+$S55+$W55+$AA55+$AE55+$AI55+$AM55+$AQ55+$AU55+$AY55+$BC55+$BG55+$BK55+$BO55+$BS55</f>
        <v>713</v>
      </c>
      <c r="BT58" t="s">
        <v>44</v>
      </c>
      <c r="BW58">
        <f>$G55+$K55+$S55+$W55+$AA55+$AE55+$AI55+$AM55+$AQ55+$AU55+$AY55+$BC55+$BG55+$BK55+$BO55+$BS55+$BW55</f>
        <v>773</v>
      </c>
      <c r="BX58" t="s">
        <v>44</v>
      </c>
      <c r="CA58">
        <f>$G55+$K55+$S55+$W55+$AA55+$AE55+$AI55+$AM55+$AQ55+$AU55+$AY55+$BC55+$BG55+$BK55+$BO55+$BS55+$BW55+$CA55</f>
        <v>802</v>
      </c>
      <c r="CB58" t="s">
        <v>44</v>
      </c>
    </row>
  </sheetData>
  <mergeCells count="57">
    <mergeCell ref="BE2:BH2"/>
    <mergeCell ref="BE3:BH3"/>
    <mergeCell ref="BE4:BH4"/>
    <mergeCell ref="BU2:BX2"/>
    <mergeCell ref="BU3:BX3"/>
    <mergeCell ref="BU4:BX4"/>
    <mergeCell ref="BM2:BP2"/>
    <mergeCell ref="BM3:BP3"/>
    <mergeCell ref="BM4:BP4"/>
    <mergeCell ref="BI2:BL2"/>
    <mergeCell ref="BI3:BL3"/>
    <mergeCell ref="BI4:BL4"/>
    <mergeCell ref="BQ2:BT2"/>
    <mergeCell ref="BQ3:BT3"/>
    <mergeCell ref="BQ4:BT4"/>
    <mergeCell ref="AO3:AR3"/>
    <mergeCell ref="AO4:AR4"/>
    <mergeCell ref="BA2:BD2"/>
    <mergeCell ref="BA3:BD3"/>
    <mergeCell ref="BA4:BD4"/>
    <mergeCell ref="M2:P2"/>
    <mergeCell ref="M3:P3"/>
    <mergeCell ref="M4:P4"/>
    <mergeCell ref="AC2:AF2"/>
    <mergeCell ref="AC3:AF3"/>
    <mergeCell ref="AC4:AF4"/>
    <mergeCell ref="Q2:T2"/>
    <mergeCell ref="Q3:T3"/>
    <mergeCell ref="Q4:T4"/>
    <mergeCell ref="Y2:AB2"/>
    <mergeCell ref="Y3:AB3"/>
    <mergeCell ref="Y4:AB4"/>
    <mergeCell ref="U2:X2"/>
    <mergeCell ref="U3:X3"/>
    <mergeCell ref="U4:X4"/>
    <mergeCell ref="E4:H4"/>
    <mergeCell ref="E2:H2"/>
    <mergeCell ref="E3:H3"/>
    <mergeCell ref="I2:L2"/>
    <mergeCell ref="I3:L3"/>
    <mergeCell ref="I4:L4"/>
    <mergeCell ref="BY2:CB2"/>
    <mergeCell ref="BY3:CB3"/>
    <mergeCell ref="BY4:CB4"/>
    <mergeCell ref="AG2:AJ2"/>
    <mergeCell ref="AG3:AJ3"/>
    <mergeCell ref="AG4:AJ4"/>
    <mergeCell ref="AW2:AZ2"/>
    <mergeCell ref="AW3:AZ3"/>
    <mergeCell ref="AW4:AZ4"/>
    <mergeCell ref="AK2:AN2"/>
    <mergeCell ref="AK3:AN3"/>
    <mergeCell ref="AK4:AN4"/>
    <mergeCell ref="AS2:AV2"/>
    <mergeCell ref="AS3:AV3"/>
    <mergeCell ref="AS4:AV4"/>
    <mergeCell ref="AO2:AR2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zoomScale="80" zoomScaleNormal="80" workbookViewId="0">
      <pane xSplit="5655" ySplit="1680" activePane="bottomRight"/>
      <selection activeCell="B4" sqref="B4"/>
      <selection pane="topRight" activeCell="E4" sqref="E4:H4"/>
      <selection pane="bottomLeft" activeCell="B53" sqref="B53"/>
      <selection pane="bottomRight" activeCell="P57" sqref="P57"/>
    </sheetView>
  </sheetViews>
  <sheetFormatPr defaultRowHeight="12.75" x14ac:dyDescent="0.2"/>
  <cols>
    <col min="1" max="1" width="17.5703125" customWidth="1"/>
    <col min="2" max="2" width="27.5703125" customWidth="1"/>
  </cols>
  <sheetData>
    <row r="1" spans="1:18" x14ac:dyDescent="0.2">
      <c r="A1">
        <v>707976</v>
      </c>
      <c r="B1" s="25" t="s">
        <v>75</v>
      </c>
    </row>
    <row r="2" spans="1:18" x14ac:dyDescent="0.2">
      <c r="A2" s="1"/>
      <c r="E2" s="31">
        <v>1</v>
      </c>
      <c r="F2" s="32"/>
      <c r="G2" s="32"/>
      <c r="H2" s="33"/>
      <c r="J2" s="31">
        <v>3</v>
      </c>
      <c r="K2" s="32"/>
      <c r="L2" s="32"/>
      <c r="M2" s="33"/>
      <c r="O2" s="31">
        <v>19</v>
      </c>
      <c r="P2" s="32"/>
      <c r="Q2" s="32"/>
      <c r="R2" s="33"/>
    </row>
    <row r="3" spans="1:18" x14ac:dyDescent="0.2">
      <c r="A3" s="1"/>
      <c r="E3" s="34">
        <v>41623</v>
      </c>
      <c r="F3" s="35"/>
      <c r="G3" s="35"/>
      <c r="H3" s="36"/>
      <c r="J3" s="34">
        <v>41286</v>
      </c>
      <c r="K3" s="35"/>
      <c r="L3" s="35"/>
      <c r="M3" s="36"/>
      <c r="O3" s="34">
        <v>41510</v>
      </c>
      <c r="P3" s="35"/>
      <c r="Q3" s="35"/>
      <c r="R3" s="36"/>
    </row>
    <row r="4" spans="1:18" x14ac:dyDescent="0.2">
      <c r="A4" s="1"/>
      <c r="B4" s="25" t="s">
        <v>43</v>
      </c>
      <c r="C4" s="25">
        <v>80</v>
      </c>
      <c r="E4" s="34">
        <v>41636</v>
      </c>
      <c r="F4" s="35"/>
      <c r="G4" s="35"/>
      <c r="H4" s="36"/>
      <c r="J4" s="34">
        <v>41299</v>
      </c>
      <c r="K4" s="35"/>
      <c r="L4" s="35"/>
      <c r="M4" s="36"/>
      <c r="O4" s="34">
        <v>41523</v>
      </c>
      <c r="P4" s="35"/>
      <c r="Q4" s="35"/>
      <c r="R4" s="36"/>
    </row>
    <row r="5" spans="1:18" ht="38.25" x14ac:dyDescent="0.2">
      <c r="A5" t="s">
        <v>5</v>
      </c>
      <c r="B5" t="s">
        <v>0</v>
      </c>
      <c r="C5" s="16" t="s">
        <v>6</v>
      </c>
      <c r="D5" s="16" t="s">
        <v>7</v>
      </c>
      <c r="E5" s="9" t="s">
        <v>2</v>
      </c>
      <c r="F5" s="10" t="s">
        <v>3</v>
      </c>
      <c r="G5" s="19" t="s">
        <v>10</v>
      </c>
      <c r="H5" s="11" t="s">
        <v>1</v>
      </c>
      <c r="J5" s="9" t="s">
        <v>2</v>
      </c>
      <c r="K5" s="10" t="s">
        <v>3</v>
      </c>
      <c r="L5" s="19" t="s">
        <v>10</v>
      </c>
      <c r="M5" s="11" t="s">
        <v>1</v>
      </c>
      <c r="O5" s="9" t="s">
        <v>2</v>
      </c>
      <c r="P5" s="10" t="s">
        <v>3</v>
      </c>
      <c r="Q5" s="19" t="s">
        <v>10</v>
      </c>
      <c r="R5" s="11" t="s">
        <v>1</v>
      </c>
    </row>
    <row r="6" spans="1:18" x14ac:dyDescent="0.2">
      <c r="C6" s="21"/>
      <c r="D6" s="21"/>
      <c r="E6" s="9"/>
      <c r="F6" s="10"/>
      <c r="G6" s="10"/>
      <c r="H6" s="11"/>
      <c r="J6" s="9"/>
      <c r="K6" s="10"/>
      <c r="L6" s="10"/>
      <c r="M6" s="11"/>
      <c r="O6" s="9"/>
      <c r="P6" s="10"/>
      <c r="Q6" s="10"/>
      <c r="R6" s="11"/>
    </row>
    <row r="7" spans="1:18" x14ac:dyDescent="0.2">
      <c r="A7" s="2">
        <v>40909</v>
      </c>
      <c r="B7" t="s">
        <v>25</v>
      </c>
      <c r="C7" s="21"/>
      <c r="D7" s="21"/>
      <c r="E7" s="9"/>
      <c r="F7" s="10"/>
      <c r="G7" s="10">
        <f>SUM(E7:F7)</f>
        <v>0</v>
      </c>
      <c r="H7" s="11">
        <f>+$C7-(E7+F7)</f>
        <v>0</v>
      </c>
      <c r="J7" s="9"/>
      <c r="K7" s="10"/>
      <c r="L7" s="10">
        <f>SUM(J7:K7)</f>
        <v>0</v>
      </c>
      <c r="M7" s="11">
        <f>+$C7-(J7+K7)</f>
        <v>0</v>
      </c>
      <c r="O7" s="9"/>
      <c r="P7" s="10"/>
      <c r="Q7" s="10">
        <f>SUM(O7:P7)</f>
        <v>0</v>
      </c>
      <c r="R7" s="11">
        <f>+$C7-(O7+P7)</f>
        <v>0</v>
      </c>
    </row>
    <row r="8" spans="1:18" x14ac:dyDescent="0.2">
      <c r="A8" s="2">
        <v>40909</v>
      </c>
      <c r="B8" t="s">
        <v>26</v>
      </c>
      <c r="C8" s="21"/>
      <c r="D8" s="21"/>
      <c r="E8" s="9"/>
      <c r="F8" s="10"/>
      <c r="G8" s="10">
        <f>SUM(E8:F8)</f>
        <v>0</v>
      </c>
      <c r="H8" s="11">
        <f>+$C8-(E8+F8)</f>
        <v>0</v>
      </c>
      <c r="J8" s="9"/>
      <c r="K8" s="10"/>
      <c r="L8" s="10">
        <f>SUM(J8:K8)</f>
        <v>0</v>
      </c>
      <c r="M8" s="11">
        <f>+$C8-(J8+K8)</f>
        <v>0</v>
      </c>
      <c r="O8" s="9"/>
      <c r="P8" s="10"/>
      <c r="Q8" s="10">
        <f>SUM(O8:P8)</f>
        <v>0</v>
      </c>
      <c r="R8" s="11">
        <f>+$C8-(O8+P8)</f>
        <v>0</v>
      </c>
    </row>
    <row r="9" spans="1:18" x14ac:dyDescent="0.2">
      <c r="A9" s="2"/>
      <c r="C9" s="21"/>
      <c r="D9" s="21"/>
      <c r="E9" s="9"/>
      <c r="F9" s="10"/>
      <c r="G9" s="10"/>
      <c r="H9" s="11"/>
      <c r="J9" s="9"/>
      <c r="K9" s="10"/>
      <c r="L9" s="10"/>
      <c r="M9" s="11"/>
      <c r="O9" s="9"/>
      <c r="P9" s="10"/>
      <c r="Q9" s="10"/>
      <c r="R9" s="11"/>
    </row>
    <row r="10" spans="1:18" x14ac:dyDescent="0.2">
      <c r="A10" s="2">
        <v>40909</v>
      </c>
      <c r="B10" t="s">
        <v>46</v>
      </c>
      <c r="C10" s="17"/>
      <c r="D10" s="17"/>
      <c r="E10" s="9"/>
      <c r="F10" s="10"/>
      <c r="G10" s="10">
        <f t="shared" ref="G10:G31" si="0">SUM(E10:F10)</f>
        <v>0</v>
      </c>
      <c r="H10" s="11">
        <f t="shared" ref="H10:H31" si="1">+$C10-(E10+F10)</f>
        <v>0</v>
      </c>
      <c r="J10" s="9"/>
      <c r="K10" s="10"/>
      <c r="L10" s="10">
        <f t="shared" ref="L10:L19" si="2">SUM(J10:K10)</f>
        <v>0</v>
      </c>
      <c r="M10" s="11">
        <f t="shared" ref="M10:M19" si="3">+$C10-(J10+K10)</f>
        <v>0</v>
      </c>
      <c r="O10" s="9"/>
      <c r="P10" s="10"/>
      <c r="Q10" s="10">
        <f t="shared" ref="Q10:Q19" si="4">SUM(O10:P10)</f>
        <v>0</v>
      </c>
      <c r="R10" s="11">
        <f t="shared" ref="R10:R19" si="5">+$C10-(O10+P10)</f>
        <v>0</v>
      </c>
    </row>
    <row r="11" spans="1:18" x14ac:dyDescent="0.2">
      <c r="A11" s="2">
        <v>40909</v>
      </c>
      <c r="B11" s="22" t="s">
        <v>57</v>
      </c>
      <c r="C11" s="17"/>
      <c r="D11" s="17"/>
      <c r="E11" s="9"/>
      <c r="F11" s="10"/>
      <c r="G11" s="10">
        <f t="shared" si="0"/>
        <v>0</v>
      </c>
      <c r="H11" s="11">
        <f t="shared" si="1"/>
        <v>0</v>
      </c>
      <c r="J11" s="9"/>
      <c r="K11" s="10"/>
      <c r="L11" s="10">
        <f t="shared" si="2"/>
        <v>0</v>
      </c>
      <c r="M11" s="11">
        <f t="shared" si="3"/>
        <v>0</v>
      </c>
      <c r="O11" s="9"/>
      <c r="P11" s="10"/>
      <c r="Q11" s="10">
        <f t="shared" si="4"/>
        <v>0</v>
      </c>
      <c r="R11" s="11">
        <f t="shared" si="5"/>
        <v>0</v>
      </c>
    </row>
    <row r="12" spans="1:18" x14ac:dyDescent="0.2">
      <c r="A12" s="2">
        <v>40909</v>
      </c>
      <c r="B12" s="22" t="s">
        <v>47</v>
      </c>
      <c r="C12" s="17"/>
      <c r="D12" s="17"/>
      <c r="E12" s="9"/>
      <c r="F12" s="10"/>
      <c r="G12" s="10">
        <f t="shared" si="0"/>
        <v>0</v>
      </c>
      <c r="H12" s="11">
        <f t="shared" si="1"/>
        <v>0</v>
      </c>
      <c r="J12" s="9"/>
      <c r="K12" s="10"/>
      <c r="L12" s="10">
        <f t="shared" si="2"/>
        <v>0</v>
      </c>
      <c r="M12" s="11">
        <f t="shared" si="3"/>
        <v>0</v>
      </c>
      <c r="O12" s="9"/>
      <c r="P12" s="10"/>
      <c r="Q12" s="10">
        <f t="shared" si="4"/>
        <v>0</v>
      </c>
      <c r="R12" s="11">
        <f t="shared" si="5"/>
        <v>0</v>
      </c>
    </row>
    <row r="13" spans="1:18" x14ac:dyDescent="0.2">
      <c r="A13" s="2">
        <v>40909</v>
      </c>
      <c r="B13" s="22" t="s">
        <v>48</v>
      </c>
      <c r="C13" s="17"/>
      <c r="D13" s="17"/>
      <c r="E13" s="9"/>
      <c r="F13" s="10"/>
      <c r="G13" s="10">
        <f t="shared" si="0"/>
        <v>0</v>
      </c>
      <c r="H13" s="11">
        <f t="shared" si="1"/>
        <v>0</v>
      </c>
      <c r="J13" s="9"/>
      <c r="K13" s="10"/>
      <c r="L13" s="10">
        <f t="shared" si="2"/>
        <v>0</v>
      </c>
      <c r="M13" s="11">
        <f t="shared" si="3"/>
        <v>0</v>
      </c>
      <c r="O13" s="9"/>
      <c r="P13" s="10"/>
      <c r="Q13" s="10">
        <f t="shared" si="4"/>
        <v>0</v>
      </c>
      <c r="R13" s="11">
        <f t="shared" si="5"/>
        <v>0</v>
      </c>
    </row>
    <row r="14" spans="1:18" x14ac:dyDescent="0.2">
      <c r="A14" s="2">
        <v>40909</v>
      </c>
      <c r="B14" t="s">
        <v>49</v>
      </c>
      <c r="C14" s="17"/>
      <c r="D14" s="17"/>
      <c r="E14" s="9"/>
      <c r="F14" s="10"/>
      <c r="G14" s="10">
        <f t="shared" si="0"/>
        <v>0</v>
      </c>
      <c r="H14" s="11">
        <f t="shared" si="1"/>
        <v>0</v>
      </c>
      <c r="J14" s="9"/>
      <c r="K14" s="10"/>
      <c r="L14" s="10">
        <f t="shared" si="2"/>
        <v>0</v>
      </c>
      <c r="M14" s="11">
        <f t="shared" si="3"/>
        <v>0</v>
      </c>
      <c r="O14" s="9"/>
      <c r="P14" s="10"/>
      <c r="Q14" s="10">
        <f t="shared" si="4"/>
        <v>0</v>
      </c>
      <c r="R14" s="11">
        <f t="shared" si="5"/>
        <v>0</v>
      </c>
    </row>
    <row r="15" spans="1:18" x14ac:dyDescent="0.2">
      <c r="A15" s="2">
        <v>40909</v>
      </c>
      <c r="B15" t="s">
        <v>51</v>
      </c>
      <c r="C15" s="17"/>
      <c r="D15" s="17"/>
      <c r="E15" s="9"/>
      <c r="F15" s="10"/>
      <c r="G15" s="10">
        <f t="shared" si="0"/>
        <v>0</v>
      </c>
      <c r="H15" s="11">
        <f t="shared" si="1"/>
        <v>0</v>
      </c>
      <c r="J15" s="9"/>
      <c r="K15" s="10"/>
      <c r="L15" s="10">
        <f t="shared" si="2"/>
        <v>0</v>
      </c>
      <c r="M15" s="11">
        <f t="shared" si="3"/>
        <v>0</v>
      </c>
      <c r="O15" s="9"/>
      <c r="P15" s="10"/>
      <c r="Q15" s="10">
        <f t="shared" si="4"/>
        <v>0</v>
      </c>
      <c r="R15" s="11">
        <f t="shared" si="5"/>
        <v>0</v>
      </c>
    </row>
    <row r="16" spans="1:18" x14ac:dyDescent="0.2">
      <c r="A16" s="2">
        <v>40909</v>
      </c>
      <c r="B16" s="25" t="s">
        <v>53</v>
      </c>
      <c r="C16" s="17"/>
      <c r="D16" s="17"/>
      <c r="E16" s="9"/>
      <c r="F16" s="10"/>
      <c r="G16" s="10">
        <f t="shared" si="0"/>
        <v>0</v>
      </c>
      <c r="H16" s="11">
        <f t="shared" si="1"/>
        <v>0</v>
      </c>
      <c r="J16" s="9"/>
      <c r="K16" s="10"/>
      <c r="L16" s="10">
        <f t="shared" si="2"/>
        <v>0</v>
      </c>
      <c r="M16" s="11">
        <f t="shared" si="3"/>
        <v>0</v>
      </c>
      <c r="O16" s="9"/>
      <c r="P16" s="10"/>
      <c r="Q16" s="10">
        <f t="shared" si="4"/>
        <v>0</v>
      </c>
      <c r="R16" s="11">
        <f t="shared" si="5"/>
        <v>0</v>
      </c>
    </row>
    <row r="17" spans="1:18" x14ac:dyDescent="0.2">
      <c r="A17" s="2">
        <v>40909</v>
      </c>
      <c r="B17" s="25" t="s">
        <v>76</v>
      </c>
      <c r="C17" s="17"/>
      <c r="D17" s="17"/>
      <c r="E17" s="9"/>
      <c r="F17" s="10"/>
      <c r="G17" s="10">
        <f t="shared" si="0"/>
        <v>0</v>
      </c>
      <c r="H17" s="11">
        <f t="shared" si="1"/>
        <v>0</v>
      </c>
      <c r="J17" s="9"/>
      <c r="K17" s="10"/>
      <c r="L17" s="10">
        <f t="shared" si="2"/>
        <v>0</v>
      </c>
      <c r="M17" s="11">
        <f t="shared" si="3"/>
        <v>0</v>
      </c>
      <c r="O17" s="9"/>
      <c r="P17" s="10"/>
      <c r="Q17" s="10">
        <f t="shared" si="4"/>
        <v>0</v>
      </c>
      <c r="R17" s="11">
        <f t="shared" si="5"/>
        <v>0</v>
      </c>
    </row>
    <row r="18" spans="1:18" x14ac:dyDescent="0.2">
      <c r="A18" s="2">
        <v>40909</v>
      </c>
      <c r="B18" s="25" t="s">
        <v>54</v>
      </c>
      <c r="C18" s="17"/>
      <c r="D18" s="17"/>
      <c r="E18" s="9"/>
      <c r="F18" s="10"/>
      <c r="G18" s="10">
        <f t="shared" si="0"/>
        <v>0</v>
      </c>
      <c r="H18" s="11">
        <f t="shared" si="1"/>
        <v>0</v>
      </c>
      <c r="J18" s="9"/>
      <c r="K18" s="10"/>
      <c r="L18" s="10">
        <f t="shared" si="2"/>
        <v>0</v>
      </c>
      <c r="M18" s="11">
        <f t="shared" si="3"/>
        <v>0</v>
      </c>
      <c r="O18" s="9"/>
      <c r="P18" s="10"/>
      <c r="Q18" s="10">
        <f t="shared" si="4"/>
        <v>0</v>
      </c>
      <c r="R18" s="11">
        <f t="shared" si="5"/>
        <v>0</v>
      </c>
    </row>
    <row r="19" spans="1:18" x14ac:dyDescent="0.2">
      <c r="A19" s="2">
        <v>40909</v>
      </c>
      <c r="B19" t="s">
        <v>50</v>
      </c>
      <c r="C19" s="17"/>
      <c r="D19" s="17"/>
      <c r="E19" s="9"/>
      <c r="F19" s="10"/>
      <c r="G19" s="10">
        <f t="shared" si="0"/>
        <v>0</v>
      </c>
      <c r="H19" s="11">
        <f t="shared" si="1"/>
        <v>0</v>
      </c>
      <c r="J19" s="9"/>
      <c r="K19" s="10"/>
      <c r="L19" s="10">
        <f t="shared" si="2"/>
        <v>0</v>
      </c>
      <c r="M19" s="11">
        <f t="shared" si="3"/>
        <v>0</v>
      </c>
      <c r="O19" s="9"/>
      <c r="P19" s="10"/>
      <c r="Q19" s="10">
        <f t="shared" si="4"/>
        <v>0</v>
      </c>
      <c r="R19" s="11">
        <f t="shared" si="5"/>
        <v>0</v>
      </c>
    </row>
    <row r="20" spans="1:18" x14ac:dyDescent="0.2">
      <c r="A20" s="2"/>
      <c r="C20" s="17"/>
      <c r="D20" s="17"/>
      <c r="E20" s="9"/>
      <c r="F20" s="10"/>
      <c r="G20" s="10"/>
      <c r="H20" s="11"/>
      <c r="J20" s="9"/>
      <c r="K20" s="10"/>
      <c r="L20" s="10"/>
      <c r="M20" s="11"/>
      <c r="O20" s="9"/>
      <c r="P20" s="10"/>
      <c r="Q20" s="10"/>
      <c r="R20" s="11"/>
    </row>
    <row r="21" spans="1:18" x14ac:dyDescent="0.2">
      <c r="A21" s="2">
        <v>40909</v>
      </c>
      <c r="B21" t="s">
        <v>58</v>
      </c>
      <c r="C21" s="17"/>
      <c r="D21" s="17"/>
      <c r="E21" s="9"/>
      <c r="F21" s="10"/>
      <c r="G21" s="10">
        <f t="shared" si="0"/>
        <v>0</v>
      </c>
      <c r="H21" s="11">
        <f t="shared" si="1"/>
        <v>0</v>
      </c>
      <c r="J21" s="9"/>
      <c r="K21" s="10"/>
      <c r="L21" s="10">
        <f t="shared" ref="L21:L23" si="6">SUM(J21:K21)</f>
        <v>0</v>
      </c>
      <c r="M21" s="11">
        <f t="shared" ref="M21:M23" si="7">+$C21-(J21+K21)</f>
        <v>0</v>
      </c>
      <c r="O21" s="9"/>
      <c r="P21" s="10"/>
      <c r="Q21" s="10">
        <f t="shared" ref="Q21:Q23" si="8">SUM(O21:P21)</f>
        <v>0</v>
      </c>
      <c r="R21" s="11">
        <f t="shared" ref="R21:R23" si="9">+$C21-(O21+P21)</f>
        <v>0</v>
      </c>
    </row>
    <row r="22" spans="1:18" x14ac:dyDescent="0.2">
      <c r="A22" s="2">
        <v>40909</v>
      </c>
      <c r="B22" s="25" t="s">
        <v>18</v>
      </c>
      <c r="C22" s="17"/>
      <c r="D22" s="17"/>
      <c r="E22" s="9"/>
      <c r="F22" s="10"/>
      <c r="G22" s="10">
        <f t="shared" si="0"/>
        <v>0</v>
      </c>
      <c r="H22" s="11">
        <f t="shared" si="1"/>
        <v>0</v>
      </c>
      <c r="J22" s="9"/>
      <c r="K22" s="10"/>
      <c r="L22" s="10">
        <f t="shared" si="6"/>
        <v>0</v>
      </c>
      <c r="M22" s="11">
        <f t="shared" si="7"/>
        <v>0</v>
      </c>
      <c r="O22" s="9"/>
      <c r="P22" s="10"/>
      <c r="Q22" s="10">
        <f t="shared" si="8"/>
        <v>0</v>
      </c>
      <c r="R22" s="11">
        <f t="shared" si="9"/>
        <v>0</v>
      </c>
    </row>
    <row r="23" spans="1:18" x14ac:dyDescent="0.2">
      <c r="A23" s="2">
        <v>40909</v>
      </c>
      <c r="B23" s="25" t="s">
        <v>19</v>
      </c>
      <c r="C23" s="17"/>
      <c r="D23" s="17"/>
      <c r="E23" s="9"/>
      <c r="F23" s="10"/>
      <c r="G23" s="10">
        <f t="shared" si="0"/>
        <v>0</v>
      </c>
      <c r="H23" s="11">
        <f t="shared" si="1"/>
        <v>0</v>
      </c>
      <c r="J23" s="9"/>
      <c r="K23" s="10"/>
      <c r="L23" s="10">
        <f t="shared" si="6"/>
        <v>0</v>
      </c>
      <c r="M23" s="11">
        <f t="shared" si="7"/>
        <v>0</v>
      </c>
      <c r="O23" s="9"/>
      <c r="P23" s="10"/>
      <c r="Q23" s="10">
        <f t="shared" si="8"/>
        <v>0</v>
      </c>
      <c r="R23" s="11">
        <f t="shared" si="9"/>
        <v>0</v>
      </c>
    </row>
    <row r="24" spans="1:18" x14ac:dyDescent="0.2">
      <c r="A24" s="2"/>
      <c r="C24" s="17"/>
      <c r="D24" s="17"/>
      <c r="E24" s="9"/>
      <c r="F24" s="10"/>
      <c r="G24" s="10"/>
      <c r="H24" s="11"/>
      <c r="J24" s="9"/>
      <c r="K24" s="10"/>
      <c r="L24" s="10"/>
      <c r="M24" s="11"/>
      <c r="O24" s="9"/>
      <c r="P24" s="10"/>
      <c r="Q24" s="10"/>
      <c r="R24" s="11"/>
    </row>
    <row r="25" spans="1:18" ht="15.75" x14ac:dyDescent="0.25">
      <c r="A25" s="2">
        <v>40909</v>
      </c>
      <c r="B25" s="26" t="s">
        <v>59</v>
      </c>
      <c r="C25" s="17"/>
      <c r="D25" s="17"/>
      <c r="E25" s="9"/>
      <c r="F25" s="10"/>
      <c r="G25" s="10">
        <f t="shared" si="0"/>
        <v>0</v>
      </c>
      <c r="H25" s="11">
        <f t="shared" si="1"/>
        <v>0</v>
      </c>
      <c r="J25" s="9"/>
      <c r="K25" s="10"/>
      <c r="L25" s="10">
        <f t="shared" ref="L25:L28" si="10">SUM(J25:K25)</f>
        <v>0</v>
      </c>
      <c r="M25" s="11">
        <f t="shared" ref="M25:M28" si="11">+$C25-(J25+K25)</f>
        <v>0</v>
      </c>
      <c r="O25" s="9"/>
      <c r="P25" s="10"/>
      <c r="Q25" s="10">
        <f t="shared" ref="Q25:Q28" si="12">SUM(O25:P25)</f>
        <v>0</v>
      </c>
      <c r="R25" s="11">
        <f t="shared" ref="R25:R28" si="13">+$C25-(O25+P25)</f>
        <v>0</v>
      </c>
    </row>
    <row r="26" spans="1:18" x14ac:dyDescent="0.2">
      <c r="A26" s="2">
        <v>40909</v>
      </c>
      <c r="B26" s="25" t="s">
        <v>60</v>
      </c>
      <c r="C26" s="17"/>
      <c r="D26" s="17"/>
      <c r="E26" s="9"/>
      <c r="F26" s="10"/>
      <c r="G26" s="10">
        <f t="shared" si="0"/>
        <v>0</v>
      </c>
      <c r="H26" s="11">
        <f t="shared" si="1"/>
        <v>0</v>
      </c>
      <c r="J26" s="9"/>
      <c r="K26" s="10"/>
      <c r="L26" s="10">
        <f t="shared" si="10"/>
        <v>0</v>
      </c>
      <c r="M26" s="11">
        <f t="shared" si="11"/>
        <v>0</v>
      </c>
      <c r="O26" s="9"/>
      <c r="P26" s="10"/>
      <c r="Q26" s="10">
        <f t="shared" si="12"/>
        <v>0</v>
      </c>
      <c r="R26" s="11">
        <f t="shared" si="13"/>
        <v>0</v>
      </c>
    </row>
    <row r="27" spans="1:18" x14ac:dyDescent="0.2">
      <c r="A27" s="2">
        <v>40909</v>
      </c>
      <c r="B27" s="25" t="s">
        <v>61</v>
      </c>
      <c r="C27" s="17"/>
      <c r="D27" s="17"/>
      <c r="E27" s="9"/>
      <c r="F27" s="10"/>
      <c r="G27" s="10">
        <f t="shared" si="0"/>
        <v>0</v>
      </c>
      <c r="H27" s="11">
        <f t="shared" si="1"/>
        <v>0</v>
      </c>
      <c r="J27" s="9"/>
      <c r="K27" s="10"/>
      <c r="L27" s="10">
        <f t="shared" si="10"/>
        <v>0</v>
      </c>
      <c r="M27" s="11">
        <f t="shared" si="11"/>
        <v>0</v>
      </c>
      <c r="O27" s="9"/>
      <c r="P27" s="10"/>
      <c r="Q27" s="10">
        <f t="shared" si="12"/>
        <v>0</v>
      </c>
      <c r="R27" s="11">
        <f t="shared" si="13"/>
        <v>0</v>
      </c>
    </row>
    <row r="28" spans="1:18" x14ac:dyDescent="0.2">
      <c r="A28" s="2">
        <v>40909</v>
      </c>
      <c r="B28" s="25" t="s">
        <v>62</v>
      </c>
      <c r="C28" s="17"/>
      <c r="D28" s="17"/>
      <c r="E28" s="9"/>
      <c r="F28" s="10"/>
      <c r="G28" s="10">
        <f t="shared" si="0"/>
        <v>0</v>
      </c>
      <c r="H28" s="11">
        <f t="shared" si="1"/>
        <v>0</v>
      </c>
      <c r="J28" s="9"/>
      <c r="K28" s="10"/>
      <c r="L28" s="10">
        <f t="shared" si="10"/>
        <v>0</v>
      </c>
      <c r="M28" s="11">
        <f t="shared" si="11"/>
        <v>0</v>
      </c>
      <c r="O28" s="9"/>
      <c r="P28" s="10"/>
      <c r="Q28" s="10">
        <f t="shared" si="12"/>
        <v>0</v>
      </c>
      <c r="R28" s="11">
        <f t="shared" si="13"/>
        <v>0</v>
      </c>
    </row>
    <row r="29" spans="1:18" x14ac:dyDescent="0.2">
      <c r="A29" s="2"/>
      <c r="B29" s="25"/>
      <c r="C29" s="17"/>
      <c r="D29" s="17"/>
      <c r="E29" s="9"/>
      <c r="F29" s="10"/>
      <c r="G29" s="10"/>
      <c r="H29" s="11"/>
      <c r="J29" s="9"/>
      <c r="K29" s="10"/>
      <c r="L29" s="10"/>
      <c r="M29" s="11"/>
      <c r="O29" s="9"/>
      <c r="P29" s="10"/>
      <c r="Q29" s="10"/>
      <c r="R29" s="11"/>
    </row>
    <row r="30" spans="1:18" ht="15.75" x14ac:dyDescent="0.25">
      <c r="A30" s="2">
        <v>40909</v>
      </c>
      <c r="B30" s="26" t="s">
        <v>65</v>
      </c>
      <c r="C30" s="17"/>
      <c r="D30" s="17"/>
      <c r="E30" s="9"/>
      <c r="F30" s="10"/>
      <c r="G30" s="10">
        <f t="shared" si="0"/>
        <v>0</v>
      </c>
      <c r="H30" s="11">
        <f t="shared" si="1"/>
        <v>0</v>
      </c>
      <c r="J30" s="9"/>
      <c r="K30" s="10"/>
      <c r="L30" s="10">
        <f t="shared" ref="L30:L31" si="14">SUM(J30:K30)</f>
        <v>0</v>
      </c>
      <c r="M30" s="11">
        <f t="shared" ref="M30:M34" si="15">+$C30-(J30+K30)</f>
        <v>0</v>
      </c>
      <c r="O30" s="9"/>
      <c r="P30" s="10"/>
      <c r="Q30" s="10">
        <f t="shared" ref="Q30:Q34" si="16">SUM(O30:P30)</f>
        <v>0</v>
      </c>
      <c r="R30" s="11">
        <f t="shared" ref="R30:R34" si="17">+$C30-(O30+P30)</f>
        <v>0</v>
      </c>
    </row>
    <row r="31" spans="1:18" x14ac:dyDescent="0.2">
      <c r="A31" s="2">
        <v>40909</v>
      </c>
      <c r="B31" s="25" t="s">
        <v>11</v>
      </c>
      <c r="C31" s="17"/>
      <c r="D31" s="17"/>
      <c r="E31" s="9"/>
      <c r="F31" s="10"/>
      <c r="G31" s="10">
        <f t="shared" si="0"/>
        <v>0</v>
      </c>
      <c r="H31" s="11">
        <f t="shared" si="1"/>
        <v>0</v>
      </c>
      <c r="J31" s="9"/>
      <c r="K31" s="10"/>
      <c r="L31" s="10">
        <f t="shared" si="14"/>
        <v>0</v>
      </c>
      <c r="M31" s="11">
        <f t="shared" si="15"/>
        <v>0</v>
      </c>
      <c r="O31" s="9"/>
      <c r="P31" s="10"/>
      <c r="Q31" s="10">
        <f t="shared" si="16"/>
        <v>0</v>
      </c>
      <c r="R31" s="11">
        <f t="shared" si="17"/>
        <v>0</v>
      </c>
    </row>
    <row r="32" spans="1:18" x14ac:dyDescent="0.2">
      <c r="A32" s="2">
        <v>40909</v>
      </c>
      <c r="B32" t="s">
        <v>12</v>
      </c>
      <c r="C32" s="17"/>
      <c r="D32" s="17"/>
      <c r="E32" s="9"/>
      <c r="F32" s="10"/>
      <c r="G32" s="10">
        <f t="shared" ref="G32:G42" si="18">SUM(E32:F32)</f>
        <v>0</v>
      </c>
      <c r="H32" s="11">
        <f t="shared" ref="H32:H36" si="19">+$C32-(E32+F32)</f>
        <v>0</v>
      </c>
      <c r="J32" s="9"/>
      <c r="K32" s="10"/>
      <c r="L32" s="10">
        <f t="shared" ref="L32:L34" si="20">SUM(J32:K32)</f>
        <v>0</v>
      </c>
      <c r="M32" s="11">
        <f t="shared" si="15"/>
        <v>0</v>
      </c>
      <c r="O32" s="9"/>
      <c r="P32" s="10"/>
      <c r="Q32" s="10">
        <f t="shared" si="16"/>
        <v>0</v>
      </c>
      <c r="R32" s="11">
        <f t="shared" si="17"/>
        <v>0</v>
      </c>
    </row>
    <row r="33" spans="1:18" x14ac:dyDescent="0.2">
      <c r="A33" s="2">
        <v>40909</v>
      </c>
      <c r="B33" t="s">
        <v>13</v>
      </c>
      <c r="C33" s="17">
        <v>16</v>
      </c>
      <c r="D33" s="17"/>
      <c r="E33" s="9"/>
      <c r="F33" s="10"/>
      <c r="G33" s="10">
        <f t="shared" si="18"/>
        <v>0</v>
      </c>
      <c r="H33" s="11">
        <f t="shared" si="19"/>
        <v>16</v>
      </c>
      <c r="J33" s="9"/>
      <c r="K33" s="10"/>
      <c r="L33" s="10">
        <f t="shared" si="20"/>
        <v>0</v>
      </c>
      <c r="M33" s="11">
        <f t="shared" si="15"/>
        <v>16</v>
      </c>
      <c r="O33" s="9"/>
      <c r="P33" s="10"/>
      <c r="Q33" s="10">
        <f t="shared" si="16"/>
        <v>0</v>
      </c>
      <c r="R33" s="11">
        <f t="shared" si="17"/>
        <v>16</v>
      </c>
    </row>
    <row r="34" spans="1:18" x14ac:dyDescent="0.2">
      <c r="A34" s="2">
        <v>40909</v>
      </c>
      <c r="B34" t="s">
        <v>14</v>
      </c>
      <c r="C34" s="17">
        <v>32</v>
      </c>
      <c r="D34" s="17"/>
      <c r="E34" s="9"/>
      <c r="F34" s="10"/>
      <c r="G34" s="10">
        <f t="shared" si="18"/>
        <v>0</v>
      </c>
      <c r="H34" s="11">
        <f t="shared" si="19"/>
        <v>32</v>
      </c>
      <c r="J34" s="9"/>
      <c r="K34" s="10"/>
      <c r="L34" s="10">
        <f t="shared" si="20"/>
        <v>0</v>
      </c>
      <c r="M34" s="11">
        <f t="shared" si="15"/>
        <v>32</v>
      </c>
      <c r="O34" s="9"/>
      <c r="P34" s="10"/>
      <c r="Q34" s="10">
        <f t="shared" si="16"/>
        <v>0</v>
      </c>
      <c r="R34" s="11">
        <f t="shared" si="17"/>
        <v>32</v>
      </c>
    </row>
    <row r="35" spans="1:18" x14ac:dyDescent="0.2">
      <c r="A35" s="2"/>
      <c r="B35" t="s">
        <v>79</v>
      </c>
      <c r="C35" s="17"/>
      <c r="D35" s="17"/>
      <c r="E35" s="9"/>
      <c r="F35" s="10"/>
      <c r="G35" s="10"/>
      <c r="H35" s="11"/>
      <c r="J35" s="9"/>
      <c r="K35" s="10"/>
      <c r="L35" s="10"/>
      <c r="M35" s="11"/>
      <c r="O35" s="9"/>
      <c r="P35" s="10"/>
      <c r="Q35" s="10"/>
      <c r="R35" s="11"/>
    </row>
    <row r="36" spans="1:18" x14ac:dyDescent="0.2">
      <c r="A36" s="2">
        <v>40909</v>
      </c>
      <c r="B36" t="s">
        <v>15</v>
      </c>
      <c r="C36" s="17">
        <v>16</v>
      </c>
      <c r="D36" s="17"/>
      <c r="E36" s="9"/>
      <c r="F36" s="10"/>
      <c r="G36" s="10">
        <f t="shared" si="18"/>
        <v>0</v>
      </c>
      <c r="H36" s="11">
        <f t="shared" si="19"/>
        <v>16</v>
      </c>
      <c r="J36" s="9"/>
      <c r="K36" s="10"/>
      <c r="L36" s="10">
        <f t="shared" ref="L36:L37" si="21">SUM(J36:K36)</f>
        <v>0</v>
      </c>
      <c r="M36" s="11">
        <f t="shared" ref="M36" si="22">+$C36-(J36+K36)</f>
        <v>16</v>
      </c>
      <c r="O36" s="9"/>
      <c r="P36" s="10"/>
      <c r="Q36" s="10">
        <f t="shared" ref="Q36:Q37" si="23">SUM(O36:P36)</f>
        <v>0</v>
      </c>
      <c r="R36" s="11">
        <f t="shared" ref="R36" si="24">+$C36-(O36+P36)</f>
        <v>16</v>
      </c>
    </row>
    <row r="37" spans="1:18" x14ac:dyDescent="0.2">
      <c r="A37" s="2">
        <v>40909</v>
      </c>
      <c r="B37" t="s">
        <v>16</v>
      </c>
      <c r="C37" s="20">
        <v>32</v>
      </c>
      <c r="D37" s="17"/>
      <c r="E37" s="9"/>
      <c r="F37" s="10"/>
      <c r="G37" s="10">
        <f t="shared" si="18"/>
        <v>0</v>
      </c>
      <c r="H37" s="11">
        <f>+$D37-(E37+F37)</f>
        <v>0</v>
      </c>
      <c r="J37" s="9"/>
      <c r="K37" s="10"/>
      <c r="L37" s="10">
        <f t="shared" si="21"/>
        <v>0</v>
      </c>
      <c r="M37" s="11">
        <f>+$D37-(J37+K37)</f>
        <v>0</v>
      </c>
      <c r="O37" s="9"/>
      <c r="P37" s="10"/>
      <c r="Q37" s="10">
        <f t="shared" si="23"/>
        <v>0</v>
      </c>
      <c r="R37" s="11">
        <f>+$D37-(O37+P37)</f>
        <v>0</v>
      </c>
    </row>
    <row r="38" spans="1:18" x14ac:dyDescent="0.2">
      <c r="A38" s="2">
        <v>40957</v>
      </c>
      <c r="B38" t="s">
        <v>81</v>
      </c>
      <c r="C38" s="20"/>
      <c r="D38" s="17"/>
      <c r="E38" s="9"/>
      <c r="F38" s="10"/>
      <c r="G38" s="10"/>
      <c r="H38" s="11"/>
      <c r="J38" s="9"/>
      <c r="K38" s="10"/>
      <c r="L38" s="10"/>
      <c r="M38" s="11"/>
      <c r="O38" s="9"/>
      <c r="P38" s="10"/>
      <c r="Q38" s="10"/>
      <c r="R38" s="11"/>
    </row>
    <row r="39" spans="1:18" x14ac:dyDescent="0.2">
      <c r="A39" s="2">
        <v>40986</v>
      </c>
      <c r="B39" t="s">
        <v>80</v>
      </c>
      <c r="C39" s="20"/>
      <c r="D39" s="17"/>
      <c r="E39" s="9"/>
      <c r="F39" s="10"/>
      <c r="G39" s="10"/>
      <c r="H39" s="11"/>
      <c r="J39" s="9"/>
      <c r="K39" s="10"/>
      <c r="L39" s="10"/>
      <c r="M39" s="11"/>
      <c r="O39" s="9"/>
      <c r="P39" s="10"/>
      <c r="Q39" s="10"/>
      <c r="R39" s="11"/>
    </row>
    <row r="40" spans="1:18" x14ac:dyDescent="0.2">
      <c r="A40" s="2">
        <v>40909</v>
      </c>
      <c r="B40" t="s">
        <v>63</v>
      </c>
      <c r="C40" s="20">
        <v>80</v>
      </c>
      <c r="D40" s="17"/>
      <c r="E40" s="9"/>
      <c r="F40" s="10"/>
      <c r="G40" s="10">
        <f t="shared" ref="G40:G41" si="25">SUM(E40:F40)</f>
        <v>0</v>
      </c>
      <c r="H40" s="11">
        <f t="shared" ref="H40:H41" si="26">+$D40-(E40+F40)</f>
        <v>0</v>
      </c>
      <c r="J40" s="9"/>
      <c r="K40" s="10"/>
      <c r="L40" s="10">
        <f t="shared" ref="L40:L41" si="27">SUM(J40:K40)</f>
        <v>0</v>
      </c>
      <c r="M40" s="11">
        <f t="shared" ref="M40:M41" si="28">+$D40-(J40+K40)</f>
        <v>0</v>
      </c>
      <c r="O40" s="9"/>
      <c r="P40" s="10"/>
      <c r="Q40" s="10">
        <f t="shared" ref="Q40:Q41" si="29">SUM(O40:P40)</f>
        <v>0</v>
      </c>
      <c r="R40" s="11">
        <f t="shared" ref="R40:R41" si="30">+$D40-(O40+P40)</f>
        <v>0</v>
      </c>
    </row>
    <row r="41" spans="1:18" x14ac:dyDescent="0.2">
      <c r="A41" s="2">
        <v>40909</v>
      </c>
      <c r="B41" t="s">
        <v>64</v>
      </c>
      <c r="C41" s="20">
        <v>24</v>
      </c>
      <c r="D41" s="17"/>
      <c r="E41" s="9"/>
      <c r="F41" s="10"/>
      <c r="G41" s="10">
        <f t="shared" si="25"/>
        <v>0</v>
      </c>
      <c r="H41" s="11">
        <f t="shared" si="26"/>
        <v>0</v>
      </c>
      <c r="J41" s="9"/>
      <c r="K41" s="10"/>
      <c r="L41" s="10">
        <f t="shared" si="27"/>
        <v>0</v>
      </c>
      <c r="M41" s="11">
        <f t="shared" si="28"/>
        <v>0</v>
      </c>
      <c r="O41" s="9"/>
      <c r="P41" s="10"/>
      <c r="Q41" s="10">
        <f t="shared" si="29"/>
        <v>0</v>
      </c>
      <c r="R41" s="11">
        <f t="shared" si="30"/>
        <v>0</v>
      </c>
    </row>
    <row r="42" spans="1:18" x14ac:dyDescent="0.2">
      <c r="A42" s="2">
        <v>40909</v>
      </c>
      <c r="B42" t="s">
        <v>17</v>
      </c>
      <c r="C42" s="20"/>
      <c r="D42" s="17"/>
      <c r="E42" s="9"/>
      <c r="F42" s="10"/>
      <c r="G42" s="10">
        <f t="shared" si="18"/>
        <v>0</v>
      </c>
      <c r="H42" s="11">
        <f>+$D42-(E42+F42)</f>
        <v>0</v>
      </c>
      <c r="J42" s="9"/>
      <c r="K42" s="10"/>
      <c r="L42" s="10">
        <f t="shared" ref="L42" si="31">SUM(J42:K42)</f>
        <v>0</v>
      </c>
      <c r="M42" s="11">
        <f>+$D42-(J42+K42)</f>
        <v>0</v>
      </c>
      <c r="O42" s="9"/>
      <c r="P42" s="10"/>
      <c r="Q42" s="10">
        <f t="shared" ref="Q42" si="32">SUM(O42:P42)</f>
        <v>0</v>
      </c>
      <c r="R42" s="11">
        <f>+$D42-(O42+P42)</f>
        <v>0</v>
      </c>
    </row>
    <row r="43" spans="1:18" x14ac:dyDescent="0.2">
      <c r="A43" s="2">
        <v>40909</v>
      </c>
      <c r="B43" t="s">
        <v>77</v>
      </c>
      <c r="C43" s="20"/>
      <c r="D43" s="17"/>
      <c r="E43" s="9"/>
      <c r="F43" s="10"/>
      <c r="G43" s="10"/>
      <c r="H43" s="11"/>
      <c r="J43" s="9"/>
      <c r="K43" s="10"/>
      <c r="L43" s="10"/>
      <c r="M43" s="11"/>
      <c r="O43" s="9"/>
      <c r="P43" s="10"/>
      <c r="Q43" s="10"/>
      <c r="R43" s="11"/>
    </row>
    <row r="44" spans="1:18" x14ac:dyDescent="0.2">
      <c r="A44" s="2">
        <v>40909</v>
      </c>
      <c r="B44" t="s">
        <v>78</v>
      </c>
      <c r="C44" s="20"/>
      <c r="D44" s="17"/>
      <c r="E44" s="9"/>
      <c r="F44" s="10"/>
      <c r="G44" s="10"/>
      <c r="H44" s="11"/>
      <c r="J44" s="9"/>
      <c r="K44" s="10"/>
      <c r="L44" s="10"/>
      <c r="M44" s="11"/>
      <c r="O44" s="9"/>
      <c r="P44" s="10"/>
      <c r="Q44" s="10"/>
      <c r="R44" s="11"/>
    </row>
    <row r="45" spans="1:18" x14ac:dyDescent="0.2">
      <c r="A45" s="2"/>
      <c r="C45" s="20"/>
      <c r="D45" s="17"/>
      <c r="E45" s="9"/>
      <c r="F45" s="10"/>
      <c r="G45" s="10"/>
      <c r="H45" s="11"/>
      <c r="J45" s="9"/>
      <c r="K45" s="10"/>
      <c r="L45" s="10"/>
      <c r="M45" s="11"/>
      <c r="O45" s="9"/>
      <c r="P45" s="10"/>
      <c r="Q45" s="10"/>
      <c r="R45" s="11"/>
    </row>
    <row r="46" spans="1:18" x14ac:dyDescent="0.2">
      <c r="A46" s="2">
        <v>40909</v>
      </c>
      <c r="B46" t="s">
        <v>52</v>
      </c>
      <c r="C46" s="17"/>
      <c r="D46" s="17"/>
      <c r="E46" s="9"/>
      <c r="F46" s="10"/>
      <c r="G46" s="10">
        <f t="shared" ref="G46:G54" si="33">SUM(E46:F46)</f>
        <v>0</v>
      </c>
      <c r="H46" s="11">
        <f t="shared" ref="H46:H52" si="34">+$D46-(E46+F46)</f>
        <v>0</v>
      </c>
      <c r="J46" s="9"/>
      <c r="K46" s="10"/>
      <c r="L46" s="10">
        <f t="shared" ref="L46" si="35">SUM(J46:K46)</f>
        <v>0</v>
      </c>
      <c r="M46" s="11">
        <f t="shared" ref="M46" si="36">+$D46-(J46+K46)</f>
        <v>0</v>
      </c>
      <c r="O46" s="9"/>
      <c r="P46" s="10"/>
      <c r="Q46" s="10">
        <f t="shared" ref="Q46" si="37">SUM(O46:P46)</f>
        <v>0</v>
      </c>
      <c r="R46" s="11">
        <f t="shared" ref="R46" si="38">+$D46-(O46+P46)</f>
        <v>0</v>
      </c>
    </row>
    <row r="47" spans="1:18" x14ac:dyDescent="0.2">
      <c r="A47" s="2"/>
      <c r="C47" s="17"/>
      <c r="D47" s="17"/>
      <c r="E47" s="9"/>
      <c r="F47" s="10"/>
      <c r="G47" s="10"/>
      <c r="H47" s="11"/>
      <c r="J47" s="9"/>
      <c r="K47" s="10"/>
      <c r="L47" s="10"/>
      <c r="M47" s="11"/>
      <c r="O47" s="9"/>
      <c r="P47" s="10"/>
      <c r="Q47" s="10"/>
      <c r="R47" s="11"/>
    </row>
    <row r="48" spans="1:18" x14ac:dyDescent="0.2">
      <c r="A48" s="2">
        <v>40909</v>
      </c>
      <c r="B48" t="s">
        <v>20</v>
      </c>
      <c r="C48" s="17"/>
      <c r="D48" s="17"/>
      <c r="E48" s="9"/>
      <c r="F48" s="10"/>
      <c r="G48" s="10">
        <f t="shared" si="33"/>
        <v>0</v>
      </c>
      <c r="H48" s="11">
        <f t="shared" si="34"/>
        <v>0</v>
      </c>
      <c r="J48" s="9"/>
      <c r="K48" s="10"/>
      <c r="L48" s="10">
        <f t="shared" ref="L48:L52" si="39">SUM(J48:K48)</f>
        <v>0</v>
      </c>
      <c r="M48" s="11">
        <f t="shared" ref="M48:M52" si="40">+$D48-(J48+K48)</f>
        <v>0</v>
      </c>
      <c r="O48" s="9"/>
      <c r="P48" s="10"/>
      <c r="Q48" s="10">
        <f t="shared" ref="Q48:Q52" si="41">SUM(O48:P48)</f>
        <v>0</v>
      </c>
      <c r="R48" s="11">
        <f t="shared" ref="R48:R52" si="42">+$D48-(O48+P48)</f>
        <v>0</v>
      </c>
    </row>
    <row r="49" spans="1:18" x14ac:dyDescent="0.2">
      <c r="A49" s="2">
        <v>40909</v>
      </c>
      <c r="B49" t="s">
        <v>21</v>
      </c>
      <c r="C49" s="17"/>
      <c r="D49" s="17"/>
      <c r="E49" s="9"/>
      <c r="F49" s="10"/>
      <c r="G49" s="10">
        <f t="shared" si="33"/>
        <v>0</v>
      </c>
      <c r="H49" s="11">
        <f t="shared" si="34"/>
        <v>0</v>
      </c>
      <c r="J49" s="9"/>
      <c r="K49" s="10"/>
      <c r="L49" s="10">
        <f t="shared" si="39"/>
        <v>0</v>
      </c>
      <c r="M49" s="11">
        <f t="shared" si="40"/>
        <v>0</v>
      </c>
      <c r="O49" s="9"/>
      <c r="P49" s="10"/>
      <c r="Q49" s="10">
        <f t="shared" si="41"/>
        <v>0</v>
      </c>
      <c r="R49" s="11">
        <f t="shared" si="42"/>
        <v>0</v>
      </c>
    </row>
    <row r="50" spans="1:18" x14ac:dyDescent="0.2">
      <c r="A50" s="2">
        <v>40909</v>
      </c>
      <c r="B50" t="s">
        <v>22</v>
      </c>
      <c r="C50" s="17"/>
      <c r="D50" s="17"/>
      <c r="E50" s="9"/>
      <c r="F50" s="10"/>
      <c r="G50" s="10">
        <f t="shared" si="33"/>
        <v>0</v>
      </c>
      <c r="H50" s="11">
        <f t="shared" si="34"/>
        <v>0</v>
      </c>
      <c r="J50" s="9"/>
      <c r="K50" s="10"/>
      <c r="L50" s="10">
        <f t="shared" si="39"/>
        <v>0</v>
      </c>
      <c r="M50" s="11">
        <f t="shared" si="40"/>
        <v>0</v>
      </c>
      <c r="O50" s="9"/>
      <c r="P50" s="10"/>
      <c r="Q50" s="10">
        <f t="shared" si="41"/>
        <v>0</v>
      </c>
      <c r="R50" s="11">
        <f t="shared" si="42"/>
        <v>0</v>
      </c>
    </row>
    <row r="51" spans="1:18" x14ac:dyDescent="0.2">
      <c r="A51" s="2">
        <v>40909</v>
      </c>
      <c r="B51" t="s">
        <v>23</v>
      </c>
      <c r="C51" s="17"/>
      <c r="D51" s="17"/>
      <c r="E51" s="9"/>
      <c r="F51" s="10"/>
      <c r="G51" s="10">
        <f t="shared" si="33"/>
        <v>0</v>
      </c>
      <c r="H51" s="11">
        <f t="shared" si="34"/>
        <v>0</v>
      </c>
      <c r="J51" s="9"/>
      <c r="K51" s="10"/>
      <c r="L51" s="10">
        <f t="shared" si="39"/>
        <v>0</v>
      </c>
      <c r="M51" s="11">
        <f t="shared" si="40"/>
        <v>0</v>
      </c>
      <c r="O51" s="9"/>
      <c r="P51" s="10"/>
      <c r="Q51" s="10">
        <f t="shared" si="41"/>
        <v>0</v>
      </c>
      <c r="R51" s="11">
        <f t="shared" si="42"/>
        <v>0</v>
      </c>
    </row>
    <row r="52" spans="1:18" x14ac:dyDescent="0.2">
      <c r="A52" s="2">
        <v>40909</v>
      </c>
      <c r="B52" t="s">
        <v>24</v>
      </c>
      <c r="C52" s="17"/>
      <c r="D52" s="17"/>
      <c r="E52" s="9"/>
      <c r="F52" s="10"/>
      <c r="G52" s="10">
        <f t="shared" si="33"/>
        <v>0</v>
      </c>
      <c r="H52" s="11">
        <f t="shared" si="34"/>
        <v>0</v>
      </c>
      <c r="J52" s="9"/>
      <c r="K52" s="10"/>
      <c r="L52" s="10">
        <f t="shared" si="39"/>
        <v>0</v>
      </c>
      <c r="M52" s="11">
        <f t="shared" si="40"/>
        <v>0</v>
      </c>
      <c r="O52" s="9"/>
      <c r="P52" s="10"/>
      <c r="Q52" s="10">
        <f t="shared" si="41"/>
        <v>0</v>
      </c>
      <c r="R52" s="11">
        <f t="shared" si="42"/>
        <v>0</v>
      </c>
    </row>
    <row r="53" spans="1:18" x14ac:dyDescent="0.2">
      <c r="A53" s="2">
        <v>41510</v>
      </c>
      <c r="B53">
        <v>662000</v>
      </c>
      <c r="C53" s="17"/>
      <c r="D53" s="17"/>
      <c r="E53" s="9"/>
      <c r="F53" s="10"/>
      <c r="G53" s="10"/>
      <c r="H53" s="11"/>
      <c r="J53" s="9"/>
      <c r="K53" s="10"/>
      <c r="L53" s="10"/>
      <c r="M53" s="11"/>
      <c r="O53" s="9">
        <v>4</v>
      </c>
      <c r="P53" s="10"/>
      <c r="Q53" s="10"/>
      <c r="R53" s="11"/>
    </row>
    <row r="54" spans="1:18" x14ac:dyDescent="0.2">
      <c r="B54" t="s">
        <v>4</v>
      </c>
      <c r="C54" s="18">
        <f>SUM(C7:C53)</f>
        <v>200</v>
      </c>
      <c r="D54" s="18">
        <f>SUM(D10:D51)</f>
        <v>0</v>
      </c>
      <c r="E54" s="12">
        <f>SUM(E7:E53)</f>
        <v>0</v>
      </c>
      <c r="F54" s="13">
        <f>SUM(F10:F51)</f>
        <v>0</v>
      </c>
      <c r="G54" s="13">
        <f t="shared" si="33"/>
        <v>0</v>
      </c>
      <c r="H54" s="14">
        <f>+$C54-(E54+F54)</f>
        <v>200</v>
      </c>
      <c r="J54" s="12">
        <f>SUM(J7:J53)</f>
        <v>0</v>
      </c>
      <c r="K54" s="13">
        <f>SUM(K10:K51)</f>
        <v>0</v>
      </c>
      <c r="L54" s="13">
        <f t="shared" ref="L54" si="43">SUM(J54:K54)</f>
        <v>0</v>
      </c>
      <c r="M54" s="14">
        <f>+$C54-(J54+K54)</f>
        <v>200</v>
      </c>
      <c r="O54" s="12">
        <f>SUM(O7:O53)</f>
        <v>4</v>
      </c>
      <c r="P54" s="13">
        <f>SUM(P10:P51)</f>
        <v>0</v>
      </c>
      <c r="Q54" s="13">
        <f t="shared" ref="Q54" si="44">SUM(O54:P54)</f>
        <v>4</v>
      </c>
      <c r="R54" s="14">
        <f>+$C54-(O54+P54)</f>
        <v>196</v>
      </c>
    </row>
    <row r="56" spans="1:18" x14ac:dyDescent="0.2">
      <c r="A56" t="s">
        <v>8</v>
      </c>
      <c r="G56">
        <f>$G54</f>
        <v>0</v>
      </c>
      <c r="H56" t="s">
        <v>44</v>
      </c>
      <c r="L56">
        <f>$G54</f>
        <v>0</v>
      </c>
      <c r="M56" t="s">
        <v>44</v>
      </c>
      <c r="Q56">
        <f>$G54</f>
        <v>0</v>
      </c>
      <c r="R56" t="s">
        <v>44</v>
      </c>
    </row>
    <row r="57" spans="1:18" x14ac:dyDescent="0.2">
      <c r="A57" t="s">
        <v>9</v>
      </c>
    </row>
  </sheetData>
  <mergeCells count="9">
    <mergeCell ref="O2:R2"/>
    <mergeCell ref="O3:R3"/>
    <mergeCell ref="O4:R4"/>
    <mergeCell ref="E2:H2"/>
    <mergeCell ref="E3:H3"/>
    <mergeCell ref="E4:H4"/>
    <mergeCell ref="J2:M2"/>
    <mergeCell ref="J3:M3"/>
    <mergeCell ref="J4:M4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3"/>
  <sheetViews>
    <sheetView tabSelected="1" zoomScale="75" workbookViewId="0">
      <pane xSplit="6405" ySplit="945" activePane="bottomRight"/>
      <selection pane="topRight" activeCell="E1" sqref="E1:G1048576"/>
      <selection pane="bottomLeft" activeCell="C4" sqref="C4"/>
      <selection pane="bottomRight" activeCell="J31" sqref="J31"/>
    </sheetView>
  </sheetViews>
  <sheetFormatPr defaultRowHeight="12.75" x14ac:dyDescent="0.2"/>
  <cols>
    <col min="1" max="1" width="17.5703125" customWidth="1"/>
    <col min="2" max="2" width="39.7109375" customWidth="1"/>
    <col min="5" max="5" width="11.85546875" customWidth="1"/>
    <col min="6" max="6" width="11.5703125" customWidth="1"/>
  </cols>
  <sheetData>
    <row r="1" spans="1:50" x14ac:dyDescent="0.2">
      <c r="A1" t="s">
        <v>33</v>
      </c>
      <c r="B1" t="s">
        <v>110</v>
      </c>
    </row>
    <row r="2" spans="1:50" x14ac:dyDescent="0.2">
      <c r="A2" s="1"/>
      <c r="D2" s="10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U2" s="3">
        <v>10</v>
      </c>
      <c r="AV2" s="4"/>
      <c r="AW2" s="4"/>
      <c r="AX2" s="5"/>
    </row>
    <row r="3" spans="1:50" x14ac:dyDescent="0.2">
      <c r="A3" s="1"/>
      <c r="D3" s="10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U3" s="6">
        <v>38473</v>
      </c>
      <c r="AV3" s="7"/>
      <c r="AW3" s="7"/>
      <c r="AX3" s="8"/>
    </row>
    <row r="4" spans="1:50" x14ac:dyDescent="0.2">
      <c r="A4" s="1"/>
      <c r="B4" t="s">
        <v>43</v>
      </c>
      <c r="C4" s="25" t="s">
        <v>129</v>
      </c>
      <c r="D4" s="10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U4" s="6">
        <v>38486</v>
      </c>
      <c r="AV4" s="7"/>
      <c r="AW4" s="7"/>
      <c r="AX4" s="8"/>
    </row>
    <row r="5" spans="1:50" ht="38.25" x14ac:dyDescent="0.2">
      <c r="A5" t="s">
        <v>5</v>
      </c>
      <c r="B5" t="s">
        <v>0</v>
      </c>
      <c r="C5" s="16" t="s">
        <v>6</v>
      </c>
      <c r="D5" s="16" t="s">
        <v>7</v>
      </c>
      <c r="E5" s="29" t="s">
        <v>111</v>
      </c>
      <c r="F5" s="30" t="s">
        <v>112</v>
      </c>
      <c r="G5" s="19"/>
      <c r="H5" s="10"/>
      <c r="I5" s="10"/>
      <c r="J5" s="10"/>
      <c r="K5" s="19"/>
      <c r="L5" s="10"/>
      <c r="M5" s="10"/>
      <c r="N5" s="10"/>
      <c r="O5" s="19"/>
      <c r="P5" s="10"/>
      <c r="Q5" s="10"/>
      <c r="R5" s="10"/>
      <c r="S5" s="19"/>
      <c r="T5" s="10"/>
      <c r="U5" s="10"/>
      <c r="V5" s="10"/>
      <c r="W5" s="19"/>
      <c r="X5" s="10"/>
      <c r="Y5" s="10"/>
      <c r="Z5" s="10"/>
      <c r="AA5" s="19"/>
      <c r="AB5" s="10"/>
      <c r="AC5" s="10"/>
      <c r="AD5" s="10"/>
      <c r="AE5" s="19"/>
      <c r="AF5" s="10"/>
      <c r="AG5" s="10"/>
      <c r="AH5" s="10"/>
      <c r="AI5" s="19"/>
      <c r="AJ5" s="10"/>
      <c r="AK5" s="10"/>
      <c r="AL5" s="10"/>
      <c r="AM5" s="19"/>
      <c r="AN5" s="10"/>
      <c r="AO5" s="10"/>
      <c r="AP5" s="10"/>
      <c r="AQ5" s="19"/>
      <c r="AR5" s="10"/>
      <c r="AU5" s="9" t="s">
        <v>2</v>
      </c>
      <c r="AV5" s="10" t="s">
        <v>3</v>
      </c>
      <c r="AW5" s="19" t="s">
        <v>10</v>
      </c>
      <c r="AX5" s="11" t="s">
        <v>1</v>
      </c>
    </row>
    <row r="6" spans="1:50" x14ac:dyDescent="0.2">
      <c r="C6" s="21"/>
      <c r="D6" s="21"/>
      <c r="E6" s="21"/>
      <c r="F6" s="21"/>
      <c r="G6" s="19"/>
      <c r="H6" s="10"/>
      <c r="I6" s="10"/>
      <c r="J6" s="10"/>
      <c r="K6" s="19"/>
      <c r="L6" s="10"/>
      <c r="M6" s="10"/>
      <c r="N6" s="10"/>
      <c r="O6" s="19"/>
      <c r="P6" s="10"/>
      <c r="Q6" s="10"/>
      <c r="R6" s="10"/>
      <c r="S6" s="19"/>
      <c r="T6" s="10"/>
      <c r="U6" s="10"/>
      <c r="V6" s="10"/>
      <c r="W6" s="19"/>
      <c r="X6" s="10"/>
      <c r="Y6" s="10"/>
      <c r="Z6" s="10"/>
      <c r="AA6" s="19"/>
      <c r="AB6" s="10"/>
      <c r="AC6" s="10"/>
      <c r="AD6" s="10"/>
      <c r="AE6" s="19"/>
      <c r="AF6" s="10"/>
      <c r="AG6" s="10"/>
      <c r="AH6" s="10"/>
      <c r="AI6" s="19"/>
      <c r="AJ6" s="10"/>
      <c r="AK6" s="10"/>
      <c r="AL6" s="10"/>
      <c r="AM6" s="19"/>
      <c r="AN6" s="10"/>
      <c r="AO6" s="10"/>
      <c r="AP6" s="10"/>
      <c r="AQ6" s="19"/>
      <c r="AR6" s="10"/>
      <c r="AU6" s="9"/>
      <c r="AV6" s="10"/>
      <c r="AW6" s="19"/>
      <c r="AX6" s="11"/>
    </row>
    <row r="7" spans="1:50" x14ac:dyDescent="0.2">
      <c r="A7" s="28" t="s">
        <v>128</v>
      </c>
      <c r="B7" t="s">
        <v>26</v>
      </c>
      <c r="C7" s="21">
        <v>45</v>
      </c>
      <c r="D7" s="21"/>
      <c r="E7" s="21"/>
      <c r="F7" s="2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U7" s="9"/>
      <c r="AV7" s="10"/>
      <c r="AW7" s="10">
        <f>SUM(AU7:AV7)</f>
        <v>0</v>
      </c>
      <c r="AX7" s="11"/>
    </row>
    <row r="8" spans="1:50" x14ac:dyDescent="0.2">
      <c r="A8" s="2"/>
      <c r="C8" s="21"/>
      <c r="D8" s="21"/>
      <c r="E8" s="21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U8" s="9"/>
      <c r="AV8" s="10"/>
      <c r="AW8" s="10"/>
      <c r="AX8" s="11"/>
    </row>
    <row r="9" spans="1:50" x14ac:dyDescent="0.2">
      <c r="A9" s="2">
        <v>41534</v>
      </c>
      <c r="B9" s="25" t="s">
        <v>120</v>
      </c>
      <c r="C9" s="21">
        <v>8</v>
      </c>
      <c r="D9" s="21"/>
      <c r="E9" s="21">
        <v>128</v>
      </c>
      <c r="F9" s="17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U9" s="9"/>
      <c r="AV9" s="10"/>
      <c r="AW9" s="10"/>
      <c r="AX9" s="11"/>
    </row>
    <row r="10" spans="1:50" x14ac:dyDescent="0.2">
      <c r="A10" s="2">
        <v>41534</v>
      </c>
      <c r="B10" s="25" t="s">
        <v>119</v>
      </c>
      <c r="C10" s="21">
        <v>2</v>
      </c>
      <c r="D10" s="21"/>
      <c r="E10" s="21">
        <v>32</v>
      </c>
      <c r="F10" s="17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U10" s="9"/>
      <c r="AV10" s="10"/>
      <c r="AW10" s="10"/>
      <c r="AX10" s="11"/>
    </row>
    <row r="11" spans="1:50" x14ac:dyDescent="0.2">
      <c r="A11" s="2"/>
      <c r="C11" s="21"/>
      <c r="D11" s="21"/>
      <c r="E11" s="21"/>
      <c r="F11" s="21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U11" s="9"/>
      <c r="AV11" s="10"/>
      <c r="AW11" s="10">
        <f>SUM(AU11:AV11)</f>
        <v>0</v>
      </c>
      <c r="AX11" s="11"/>
    </row>
    <row r="12" spans="1:50" x14ac:dyDescent="0.2">
      <c r="A12" s="2">
        <v>41899</v>
      </c>
      <c r="B12" s="25" t="s">
        <v>121</v>
      </c>
      <c r="C12" s="17">
        <v>9</v>
      </c>
      <c r="D12" s="17"/>
      <c r="E12" s="17"/>
      <c r="F12" s="17">
        <v>90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U12" s="9"/>
      <c r="AV12" s="10"/>
      <c r="AW12" s="10">
        <f>SUM(AU12:AV12)</f>
        <v>0</v>
      </c>
      <c r="AX12" s="11">
        <f>+$C12-(AU12+AV12)</f>
        <v>9</v>
      </c>
    </row>
    <row r="13" spans="1:50" x14ac:dyDescent="0.2">
      <c r="A13" s="2">
        <v>41899</v>
      </c>
      <c r="B13" t="s">
        <v>114</v>
      </c>
      <c r="C13" s="17">
        <v>9</v>
      </c>
      <c r="D13" s="17"/>
      <c r="E13" s="17"/>
      <c r="F13" s="17">
        <v>36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U13" s="9"/>
      <c r="AV13" s="10"/>
      <c r="AW13" s="10"/>
      <c r="AX13" s="11"/>
    </row>
    <row r="14" spans="1:50" x14ac:dyDescent="0.2">
      <c r="A14" s="2">
        <v>41899</v>
      </c>
      <c r="B14" s="25" t="s">
        <v>123</v>
      </c>
      <c r="C14" s="17"/>
      <c r="D14" s="17"/>
      <c r="E14" s="17">
        <v>16</v>
      </c>
      <c r="F14" s="17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U14" s="9"/>
      <c r="AV14" s="10"/>
      <c r="AW14" s="10"/>
      <c r="AX14" s="11"/>
    </row>
    <row r="15" spans="1:50" x14ac:dyDescent="0.2">
      <c r="A15" s="2">
        <v>41899</v>
      </c>
      <c r="B15" t="s">
        <v>113</v>
      </c>
      <c r="C15" s="17">
        <v>9</v>
      </c>
      <c r="D15" s="17"/>
      <c r="E15" s="17"/>
      <c r="F15" s="17">
        <v>45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U15" s="9"/>
      <c r="AV15" s="10"/>
      <c r="AW15" s="10"/>
      <c r="AX15" s="11"/>
    </row>
    <row r="16" spans="1:50" x14ac:dyDescent="0.2">
      <c r="A16" s="2">
        <v>41899</v>
      </c>
      <c r="B16" t="s">
        <v>115</v>
      </c>
      <c r="C16" s="17">
        <v>9</v>
      </c>
      <c r="D16" s="17"/>
      <c r="E16" s="17"/>
      <c r="F16" s="17">
        <v>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U16" s="9"/>
      <c r="AV16" s="10"/>
      <c r="AW16" s="10"/>
      <c r="AX16" s="11"/>
    </row>
    <row r="17" spans="1:50" ht="25.5" x14ac:dyDescent="0.2">
      <c r="A17" s="2">
        <v>41899</v>
      </c>
      <c r="B17" s="27" t="s">
        <v>116</v>
      </c>
      <c r="C17" s="17">
        <v>9</v>
      </c>
      <c r="D17" s="17"/>
      <c r="E17" s="17"/>
      <c r="F17" s="17">
        <v>18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U17" s="9"/>
      <c r="AV17" s="10"/>
      <c r="AW17" s="10"/>
      <c r="AX17" s="11"/>
    </row>
    <row r="18" spans="1:50" x14ac:dyDescent="0.2">
      <c r="A18" s="2">
        <v>41899</v>
      </c>
      <c r="B18" s="27" t="s">
        <v>127</v>
      </c>
      <c r="C18" s="17">
        <v>18</v>
      </c>
      <c r="D18" s="17"/>
      <c r="E18" s="17"/>
      <c r="F18" s="17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U18" s="9"/>
      <c r="AV18" s="10"/>
      <c r="AW18" s="10"/>
      <c r="AX18" s="11"/>
    </row>
    <row r="19" spans="1:50" x14ac:dyDescent="0.2">
      <c r="A19" s="2"/>
      <c r="C19" s="17"/>
      <c r="D19" s="17"/>
      <c r="E19" s="17"/>
      <c r="F19" s="1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U19" s="9"/>
      <c r="AV19" s="10"/>
      <c r="AW19" s="10"/>
      <c r="AX19" s="11"/>
    </row>
    <row r="20" spans="1:50" x14ac:dyDescent="0.2">
      <c r="A20" s="2">
        <v>41899</v>
      </c>
      <c r="B20" t="s">
        <v>13</v>
      </c>
      <c r="C20" s="17">
        <v>9</v>
      </c>
      <c r="D20" s="17"/>
      <c r="E20" s="17"/>
      <c r="F20" s="17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U20" s="9"/>
      <c r="AV20" s="10"/>
      <c r="AW20" s="10"/>
      <c r="AX20" s="11"/>
    </row>
    <row r="21" spans="1:50" x14ac:dyDescent="0.2">
      <c r="A21" s="2">
        <v>41899</v>
      </c>
      <c r="B21" t="s">
        <v>14</v>
      </c>
      <c r="C21" s="17">
        <v>5</v>
      </c>
      <c r="D21" s="17"/>
      <c r="E21" s="17"/>
      <c r="F21" s="1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U21" s="9"/>
      <c r="AV21" s="10"/>
      <c r="AW21" s="10"/>
      <c r="AX21" s="11"/>
    </row>
    <row r="22" spans="1:50" x14ac:dyDescent="0.2">
      <c r="A22" s="2"/>
      <c r="C22" s="17"/>
      <c r="D22" s="17"/>
      <c r="E22" s="17"/>
      <c r="F22" s="17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U22" s="9"/>
      <c r="AV22" s="10"/>
      <c r="AW22" s="10"/>
      <c r="AX22" s="11"/>
    </row>
    <row r="23" spans="1:50" x14ac:dyDescent="0.2">
      <c r="A23" s="2">
        <v>41899</v>
      </c>
      <c r="B23" s="25" t="s">
        <v>117</v>
      </c>
      <c r="C23" s="17">
        <v>8</v>
      </c>
      <c r="D23" s="17"/>
      <c r="E23" s="17">
        <v>64</v>
      </c>
      <c r="F23" s="17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U23" s="9"/>
      <c r="AV23" s="10"/>
      <c r="AW23" s="10"/>
      <c r="AX23" s="11"/>
    </row>
    <row r="24" spans="1:50" x14ac:dyDescent="0.2">
      <c r="A24" s="2">
        <v>41899</v>
      </c>
      <c r="B24" s="25" t="s">
        <v>118</v>
      </c>
      <c r="C24" s="17">
        <v>2</v>
      </c>
      <c r="D24" s="17"/>
      <c r="E24" s="17">
        <v>64</v>
      </c>
      <c r="F24" s="1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U24" s="9"/>
      <c r="AV24" s="10"/>
      <c r="AW24" s="10"/>
      <c r="AX24" s="11"/>
    </row>
    <row r="25" spans="1:50" x14ac:dyDescent="0.2">
      <c r="A25" s="2">
        <v>41899</v>
      </c>
      <c r="B25" s="25" t="s">
        <v>124</v>
      </c>
      <c r="C25" s="17">
        <v>9</v>
      </c>
      <c r="D25" s="17"/>
      <c r="E25" s="17"/>
      <c r="F25" s="17">
        <v>45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U25" s="9"/>
      <c r="AV25" s="10"/>
      <c r="AW25" s="10">
        <f>SUM(AU25:AV25)</f>
        <v>0</v>
      </c>
      <c r="AX25" s="11"/>
    </row>
    <row r="26" spans="1:50" x14ac:dyDescent="0.2">
      <c r="A26" s="2">
        <v>41899</v>
      </c>
      <c r="B26" s="25" t="s">
        <v>122</v>
      </c>
      <c r="C26" s="17"/>
      <c r="D26" s="17"/>
      <c r="E26" s="17">
        <v>8</v>
      </c>
      <c r="F26" s="1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U26" s="9"/>
      <c r="AV26" s="10"/>
      <c r="AW26" s="10"/>
      <c r="AX26" s="11"/>
    </row>
    <row r="27" spans="1:50" x14ac:dyDescent="0.2">
      <c r="A27" s="2">
        <v>41899</v>
      </c>
      <c r="B27" s="25" t="s">
        <v>127</v>
      </c>
      <c r="C27" s="17">
        <v>18</v>
      </c>
      <c r="D27" s="17"/>
      <c r="E27" s="17"/>
      <c r="F27" s="1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U27" s="9"/>
      <c r="AV27" s="10"/>
      <c r="AW27" s="10">
        <f t="shared" ref="AW27:AW40" si="0">SUM(AU27:AV27)</f>
        <v>0</v>
      </c>
      <c r="AX27" s="11">
        <f>+$C27-(AU27+AV27)</f>
        <v>18</v>
      </c>
    </row>
    <row r="28" spans="1:50" x14ac:dyDescent="0.2">
      <c r="A28" s="2"/>
      <c r="C28" s="17"/>
      <c r="D28" s="17"/>
      <c r="E28" s="17"/>
      <c r="F28" s="17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U28" s="9"/>
      <c r="AV28" s="10"/>
      <c r="AW28" s="10">
        <f t="shared" si="0"/>
        <v>0</v>
      </c>
      <c r="AX28" s="11">
        <f>+$C28-(AU28+AV28)</f>
        <v>0</v>
      </c>
    </row>
    <row r="29" spans="1:50" x14ac:dyDescent="0.2">
      <c r="A29" s="2">
        <v>41899</v>
      </c>
      <c r="B29" t="s">
        <v>18</v>
      </c>
      <c r="C29" s="17">
        <v>18</v>
      </c>
      <c r="D29" s="17"/>
      <c r="E29" s="17"/>
      <c r="F29" s="17">
        <v>9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U29" s="9"/>
      <c r="AV29" s="10"/>
      <c r="AW29" s="10">
        <f t="shared" si="0"/>
        <v>0</v>
      </c>
      <c r="AX29" s="11"/>
    </row>
    <row r="30" spans="1:50" x14ac:dyDescent="0.2">
      <c r="A30" s="2">
        <v>41899</v>
      </c>
      <c r="B30" s="25" t="s">
        <v>126</v>
      </c>
      <c r="C30" s="17">
        <v>18</v>
      </c>
      <c r="D30" s="17"/>
      <c r="E30" s="17"/>
      <c r="F30" s="17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U30" s="9"/>
      <c r="AV30" s="10"/>
      <c r="AW30" s="10">
        <f t="shared" si="0"/>
        <v>0</v>
      </c>
      <c r="AX30" s="11"/>
    </row>
    <row r="31" spans="1:50" x14ac:dyDescent="0.2">
      <c r="A31" s="2">
        <v>42264</v>
      </c>
      <c r="B31" s="25" t="s">
        <v>122</v>
      </c>
      <c r="C31" s="17"/>
      <c r="D31" s="17"/>
      <c r="E31" s="17">
        <v>8</v>
      </c>
      <c r="F31" s="17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U31" s="9"/>
      <c r="AV31" s="10"/>
      <c r="AW31" s="10"/>
      <c r="AX31" s="11"/>
    </row>
    <row r="32" spans="1:50" x14ac:dyDescent="0.2">
      <c r="A32" s="2">
        <v>42264</v>
      </c>
      <c r="B32" t="s">
        <v>115</v>
      </c>
      <c r="C32" s="17">
        <v>9</v>
      </c>
      <c r="D32" s="17"/>
      <c r="E32" s="17"/>
      <c r="F32" s="17">
        <v>9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U32" s="9"/>
      <c r="AV32" s="10"/>
      <c r="AW32" s="10"/>
      <c r="AX32" s="11"/>
    </row>
    <row r="33" spans="1:50" x14ac:dyDescent="0.2">
      <c r="A33" s="2">
        <v>42264</v>
      </c>
      <c r="B33" s="25" t="s">
        <v>127</v>
      </c>
      <c r="C33" s="17">
        <v>18</v>
      </c>
      <c r="D33" s="17"/>
      <c r="E33" s="17"/>
      <c r="F33" s="17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U33" s="9"/>
      <c r="AV33" s="10"/>
      <c r="AW33" s="10"/>
      <c r="AX33" s="11"/>
    </row>
    <row r="34" spans="1:50" x14ac:dyDescent="0.2">
      <c r="A34" s="2"/>
      <c r="C34" s="17"/>
      <c r="D34" s="17"/>
      <c r="E34" s="17"/>
      <c r="F34" s="17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U34" s="9"/>
      <c r="AV34" s="10"/>
      <c r="AW34" s="10">
        <f t="shared" si="0"/>
        <v>0</v>
      </c>
      <c r="AX34" s="11"/>
    </row>
    <row r="35" spans="1:50" x14ac:dyDescent="0.2">
      <c r="A35" s="2">
        <v>42264</v>
      </c>
      <c r="B35" t="s">
        <v>22</v>
      </c>
      <c r="C35" s="17">
        <v>9</v>
      </c>
      <c r="D35" s="17"/>
      <c r="E35" s="17"/>
      <c r="F35" s="17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U35" s="9"/>
      <c r="AV35" s="10"/>
      <c r="AW35" s="10">
        <f t="shared" si="0"/>
        <v>0</v>
      </c>
      <c r="AX35" s="11"/>
    </row>
    <row r="36" spans="1:50" x14ac:dyDescent="0.2">
      <c r="A36" s="2">
        <v>42264</v>
      </c>
      <c r="B36" t="s">
        <v>23</v>
      </c>
      <c r="C36" s="17">
        <v>32</v>
      </c>
      <c r="D36" s="17"/>
      <c r="E36" s="17"/>
      <c r="F36" s="1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U36" s="9"/>
      <c r="AV36" s="10"/>
      <c r="AW36" s="10">
        <f t="shared" si="0"/>
        <v>0</v>
      </c>
      <c r="AX36" s="11"/>
    </row>
    <row r="37" spans="1:50" x14ac:dyDescent="0.2">
      <c r="A37" s="2">
        <v>42264</v>
      </c>
      <c r="B37" s="25" t="s">
        <v>125</v>
      </c>
      <c r="C37" s="17">
        <v>18</v>
      </c>
      <c r="D37" s="17"/>
      <c r="E37" s="17"/>
      <c r="F37" s="17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U37" s="9"/>
      <c r="AV37" s="10"/>
      <c r="AW37" s="10"/>
      <c r="AX37" s="11"/>
    </row>
    <row r="38" spans="1:50" x14ac:dyDescent="0.2">
      <c r="A38" s="2">
        <v>42264</v>
      </c>
      <c r="B38" t="s">
        <v>24</v>
      </c>
      <c r="C38" s="17">
        <v>5</v>
      </c>
      <c r="D38" s="17"/>
      <c r="E38" s="17"/>
      <c r="F38" s="17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U38" s="9"/>
      <c r="AV38" s="10"/>
      <c r="AW38" s="10">
        <f t="shared" si="0"/>
        <v>0</v>
      </c>
      <c r="AX38" s="11"/>
    </row>
    <row r="39" spans="1:50" x14ac:dyDescent="0.2">
      <c r="A39" s="2"/>
      <c r="C39" s="17"/>
      <c r="D39" s="17"/>
      <c r="E39" s="17"/>
      <c r="F39" s="17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U39" s="9"/>
      <c r="AV39" s="10"/>
      <c r="AW39" s="10">
        <f t="shared" si="0"/>
        <v>0</v>
      </c>
      <c r="AX39" s="11"/>
    </row>
    <row r="40" spans="1:50" x14ac:dyDescent="0.2">
      <c r="B40" t="s">
        <v>4</v>
      </c>
      <c r="C40" s="18">
        <f>SUM(C7:C39)</f>
        <v>296</v>
      </c>
      <c r="D40" s="18">
        <f>SUM(D12:D36)</f>
        <v>0</v>
      </c>
      <c r="E40" s="18">
        <f>SUM(E7:E39)</f>
        <v>320</v>
      </c>
      <c r="F40" s="18">
        <f>SUM(F7:F39)</f>
        <v>261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U40" s="12">
        <f>SUM(AU7:AU39)</f>
        <v>0</v>
      </c>
      <c r="AV40" s="13">
        <f>SUM(AV12:AV36)</f>
        <v>0</v>
      </c>
      <c r="AW40" s="10">
        <f t="shared" si="0"/>
        <v>0</v>
      </c>
      <c r="AX40" s="14">
        <f>+$C40-(AU40+AV40)</f>
        <v>296</v>
      </c>
    </row>
    <row r="42" spans="1:50" x14ac:dyDescent="0.2">
      <c r="A42" t="s">
        <v>8</v>
      </c>
    </row>
    <row r="43" spans="1:50" x14ac:dyDescent="0.2">
      <c r="A43" t="s">
        <v>9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LRAUV_901110</vt:lpstr>
      <vt:lpstr>707976_PwrBuoy</vt:lpstr>
      <vt:lpstr>900xxx_XXXXXX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cp:lastPrinted>2004-01-13T19:30:58Z</cp:lastPrinted>
  <dcterms:created xsi:type="dcterms:W3CDTF">2003-10-17T21:45:30Z</dcterms:created>
  <dcterms:modified xsi:type="dcterms:W3CDTF">2013-09-18T19:13:02Z</dcterms:modified>
</cp:coreProperties>
</file>