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-15" yWindow="5040" windowWidth="25680" windowHeight="5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Sheet1!$A$1:$AV$130</definedName>
  </definedNames>
  <calcPr calcId="162913"/>
</workbook>
</file>

<file path=xl/calcChain.xml><?xml version="1.0" encoding="utf-8"?>
<calcChain xmlns="http://schemas.openxmlformats.org/spreadsheetml/2006/main">
  <c r="C101" i="1" l="1"/>
  <c r="C102" i="1"/>
  <c r="C103" i="1"/>
  <c r="C104" i="1"/>
  <c r="C105" i="1"/>
  <c r="C106" i="1"/>
  <c r="C107" i="1"/>
  <c r="C108" i="1"/>
  <c r="C95" i="1"/>
  <c r="C98" i="1"/>
  <c r="C92" i="1"/>
  <c r="M108" i="1" l="1"/>
  <c r="M107" i="1"/>
  <c r="M106" i="1"/>
  <c r="M105" i="1"/>
  <c r="M104" i="1"/>
  <c r="M103" i="1"/>
  <c r="M102" i="1"/>
  <c r="M101" i="1"/>
  <c r="M98" i="1"/>
  <c r="M95" i="1"/>
  <c r="M92" i="1"/>
  <c r="M89" i="1"/>
  <c r="N92" i="1" l="1"/>
  <c r="N102" i="1"/>
  <c r="N103" i="1"/>
  <c r="N104" i="1"/>
  <c r="N106" i="1"/>
  <c r="N107" i="1"/>
  <c r="N108" i="1"/>
  <c r="N98" i="1"/>
  <c r="N105" i="1"/>
  <c r="N95" i="1"/>
  <c r="N101" i="1"/>
  <c r="M46" i="1" l="1"/>
  <c r="N46" i="1"/>
  <c r="M45" i="1"/>
  <c r="N45" i="1"/>
  <c r="M44" i="1"/>
  <c r="N44" i="1"/>
  <c r="M43" i="1"/>
  <c r="N43" i="1"/>
  <c r="M42" i="1"/>
  <c r="N42" i="1"/>
  <c r="M41" i="1"/>
  <c r="N41" i="1"/>
  <c r="M40" i="1"/>
  <c r="N40" i="1"/>
  <c r="M36" i="1"/>
  <c r="M37" i="1"/>
  <c r="M38" i="1"/>
  <c r="M39" i="1"/>
  <c r="M35" i="1"/>
  <c r="N35" i="1"/>
  <c r="N39" i="1"/>
  <c r="N38" i="1"/>
  <c r="N37" i="1" l="1"/>
  <c r="N36" i="1"/>
  <c r="B66" i="1" l="1"/>
  <c r="B67" i="1"/>
  <c r="B53" i="1" l="1"/>
  <c r="B56" i="1"/>
  <c r="B59" i="1"/>
  <c r="B60" i="1"/>
  <c r="B61" i="1"/>
  <c r="B62" i="1"/>
  <c r="B63" i="1"/>
  <c r="B64" i="1"/>
  <c r="B65" i="1"/>
  <c r="B50" i="1" l="1"/>
  <c r="M8" i="1" l="1"/>
  <c r="M11" i="1"/>
  <c r="M14" i="1"/>
  <c r="M17" i="1"/>
  <c r="M18" i="1"/>
  <c r="M19" i="1"/>
  <c r="M20" i="1"/>
  <c r="M21" i="1"/>
  <c r="M22" i="1"/>
  <c r="M23" i="1"/>
  <c r="M5" i="1"/>
  <c r="E60" i="1" l="1"/>
  <c r="D60" i="1"/>
  <c r="G60" i="1"/>
  <c r="H60" i="1"/>
  <c r="I60" i="1"/>
  <c r="K60" i="1"/>
  <c r="J60" i="1"/>
  <c r="F60" i="1"/>
  <c r="D59" i="1"/>
  <c r="H59" i="1"/>
  <c r="J59" i="1"/>
  <c r="K59" i="1"/>
  <c r="E59" i="1"/>
  <c r="I59" i="1"/>
  <c r="F59" i="1"/>
  <c r="G59" i="1"/>
  <c r="G65" i="1"/>
  <c r="D65" i="1"/>
  <c r="F65" i="1"/>
  <c r="H65" i="1"/>
  <c r="K65" i="1"/>
  <c r="J65" i="1"/>
  <c r="I65" i="1"/>
  <c r="E65" i="1"/>
  <c r="D64" i="1"/>
  <c r="G64" i="1"/>
  <c r="J64" i="1"/>
  <c r="I64" i="1"/>
  <c r="F64" i="1"/>
  <c r="K64" i="1"/>
  <c r="H64" i="1"/>
  <c r="E64" i="1"/>
  <c r="I61" i="1"/>
  <c r="H61" i="1"/>
  <c r="J61" i="1"/>
  <c r="D61" i="1"/>
  <c r="G61" i="1"/>
  <c r="K61" i="1"/>
  <c r="F61" i="1"/>
  <c r="E61" i="1"/>
  <c r="H56" i="1"/>
  <c r="G56" i="1"/>
  <c r="K56" i="1"/>
  <c r="J56" i="1"/>
  <c r="E56" i="1"/>
  <c r="I56" i="1"/>
  <c r="F56" i="1"/>
  <c r="D56" i="1"/>
  <c r="I62" i="1"/>
  <c r="F62" i="1"/>
  <c r="E62" i="1"/>
  <c r="G62" i="1"/>
  <c r="D62" i="1"/>
  <c r="H62" i="1"/>
  <c r="K62" i="1"/>
  <c r="J62" i="1"/>
  <c r="K53" i="1"/>
  <c r="I53" i="1"/>
  <c r="D53" i="1"/>
  <c r="F53" i="1"/>
  <c r="H53" i="1"/>
  <c r="E53" i="1"/>
  <c r="G53" i="1"/>
  <c r="J53" i="1"/>
  <c r="E63" i="1"/>
  <c r="H63" i="1"/>
  <c r="J63" i="1"/>
  <c r="I63" i="1"/>
  <c r="K63" i="1"/>
  <c r="D63" i="1"/>
  <c r="F63" i="1"/>
  <c r="G63" i="1"/>
  <c r="G50" i="1"/>
  <c r="E50" i="1"/>
  <c r="K50" i="1"/>
  <c r="D50" i="1"/>
  <c r="H50" i="1"/>
  <c r="J50" i="1"/>
  <c r="I50" i="1"/>
  <c r="F50" i="1"/>
  <c r="N22" i="1"/>
  <c r="M24" i="1"/>
  <c r="N19" i="1"/>
  <c r="N18" i="1"/>
  <c r="N11" i="1"/>
  <c r="N23" i="1"/>
  <c r="N17" i="1"/>
  <c r="N21" i="1"/>
  <c r="N14" i="1"/>
  <c r="N20" i="1"/>
  <c r="N8" i="1"/>
  <c r="N24" i="1" l="1"/>
  <c r="D66" i="1"/>
  <c r="E66" i="1"/>
  <c r="F66" i="1"/>
  <c r="G66" i="1"/>
  <c r="H66" i="1"/>
  <c r="I66" i="1"/>
  <c r="J66" i="1"/>
  <c r="K66" i="1"/>
</calcChain>
</file>

<file path=xl/sharedStrings.xml><?xml version="1.0" encoding="utf-8"?>
<sst xmlns="http://schemas.openxmlformats.org/spreadsheetml/2006/main" count="39" uniqueCount="35">
  <si>
    <t>Item No.</t>
  </si>
  <si>
    <t>Average Hoop Strain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</si>
  <si>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</si>
  <si>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</si>
  <si>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</si>
  <si>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</si>
  <si>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</si>
  <si>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</si>
  <si>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</si>
  <si>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</si>
  <si>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</si>
  <si>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</si>
  <si>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</si>
  <si>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</si>
  <si>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</si>
  <si>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</si>
  <si>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</si>
  <si>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Micro Strain 135 deg.    S1-4</t>
  </si>
  <si>
    <t>Micro Strain 45 deg.       S1-2</t>
  </si>
  <si>
    <t>Micro Strain 00 deg.       S1-1</t>
  </si>
  <si>
    <t>Zero Pressure Gauge shift readings</t>
  </si>
  <si>
    <t>Average</t>
  </si>
  <si>
    <t>Sum</t>
  </si>
  <si>
    <t>Test10_7x21.0L2 Strain Gauge Pressure Test 2</t>
  </si>
  <si>
    <t>Node #2339</t>
  </si>
  <si>
    <t>Node #2328</t>
  </si>
  <si>
    <t>Node #5714</t>
  </si>
  <si>
    <t>Node #1365</t>
  </si>
  <si>
    <t>Node #1376</t>
  </si>
  <si>
    <t>Node #3291</t>
  </si>
  <si>
    <t>Node #424</t>
  </si>
  <si>
    <t>Node #413</t>
  </si>
  <si>
    <t>FAILURE AT 2000 PSI</t>
  </si>
  <si>
    <t>Average Hoop Strain Free/Fixed</t>
  </si>
  <si>
    <t>FEA E2 Hoop Strain at Sensor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</si>
</sst>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1" fontId="0" fillId="0" borderId="0" xfId="0" applyNumberFormat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2542045935224"/>
          <c:y val="1.9248156403894344E-2"/>
          <c:w val="0.68990941578921849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Sheet1!$D$5:$D$26</c:f>
              <c:numCache>
                <c:formatCode>General</c:formatCode>
                <c:ptCount val="22"/>
                <c:pt idx="0">
                  <c:v>0</c:v>
                </c:pt>
                <c:pt idx="3">
                  <c:v>-46</c:v>
                </c:pt>
                <c:pt idx="6">
                  <c:v>-103</c:v>
                </c:pt>
                <c:pt idx="9">
                  <c:v>-166</c:v>
                </c:pt>
                <c:pt idx="12">
                  <c:v>-203</c:v>
                </c:pt>
                <c:pt idx="13">
                  <c:v>-193</c:v>
                </c:pt>
                <c:pt idx="14">
                  <c:v>-172</c:v>
                </c:pt>
                <c:pt idx="15">
                  <c:v>-127</c:v>
                </c:pt>
                <c:pt idx="16">
                  <c:v>-71</c:v>
                </c:pt>
                <c:pt idx="17">
                  <c:v>80</c:v>
                </c:pt>
                <c:pt idx="18">
                  <c:v>253</c:v>
                </c:pt>
                <c:pt idx="19">
                  <c:v>861</c:v>
                </c:pt>
                <c:pt idx="20">
                  <c:v>2460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9-450F-B8DF-6F3919E131A2}"/>
            </c:ext>
          </c:extLst>
        </c:ser>
        <c:ser>
          <c:idx val="1"/>
          <c:order val="1"/>
          <c:tx>
            <c:v>45 deg. S1-2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Sheet1!$E$5:$E$26</c:f>
              <c:numCache>
                <c:formatCode>General</c:formatCode>
                <c:ptCount val="22"/>
                <c:pt idx="0">
                  <c:v>0</c:v>
                </c:pt>
                <c:pt idx="3">
                  <c:v>-310</c:v>
                </c:pt>
                <c:pt idx="6">
                  <c:v>-560</c:v>
                </c:pt>
                <c:pt idx="9">
                  <c:v>-824</c:v>
                </c:pt>
                <c:pt idx="12">
                  <c:v>-1141</c:v>
                </c:pt>
                <c:pt idx="13">
                  <c:v>-1263</c:v>
                </c:pt>
                <c:pt idx="14">
                  <c:v>-1414</c:v>
                </c:pt>
                <c:pt idx="15">
                  <c:v>-1590</c:v>
                </c:pt>
                <c:pt idx="16">
                  <c:v>-1801</c:v>
                </c:pt>
                <c:pt idx="17">
                  <c:v>-2080</c:v>
                </c:pt>
                <c:pt idx="18">
                  <c:v>-2560</c:v>
                </c:pt>
                <c:pt idx="19">
                  <c:v>-3500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9-450F-B8DF-6F3919E131A2}"/>
            </c:ext>
          </c:extLst>
        </c:ser>
        <c:ser>
          <c:idx val="2"/>
          <c:order val="2"/>
          <c:tx>
            <c:v>90 deg. S1-3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Sheet1!$F$5:$F$26</c:f>
              <c:numCache>
                <c:formatCode>General</c:formatCode>
                <c:ptCount val="22"/>
                <c:pt idx="0">
                  <c:v>0</c:v>
                </c:pt>
                <c:pt idx="3">
                  <c:v>-219</c:v>
                </c:pt>
                <c:pt idx="6">
                  <c:v>-431</c:v>
                </c:pt>
                <c:pt idx="9">
                  <c:v>-659</c:v>
                </c:pt>
                <c:pt idx="12">
                  <c:v>-905</c:v>
                </c:pt>
                <c:pt idx="13">
                  <c:v>-1009</c:v>
                </c:pt>
                <c:pt idx="14">
                  <c:v>-1122</c:v>
                </c:pt>
                <c:pt idx="15">
                  <c:v>-1247</c:v>
                </c:pt>
                <c:pt idx="16">
                  <c:v>-1399</c:v>
                </c:pt>
                <c:pt idx="17">
                  <c:v>-1623</c:v>
                </c:pt>
                <c:pt idx="18">
                  <c:v>-1874</c:v>
                </c:pt>
                <c:pt idx="19">
                  <c:v>-2570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9-450F-B8DF-6F3919E131A2}"/>
            </c:ext>
          </c:extLst>
        </c:ser>
        <c:ser>
          <c:idx val="3"/>
          <c:order val="3"/>
          <c:tx>
            <c:v>135 deg. S1-4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Sheet1!$G$5:$G$26</c:f>
              <c:numCache>
                <c:formatCode>General</c:formatCode>
                <c:ptCount val="22"/>
                <c:pt idx="0">
                  <c:v>0</c:v>
                </c:pt>
                <c:pt idx="3">
                  <c:v>-8</c:v>
                </c:pt>
                <c:pt idx="6">
                  <c:v>-69</c:v>
                </c:pt>
                <c:pt idx="9">
                  <c:v>-140</c:v>
                </c:pt>
                <c:pt idx="12">
                  <c:v>-145</c:v>
                </c:pt>
                <c:pt idx="13">
                  <c:v>-124</c:v>
                </c:pt>
                <c:pt idx="14">
                  <c:v>-89</c:v>
                </c:pt>
                <c:pt idx="15">
                  <c:v>-21</c:v>
                </c:pt>
                <c:pt idx="16">
                  <c:v>97</c:v>
                </c:pt>
                <c:pt idx="17">
                  <c:v>310</c:v>
                </c:pt>
                <c:pt idx="18">
                  <c:v>657</c:v>
                </c:pt>
                <c:pt idx="19">
                  <c:v>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79-450F-B8DF-6F3919E131A2}"/>
            </c:ext>
          </c:extLst>
        </c:ser>
        <c:ser>
          <c:idx val="4"/>
          <c:order val="4"/>
          <c:tx>
            <c:v>180 deg. S1-5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Sheet1!$H$5:$H$26</c:f>
              <c:numCache>
                <c:formatCode>General</c:formatCode>
                <c:ptCount val="22"/>
                <c:pt idx="0">
                  <c:v>0</c:v>
                </c:pt>
                <c:pt idx="3">
                  <c:v>-16</c:v>
                </c:pt>
                <c:pt idx="6">
                  <c:v>-59</c:v>
                </c:pt>
                <c:pt idx="9">
                  <c:v>-103</c:v>
                </c:pt>
                <c:pt idx="12">
                  <c:v>-111</c:v>
                </c:pt>
                <c:pt idx="13">
                  <c:v>-88</c:v>
                </c:pt>
                <c:pt idx="14">
                  <c:v>-48</c:v>
                </c:pt>
                <c:pt idx="15">
                  <c:v>15</c:v>
                </c:pt>
                <c:pt idx="16">
                  <c:v>108</c:v>
                </c:pt>
                <c:pt idx="17">
                  <c:v>307</c:v>
                </c:pt>
                <c:pt idx="18">
                  <c:v>553</c:v>
                </c:pt>
                <c:pt idx="19">
                  <c:v>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79-450F-B8DF-6F3919E131A2}"/>
            </c:ext>
          </c:extLst>
        </c:ser>
        <c:ser>
          <c:idx val="5"/>
          <c:order val="5"/>
          <c:tx>
            <c:v>225 deg. S1-6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Sheet1!$I$5:$I$26</c:f>
              <c:numCache>
                <c:formatCode>General</c:formatCode>
                <c:ptCount val="22"/>
                <c:pt idx="0">
                  <c:v>0</c:v>
                </c:pt>
                <c:pt idx="3">
                  <c:v>-249</c:v>
                </c:pt>
                <c:pt idx="6">
                  <c:v>-445</c:v>
                </c:pt>
                <c:pt idx="9">
                  <c:v>-642</c:v>
                </c:pt>
                <c:pt idx="12">
                  <c:v>-875</c:v>
                </c:pt>
                <c:pt idx="13">
                  <c:v>-973</c:v>
                </c:pt>
                <c:pt idx="14">
                  <c:v>-1080</c:v>
                </c:pt>
                <c:pt idx="15">
                  <c:v>-1203</c:v>
                </c:pt>
                <c:pt idx="16">
                  <c:v>-1389</c:v>
                </c:pt>
                <c:pt idx="17">
                  <c:v>-1651</c:v>
                </c:pt>
                <c:pt idx="18">
                  <c:v>-2090</c:v>
                </c:pt>
                <c:pt idx="19">
                  <c:v>-2850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9-450F-B8DF-6F3919E131A2}"/>
            </c:ext>
          </c:extLst>
        </c:ser>
        <c:ser>
          <c:idx val="6"/>
          <c:order val="6"/>
          <c:tx>
            <c:v>270 deg. S1-7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Sheet1!$J$5:$J$26</c:f>
              <c:numCache>
                <c:formatCode>General</c:formatCode>
                <c:ptCount val="22"/>
                <c:pt idx="0">
                  <c:v>0</c:v>
                </c:pt>
                <c:pt idx="3">
                  <c:v>-230</c:v>
                </c:pt>
                <c:pt idx="6">
                  <c:v>-451</c:v>
                </c:pt>
                <c:pt idx="9">
                  <c:v>-671</c:v>
                </c:pt>
                <c:pt idx="12">
                  <c:v>-921</c:v>
                </c:pt>
                <c:pt idx="13">
                  <c:v>-1026</c:v>
                </c:pt>
                <c:pt idx="14">
                  <c:v>-1144</c:v>
                </c:pt>
                <c:pt idx="15">
                  <c:v>-1278</c:v>
                </c:pt>
                <c:pt idx="16">
                  <c:v>-1445</c:v>
                </c:pt>
                <c:pt idx="17">
                  <c:v>-1708</c:v>
                </c:pt>
                <c:pt idx="18">
                  <c:v>-2070</c:v>
                </c:pt>
                <c:pt idx="19">
                  <c:v>-2830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79-450F-B8DF-6F3919E131A2}"/>
            </c:ext>
          </c:extLst>
        </c:ser>
        <c:ser>
          <c:idx val="7"/>
          <c:order val="7"/>
          <c:tx>
            <c:v>315 deg. S1-8</c:v>
          </c:tx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Sheet1!$K$5:$K$26</c:f>
              <c:numCache>
                <c:formatCode>General</c:formatCode>
                <c:ptCount val="22"/>
                <c:pt idx="0">
                  <c:v>0</c:v>
                </c:pt>
                <c:pt idx="3">
                  <c:v>6</c:v>
                </c:pt>
                <c:pt idx="6">
                  <c:v>-48</c:v>
                </c:pt>
                <c:pt idx="9">
                  <c:v>-101</c:v>
                </c:pt>
                <c:pt idx="12">
                  <c:v>-97</c:v>
                </c:pt>
                <c:pt idx="13">
                  <c:v>-74</c:v>
                </c:pt>
                <c:pt idx="14">
                  <c:v>-34</c:v>
                </c:pt>
                <c:pt idx="15">
                  <c:v>43</c:v>
                </c:pt>
                <c:pt idx="16">
                  <c:v>158</c:v>
                </c:pt>
                <c:pt idx="17">
                  <c:v>378</c:v>
                </c:pt>
                <c:pt idx="18">
                  <c:v>828</c:v>
                </c:pt>
                <c:pt idx="19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79-450F-B8DF-6F3919E131A2}"/>
            </c:ext>
          </c:extLst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Sheet1!$B$5:$B$32</c:f>
              <c:numCache>
                <c:formatCode>General</c:formatCode>
                <c:ptCount val="28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610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1300</c:v>
                </c:pt>
                <c:pt idx="14">
                  <c:v>1400</c:v>
                </c:pt>
                <c:pt idx="15">
                  <c:v>1500</c:v>
                </c:pt>
                <c:pt idx="16">
                  <c:v>1600</c:v>
                </c:pt>
                <c:pt idx="17">
                  <c:v>1700</c:v>
                </c:pt>
                <c:pt idx="18">
                  <c:v>1800</c:v>
                </c:pt>
                <c:pt idx="19">
                  <c:v>1900</c:v>
                </c:pt>
                <c:pt idx="20">
                  <c:v>2000</c:v>
                </c:pt>
              </c:numCache>
            </c:numRef>
          </c:cat>
          <c:val>
            <c:numRef>
              <c:f>Sheet1!$M$5:$M$24</c:f>
              <c:numCache>
                <c:formatCode>0.0</c:formatCode>
                <c:ptCount val="20"/>
                <c:pt idx="0">
                  <c:v>0</c:v>
                </c:pt>
                <c:pt idx="3">
                  <c:v>-134</c:v>
                </c:pt>
                <c:pt idx="6">
                  <c:v>-270.75</c:v>
                </c:pt>
                <c:pt idx="9">
                  <c:v>-413.25</c:v>
                </c:pt>
                <c:pt idx="12">
                  <c:v>-549.75</c:v>
                </c:pt>
                <c:pt idx="13">
                  <c:v>-593.75</c:v>
                </c:pt>
                <c:pt idx="14">
                  <c:v>-637.875</c:v>
                </c:pt>
                <c:pt idx="15">
                  <c:v>-676</c:v>
                </c:pt>
                <c:pt idx="16">
                  <c:v>-717.75</c:v>
                </c:pt>
                <c:pt idx="17">
                  <c:v>-748.375</c:v>
                </c:pt>
                <c:pt idx="18">
                  <c:v>-787.875</c:v>
                </c:pt>
                <c:pt idx="19">
                  <c:v>-816.375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9-450F-B8DF-6F3919E131A2}"/>
            </c:ext>
          </c:extLst>
        </c:ser>
        <c:ser>
          <c:idx val="10"/>
          <c:order val="9"/>
          <c:tx>
            <c:strRef>
              <c:f>Sheet1!$M$88</c:f>
              <c:strCache>
                <c:ptCount val="1"/>
                <c:pt idx="0">
                  <c:v>Average Hoop Strain Free/Fixed</c:v>
                </c:pt>
              </c:strCache>
            </c:strRef>
          </c:tx>
          <c:val>
            <c:numRef>
              <c:f>Sheet1!$M$89:$M$109</c:f>
              <c:numCache>
                <c:formatCode>0.0</c:formatCode>
                <c:ptCount val="21"/>
                <c:pt idx="0">
                  <c:v>0</c:v>
                </c:pt>
                <c:pt idx="3">
                  <c:v>-122.29999999999998</c:v>
                </c:pt>
                <c:pt idx="6">
                  <c:v>-248.67500000000001</c:v>
                </c:pt>
                <c:pt idx="9">
                  <c:v>-366.88749999999999</c:v>
                </c:pt>
                <c:pt idx="12">
                  <c:v>-489.1875</c:v>
                </c:pt>
                <c:pt idx="13">
                  <c:v>-529.96250000000009</c:v>
                </c:pt>
                <c:pt idx="14">
                  <c:v>-570.72499999999991</c:v>
                </c:pt>
                <c:pt idx="15">
                  <c:v>-611.51250000000005</c:v>
                </c:pt>
                <c:pt idx="16">
                  <c:v>-652.25</c:v>
                </c:pt>
                <c:pt idx="17">
                  <c:v>-693.01250000000016</c:v>
                </c:pt>
                <c:pt idx="18">
                  <c:v>-733.80000000000007</c:v>
                </c:pt>
                <c:pt idx="19">
                  <c:v>-774.5625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79-450F-B8DF-6F3919E13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98048"/>
        <c:axId val="42100992"/>
      </c:lineChart>
      <c:catAx>
        <c:axId val="4209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2100992"/>
        <c:crosses val="autoZero"/>
        <c:auto val="1"/>
        <c:lblAlgn val="ctr"/>
        <c:lblOffset val="100"/>
        <c:noMultiLvlLbl val="0"/>
      </c:catAx>
      <c:valAx>
        <c:axId val="42100992"/>
        <c:scaling>
          <c:orientation val="minMax"/>
          <c:max val="3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MICRO STRAIN</a:t>
                </a:r>
              </a:p>
            </c:rich>
          </c:tx>
          <c:layout>
            <c:manualLayout>
              <c:xMode val="edge"/>
              <c:yMode val="edge"/>
              <c:x val="1.6753214084345686E-2"/>
              <c:y val="0.31262631126457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2098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984647211951065"/>
          <c:y val="0.32068187156303046"/>
          <c:w val="0.20015356096812373"/>
          <c:h val="0.5981292491935065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Sheet1!$D$49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Sheet1!$D$50:$D$68</c:f>
              <c:numCache>
                <c:formatCode>0.00000</c:formatCode>
                <c:ptCount val="19"/>
                <c:pt idx="0">
                  <c:v>1.1363636363636364E-2</c:v>
                </c:pt>
                <c:pt idx="3">
                  <c:v>5.9612518628912071E-3</c:v>
                </c:pt>
                <c:pt idx="6">
                  <c:v>4.0444893832153692E-3</c:v>
                </c:pt>
                <c:pt idx="9">
                  <c:v>2.8839221341023791E-3</c:v>
                </c:pt>
                <c:pt idx="10">
                  <c:v>2.495321272613849E-3</c:v>
                </c:pt>
                <c:pt idx="11">
                  <c:v>2.1464985242822645E-3</c:v>
                </c:pt>
                <c:pt idx="12">
                  <c:v>1.8214936247723133E-3</c:v>
                </c:pt>
                <c:pt idx="13">
                  <c:v>1.5461925009663702E-3</c:v>
                </c:pt>
                <c:pt idx="14">
                  <c:v>1.2071827372868568E-3</c:v>
                </c:pt>
                <c:pt idx="15">
                  <c:v>9.6073015491773752E-4</c:v>
                </c:pt>
                <c:pt idx="16">
                  <c:v>5.9616961025411733E-4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8-4BF8-AF57-67BBAB964A77}"/>
            </c:ext>
          </c:extLst>
        </c:ser>
        <c:ser>
          <c:idx val="1"/>
          <c:order val="1"/>
          <c:tx>
            <c:strRef>
              <c:f>Sheet1!$E$49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Sheet1!$E$50:$E$68</c:f>
              <c:numCache>
                <c:formatCode>0.00000</c:formatCode>
                <c:ptCount val="19"/>
                <c:pt idx="0">
                  <c:v>-5.681818181818182E-3</c:v>
                </c:pt>
                <c:pt idx="3">
                  <c:v>-3.4572169403630079E-3</c:v>
                </c:pt>
                <c:pt idx="6">
                  <c:v>-2.4345709068776629E-3</c:v>
                </c:pt>
                <c:pt idx="9">
                  <c:v>-1.6913319238900633E-3</c:v>
                </c:pt>
                <c:pt idx="10">
                  <c:v>-1.4942099364960778E-3</c:v>
                </c:pt>
                <c:pt idx="11">
                  <c:v>-1.2884522467386053E-3</c:v>
                </c:pt>
                <c:pt idx="12">
                  <c:v>-1.0940919037199124E-3</c:v>
                </c:pt>
                <c:pt idx="13">
                  <c:v>-9.231479344564967E-4</c:v>
                </c:pt>
                <c:pt idx="14">
                  <c:v>-7.5096217028067214E-4</c:v>
                </c:pt>
                <c:pt idx="15">
                  <c:v>-5.6429427946674186E-4</c:v>
                </c:pt>
                <c:pt idx="16">
                  <c:v>-3.7263030415948578E-4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8-4BF8-AF57-67BBAB964A77}"/>
            </c:ext>
          </c:extLst>
        </c:ser>
        <c:ser>
          <c:idx val="2"/>
          <c:order val="2"/>
          <c:tx>
            <c:strRef>
              <c:f>Sheet1!$F$49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Sheet1!$F$50:$F$68</c:f>
              <c:numCache>
                <c:formatCode>0.00000</c:formatCode>
                <c:ptCount val="19"/>
                <c:pt idx="0">
                  <c:v>-1.1764705882352941E-2</c:v>
                </c:pt>
                <c:pt idx="3">
                  <c:v>-6.2402496099843996E-3</c:v>
                </c:pt>
                <c:pt idx="6">
                  <c:v>-4.0691759918616479E-3</c:v>
                </c:pt>
                <c:pt idx="9">
                  <c:v>-2.8149190710767065E-3</c:v>
                </c:pt>
                <c:pt idx="10">
                  <c:v>-2.4081878386514148E-3</c:v>
                </c:pt>
                <c:pt idx="11">
                  <c:v>-2.0655822359927703E-3</c:v>
                </c:pt>
                <c:pt idx="12">
                  <c:v>-1.7513134851138354E-3</c:v>
                </c:pt>
                <c:pt idx="13">
                  <c:v>-1.4678899082568807E-3</c:v>
                </c:pt>
                <c:pt idx="14">
                  <c:v>-1.1433471487780477E-3</c:v>
                </c:pt>
                <c:pt idx="15">
                  <c:v>-9.2070433881919671E-4</c:v>
                </c:pt>
                <c:pt idx="16">
                  <c:v>-5.7024734478580089E-4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8-4BF8-AF57-67BBAB964A77}"/>
            </c:ext>
          </c:extLst>
        </c:ser>
        <c:ser>
          <c:idx val="3"/>
          <c:order val="3"/>
          <c:tx>
            <c:strRef>
              <c:f>Sheet1!$G$49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Sheet1!$G$50:$G$68</c:f>
              <c:numCache>
                <c:formatCode>0.00000</c:formatCode>
                <c:ptCount val="19"/>
                <c:pt idx="0">
                  <c:v>7.9365079365079361E-3</c:v>
                </c:pt>
                <c:pt idx="3">
                  <c:v>4.9566294919454771E-3</c:v>
                </c:pt>
                <c:pt idx="6">
                  <c:v>3.6596523330283625E-3</c:v>
                </c:pt>
                <c:pt idx="9">
                  <c:v>2.4706609017912293E-3</c:v>
                </c:pt>
                <c:pt idx="10">
                  <c:v>2.1287919105907396E-3</c:v>
                </c:pt>
                <c:pt idx="11">
                  <c:v>1.8219084491004327E-3</c:v>
                </c:pt>
                <c:pt idx="12">
                  <c:v>1.5267175572519084E-3</c:v>
                </c:pt>
                <c:pt idx="13">
                  <c:v>1.22737035900583E-3</c:v>
                </c:pt>
                <c:pt idx="14">
                  <c:v>9.4484469115389163E-4</c:v>
                </c:pt>
                <c:pt idx="15">
                  <c:v>6.9210139285405309E-4</c:v>
                </c:pt>
                <c:pt idx="16">
                  <c:v>4.3699131479761838E-4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58-4BF8-AF57-67BBAB964A77}"/>
            </c:ext>
          </c:extLst>
        </c:ser>
        <c:ser>
          <c:idx val="4"/>
          <c:order val="4"/>
          <c:tx>
            <c:strRef>
              <c:f>Sheet1!$H$49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Sheet1!$H$50:$H$68</c:f>
              <c:numCache>
                <c:formatCode>0.00000</c:formatCode>
                <c:ptCount val="19"/>
                <c:pt idx="0">
                  <c:v>8.4745762711864406E-3</c:v>
                </c:pt>
                <c:pt idx="3">
                  <c:v>4.7225501770956314E-3</c:v>
                </c:pt>
                <c:pt idx="6">
                  <c:v>3.2232070910556002E-3</c:v>
                </c:pt>
                <c:pt idx="9">
                  <c:v>2.2792022792022791E-3</c:v>
                </c:pt>
                <c:pt idx="10">
                  <c:v>1.9772614928324269E-3</c:v>
                </c:pt>
                <c:pt idx="11">
                  <c:v>1.6952744225471499E-3</c:v>
                </c:pt>
                <c:pt idx="12">
                  <c:v>1.4471780028943559E-3</c:v>
                </c:pt>
                <c:pt idx="13">
                  <c:v>1.2110202845897668E-3</c:v>
                </c:pt>
                <c:pt idx="14">
                  <c:v>9.4753049863792493E-4</c:v>
                </c:pt>
                <c:pt idx="15">
                  <c:v>7.4578167241540043E-4</c:v>
                </c:pt>
                <c:pt idx="16">
                  <c:v>4.6525152660657168E-4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58-4BF8-AF57-67BBAB964A77}"/>
            </c:ext>
          </c:extLst>
        </c:ser>
        <c:ser>
          <c:idx val="5"/>
          <c:order val="5"/>
          <c:tx>
            <c:strRef>
              <c:f>Sheet1!$I$49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Sheet1!$I$50:$I$68</c:f>
              <c:numCache>
                <c:formatCode>0.00000</c:formatCode>
                <c:ptCount val="19"/>
                <c:pt idx="0">
                  <c:v>-8.6956521739130436E-3</c:v>
                </c:pt>
                <c:pt idx="3">
                  <c:v>-5.7388809182209472E-3</c:v>
                </c:pt>
                <c:pt idx="6">
                  <c:v>-4.3715846994535519E-3</c:v>
                </c:pt>
                <c:pt idx="9">
                  <c:v>-3.0745580322828594E-3</c:v>
                </c:pt>
                <c:pt idx="10">
                  <c:v>-2.6367831245880024E-3</c:v>
                </c:pt>
                <c:pt idx="11">
                  <c:v>-2.2618037885213456E-3</c:v>
                </c:pt>
                <c:pt idx="12">
                  <c:v>-1.8975332068311196E-3</c:v>
                </c:pt>
                <c:pt idx="13">
                  <c:v>-1.4897579143389199E-3</c:v>
                </c:pt>
                <c:pt idx="14">
                  <c:v>-1.107879795042238E-3</c:v>
                </c:pt>
                <c:pt idx="15">
                  <c:v>-7.6797542478640685E-4</c:v>
                </c:pt>
                <c:pt idx="16">
                  <c:v>-4.9173274325404147E-4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58-4BF8-AF57-67BBAB964A77}"/>
            </c:ext>
          </c:extLst>
        </c:ser>
        <c:ser>
          <c:idx val="6"/>
          <c:order val="6"/>
          <c:tx>
            <c:strRef>
              <c:f>Sheet1!$J$49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Sheet1!$J$50:$J$68</c:f>
              <c:numCache>
                <c:formatCode>0.00000</c:formatCode>
                <c:ptCount val="19"/>
                <c:pt idx="0">
                  <c:v>-1.0416666666666666E-2</c:v>
                </c:pt>
                <c:pt idx="3">
                  <c:v>-5.5478502080443829E-3</c:v>
                </c:pt>
                <c:pt idx="6">
                  <c:v>-3.8797284190106693E-3</c:v>
                </c:pt>
                <c:pt idx="9">
                  <c:v>-2.6936026936026937E-3</c:v>
                </c:pt>
                <c:pt idx="10">
                  <c:v>-2.3134759976865238E-3</c:v>
                </c:pt>
                <c:pt idx="11">
                  <c:v>-1.9757964929612249E-3</c:v>
                </c:pt>
                <c:pt idx="12">
                  <c:v>-1.6611295681063123E-3</c:v>
                </c:pt>
                <c:pt idx="13">
                  <c:v>-1.3750429700928155E-3</c:v>
                </c:pt>
                <c:pt idx="14">
                  <c:v>-1.0420737267161652E-3</c:v>
                </c:pt>
                <c:pt idx="15">
                  <c:v>-7.7995515257872671E-4</c:v>
                </c:pt>
                <c:pt idx="16">
                  <c:v>-4.9661679806319449E-4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8-4BF8-AF57-67BBAB964A77}"/>
            </c:ext>
          </c:extLst>
        </c:ser>
        <c:ser>
          <c:idx val="7"/>
          <c:order val="7"/>
          <c:tx>
            <c:strRef>
              <c:f>Sheet1!$K$49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Sheet1!$B$50:$B$68</c:f>
              <c:numCache>
                <c:formatCode>General</c:formatCode>
                <c:ptCount val="19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610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</c:numCache>
            </c:numRef>
          </c:cat>
          <c:val>
            <c:numRef>
              <c:f>Sheet1!$K$50:$K$68</c:f>
              <c:numCache>
                <c:formatCode>0.00000</c:formatCode>
                <c:ptCount val="19"/>
                <c:pt idx="0">
                  <c:v>7.1428571428571426E-3</c:v>
                </c:pt>
                <c:pt idx="3">
                  <c:v>4.4893378226711564E-3</c:v>
                </c:pt>
                <c:pt idx="6">
                  <c:v>3.2025620496397116E-3</c:v>
                </c:pt>
                <c:pt idx="9">
                  <c:v>2.2087244616234127E-3</c:v>
                </c:pt>
                <c:pt idx="10">
                  <c:v>1.9240019240019241E-3</c:v>
                </c:pt>
                <c:pt idx="11">
                  <c:v>1.6559718484785758E-3</c:v>
                </c:pt>
                <c:pt idx="12">
                  <c:v>1.3908205841446453E-3</c:v>
                </c:pt>
                <c:pt idx="13">
                  <c:v>1.1418783899514702E-3</c:v>
                </c:pt>
                <c:pt idx="14">
                  <c:v>8.8780379536122517E-4</c:v>
                </c:pt>
                <c:pt idx="15">
                  <c:v>6.1885975090895029E-4</c:v>
                </c:pt>
                <c:pt idx="16">
                  <c:v>4.220522289633342E-4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58-4BF8-AF57-67BBAB96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51168"/>
        <c:axId val="44553728"/>
      </c:lineChart>
      <c:catAx>
        <c:axId val="4455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561948118070305"/>
              <c:y val="0.888292907029332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44553728"/>
        <c:crosses val="autoZero"/>
        <c:auto val="1"/>
        <c:lblAlgn val="ctr"/>
        <c:lblOffset val="100"/>
        <c:noMultiLvlLbl val="0"/>
      </c:catAx>
      <c:valAx>
        <c:axId val="44553728"/>
        <c:scaling>
          <c:orientation val="minMax"/>
          <c:max val="2.0000000000000004E-2"/>
          <c:min val="-2.0000000000000004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44551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-46</c:v>
                </c:pt>
                <c:pt idx="1">
                  <c:v>-310</c:v>
                </c:pt>
                <c:pt idx="2">
                  <c:v>-219</c:v>
                </c:pt>
                <c:pt idx="3">
                  <c:v>-8</c:v>
                </c:pt>
                <c:pt idx="4">
                  <c:v>-16</c:v>
                </c:pt>
                <c:pt idx="5">
                  <c:v>-249</c:v>
                </c:pt>
                <c:pt idx="6">
                  <c:v>-230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2-4062-A7AA-EFEB58CD1225}"/>
            </c:ext>
          </c:extLst>
        </c:ser>
        <c:ser>
          <c:idx val="1"/>
          <c:order val="1"/>
          <c:tx>
            <c:strRef>
              <c:f>Sheet1!$B$11</c:f>
              <c:strCache>
                <c:ptCount val="1"/>
                <c:pt idx="0">
                  <c:v>610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-103</c:v>
                </c:pt>
                <c:pt idx="1">
                  <c:v>-560</c:v>
                </c:pt>
                <c:pt idx="2">
                  <c:v>-431</c:v>
                </c:pt>
                <c:pt idx="3">
                  <c:v>-69</c:v>
                </c:pt>
                <c:pt idx="4">
                  <c:v>-59</c:v>
                </c:pt>
                <c:pt idx="5">
                  <c:v>-445</c:v>
                </c:pt>
                <c:pt idx="6">
                  <c:v>-451</c:v>
                </c:pt>
                <c:pt idx="7">
                  <c:v>-48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2-4062-A7AA-EFEB58CD1225}"/>
            </c:ext>
          </c:extLst>
        </c:ser>
        <c:ser>
          <c:idx val="2"/>
          <c:order val="2"/>
          <c:tx>
            <c:strRef>
              <c:f>Sheet1!$B$14</c:f>
              <c:strCache>
                <c:ptCount val="1"/>
                <c:pt idx="0">
                  <c:v>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-166</c:v>
                </c:pt>
                <c:pt idx="1">
                  <c:v>-824</c:v>
                </c:pt>
                <c:pt idx="2">
                  <c:v>-659</c:v>
                </c:pt>
                <c:pt idx="3">
                  <c:v>-140</c:v>
                </c:pt>
                <c:pt idx="4">
                  <c:v>-103</c:v>
                </c:pt>
                <c:pt idx="5">
                  <c:v>-642</c:v>
                </c:pt>
                <c:pt idx="6">
                  <c:v>-671</c:v>
                </c:pt>
                <c:pt idx="7">
                  <c:v>-101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2-4062-A7AA-EFEB58CD1225}"/>
            </c:ext>
          </c:extLst>
        </c:ser>
        <c:ser>
          <c:idx val="3"/>
          <c:order val="3"/>
          <c:tx>
            <c:strRef>
              <c:f>Sheet1!$B$17</c:f>
              <c:strCache>
                <c:ptCount val="1"/>
                <c:pt idx="0">
                  <c:v>1200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-203</c:v>
                </c:pt>
                <c:pt idx="1">
                  <c:v>-1141</c:v>
                </c:pt>
                <c:pt idx="2">
                  <c:v>-905</c:v>
                </c:pt>
                <c:pt idx="3">
                  <c:v>-145</c:v>
                </c:pt>
                <c:pt idx="4">
                  <c:v>-111</c:v>
                </c:pt>
                <c:pt idx="5">
                  <c:v>-875</c:v>
                </c:pt>
                <c:pt idx="6">
                  <c:v>-921</c:v>
                </c:pt>
                <c:pt idx="7">
                  <c:v>-97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82-4062-A7AA-EFEB58CD1225}"/>
            </c:ext>
          </c:extLst>
        </c:ser>
        <c:ser>
          <c:idx val="4"/>
          <c:order val="4"/>
          <c:tx>
            <c:strRef>
              <c:f>Sheet1!$B$18</c:f>
              <c:strCache>
                <c:ptCount val="1"/>
                <c:pt idx="0">
                  <c:v>1300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-193</c:v>
                </c:pt>
                <c:pt idx="1">
                  <c:v>-1263</c:v>
                </c:pt>
                <c:pt idx="2">
                  <c:v>-1009</c:v>
                </c:pt>
                <c:pt idx="3">
                  <c:v>-124</c:v>
                </c:pt>
                <c:pt idx="4">
                  <c:v>-88</c:v>
                </c:pt>
                <c:pt idx="5">
                  <c:v>-973</c:v>
                </c:pt>
                <c:pt idx="6">
                  <c:v>-1026</c:v>
                </c:pt>
                <c:pt idx="7">
                  <c:v>-74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82-4062-A7AA-EFEB58CD1225}"/>
            </c:ext>
          </c:extLst>
        </c:ser>
        <c:ser>
          <c:idx val="5"/>
          <c:order val="5"/>
          <c:tx>
            <c:strRef>
              <c:f>Sheet1!$B$19</c:f>
              <c:strCache>
                <c:ptCount val="1"/>
                <c:pt idx="0">
                  <c:v>1400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Sheet1!$D$19:$K$19</c:f>
              <c:numCache>
                <c:formatCode>General</c:formatCode>
                <c:ptCount val="8"/>
                <c:pt idx="0">
                  <c:v>-172</c:v>
                </c:pt>
                <c:pt idx="1">
                  <c:v>-1414</c:v>
                </c:pt>
                <c:pt idx="2">
                  <c:v>-1122</c:v>
                </c:pt>
                <c:pt idx="3">
                  <c:v>-89</c:v>
                </c:pt>
                <c:pt idx="4">
                  <c:v>-48</c:v>
                </c:pt>
                <c:pt idx="5">
                  <c:v>-1080</c:v>
                </c:pt>
                <c:pt idx="6">
                  <c:v>-1144</c:v>
                </c:pt>
                <c:pt idx="7">
                  <c:v>-34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82-4062-A7AA-EFEB58CD1225}"/>
            </c:ext>
          </c:extLst>
        </c:ser>
        <c:ser>
          <c:idx val="6"/>
          <c:order val="6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  <c:pt idx="0">
                  <c:v>-127</c:v>
                </c:pt>
                <c:pt idx="1">
                  <c:v>-1590</c:v>
                </c:pt>
                <c:pt idx="2">
                  <c:v>-1247</c:v>
                </c:pt>
                <c:pt idx="3">
                  <c:v>-21</c:v>
                </c:pt>
                <c:pt idx="4">
                  <c:v>15</c:v>
                </c:pt>
                <c:pt idx="5">
                  <c:v>-1203</c:v>
                </c:pt>
                <c:pt idx="6">
                  <c:v>-1278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82-4062-A7AA-EFEB58CD1225}"/>
            </c:ext>
          </c:extLst>
        </c:ser>
        <c:ser>
          <c:idx val="7"/>
          <c:order val="7"/>
          <c:tx>
            <c:strRef>
              <c:f>Sheet1!$B$21</c:f>
              <c:strCache>
                <c:ptCount val="1"/>
                <c:pt idx="0">
                  <c:v>1600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-71</c:v>
                </c:pt>
                <c:pt idx="1">
                  <c:v>-1801</c:v>
                </c:pt>
                <c:pt idx="2">
                  <c:v>-1399</c:v>
                </c:pt>
                <c:pt idx="3">
                  <c:v>97</c:v>
                </c:pt>
                <c:pt idx="4">
                  <c:v>108</c:v>
                </c:pt>
                <c:pt idx="5">
                  <c:v>-1389</c:v>
                </c:pt>
                <c:pt idx="6">
                  <c:v>-1445</c:v>
                </c:pt>
                <c:pt idx="7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82-4062-A7AA-EFEB58CD1225}"/>
            </c:ext>
          </c:extLst>
        </c:ser>
        <c:ser>
          <c:idx val="8"/>
          <c:order val="8"/>
          <c:tx>
            <c:strRef>
              <c:f>Sheet1!$B$22</c:f>
              <c:strCache>
                <c:ptCount val="1"/>
                <c:pt idx="0">
                  <c:v>1700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80</c:v>
                </c:pt>
                <c:pt idx="1">
                  <c:v>-2080</c:v>
                </c:pt>
                <c:pt idx="2">
                  <c:v>-1623</c:v>
                </c:pt>
                <c:pt idx="3">
                  <c:v>310</c:v>
                </c:pt>
                <c:pt idx="4">
                  <c:v>307</c:v>
                </c:pt>
                <c:pt idx="5">
                  <c:v>-1651</c:v>
                </c:pt>
                <c:pt idx="6">
                  <c:v>-1708</c:v>
                </c:pt>
                <c:pt idx="7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82-4062-A7AA-EFEB58CD1225}"/>
            </c:ext>
          </c:extLst>
        </c:ser>
        <c:ser>
          <c:idx val="9"/>
          <c:order val="9"/>
          <c:tx>
            <c:strRef>
              <c:f>Sheet1!$B$23</c:f>
              <c:strCache>
                <c:ptCount val="1"/>
                <c:pt idx="0">
                  <c:v>1800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  <c:pt idx="0">
                  <c:v>253</c:v>
                </c:pt>
                <c:pt idx="1">
                  <c:v>-2560</c:v>
                </c:pt>
                <c:pt idx="2">
                  <c:v>-1874</c:v>
                </c:pt>
                <c:pt idx="3">
                  <c:v>657</c:v>
                </c:pt>
                <c:pt idx="4">
                  <c:v>553</c:v>
                </c:pt>
                <c:pt idx="5">
                  <c:v>-2090</c:v>
                </c:pt>
                <c:pt idx="6">
                  <c:v>-2070</c:v>
                </c:pt>
                <c:pt idx="7">
                  <c:v>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82-4062-A7AA-EFEB58CD1225}"/>
            </c:ext>
          </c:extLst>
        </c:ser>
        <c:ser>
          <c:idx val="10"/>
          <c:order val="10"/>
          <c:tx>
            <c:strRef>
              <c:f>Sheet1!$B$24</c:f>
              <c:strCache>
                <c:ptCount val="1"/>
                <c:pt idx="0">
                  <c:v>1900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Sheet1!$D$24:$K$24</c:f>
              <c:numCache>
                <c:formatCode>General</c:formatCode>
                <c:ptCount val="8"/>
                <c:pt idx="0">
                  <c:v>861</c:v>
                </c:pt>
                <c:pt idx="1">
                  <c:v>-3500</c:v>
                </c:pt>
                <c:pt idx="2">
                  <c:v>-2570</c:v>
                </c:pt>
                <c:pt idx="3">
                  <c:v>1472</c:v>
                </c:pt>
                <c:pt idx="4">
                  <c:v>1333</c:v>
                </c:pt>
                <c:pt idx="5">
                  <c:v>-2850</c:v>
                </c:pt>
                <c:pt idx="6">
                  <c:v>-2830</c:v>
                </c:pt>
                <c:pt idx="7">
                  <c:v>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82-4062-A7AA-EFEB58CD1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908544"/>
        <c:axId val="44910848"/>
      </c:radarChart>
      <c:catAx>
        <c:axId val="4490854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4910848"/>
        <c:crosses val="autoZero"/>
        <c:auto val="1"/>
        <c:lblAlgn val="ctr"/>
        <c:lblOffset val="100"/>
        <c:noMultiLvlLbl val="0"/>
      </c:catAx>
      <c:valAx>
        <c:axId val="44910848"/>
        <c:scaling>
          <c:orientation val="minMax"/>
          <c:max val="1000"/>
          <c:min val="-3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44908544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2"/>
          <c:order val="0"/>
          <c:tx>
            <c:strRef>
              <c:f>Sheet1!$B$14</c:f>
              <c:strCache>
                <c:ptCount val="1"/>
                <c:pt idx="0">
                  <c:v>900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-166</c:v>
                </c:pt>
                <c:pt idx="1">
                  <c:v>-824</c:v>
                </c:pt>
                <c:pt idx="2">
                  <c:v>-659</c:v>
                </c:pt>
                <c:pt idx="3">
                  <c:v>-140</c:v>
                </c:pt>
                <c:pt idx="4">
                  <c:v>-103</c:v>
                </c:pt>
                <c:pt idx="5">
                  <c:v>-642</c:v>
                </c:pt>
                <c:pt idx="6">
                  <c:v>-671</c:v>
                </c:pt>
                <c:pt idx="7">
                  <c:v>-101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D-40B0-AC75-2E42F5C1F3ED}"/>
            </c:ext>
          </c:extLst>
        </c:ser>
        <c:ser>
          <c:idx val="4"/>
          <c:order val="1"/>
          <c:tx>
            <c:strRef>
              <c:f>Sheet1!$B$18</c:f>
              <c:strCache>
                <c:ptCount val="1"/>
                <c:pt idx="0">
                  <c:v>1300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-193</c:v>
                </c:pt>
                <c:pt idx="1">
                  <c:v>-1263</c:v>
                </c:pt>
                <c:pt idx="2">
                  <c:v>-1009</c:v>
                </c:pt>
                <c:pt idx="3">
                  <c:v>-124</c:v>
                </c:pt>
                <c:pt idx="4">
                  <c:v>-88</c:v>
                </c:pt>
                <c:pt idx="5">
                  <c:v>-973</c:v>
                </c:pt>
                <c:pt idx="6">
                  <c:v>-1026</c:v>
                </c:pt>
                <c:pt idx="7">
                  <c:v>-74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D-40B0-AC75-2E42F5C1F3ED}"/>
            </c:ext>
          </c:extLst>
        </c:ser>
        <c:ser>
          <c:idx val="6"/>
          <c:order val="2"/>
          <c:tx>
            <c:strRef>
              <c:f>Sheet1!$B$20</c:f>
              <c:strCache>
                <c:ptCount val="1"/>
                <c:pt idx="0">
                  <c:v>1500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  <c:pt idx="0">
                  <c:v>-127</c:v>
                </c:pt>
                <c:pt idx="1">
                  <c:v>-1590</c:v>
                </c:pt>
                <c:pt idx="2">
                  <c:v>-1247</c:v>
                </c:pt>
                <c:pt idx="3">
                  <c:v>-21</c:v>
                </c:pt>
                <c:pt idx="4">
                  <c:v>15</c:v>
                </c:pt>
                <c:pt idx="5">
                  <c:v>-1203</c:v>
                </c:pt>
                <c:pt idx="6">
                  <c:v>-1278</c:v>
                </c:pt>
                <c:pt idx="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D-40B0-AC75-2E42F5C1F3ED}"/>
            </c:ext>
          </c:extLst>
        </c:ser>
        <c:ser>
          <c:idx val="7"/>
          <c:order val="3"/>
          <c:tx>
            <c:strRef>
              <c:f>Sheet1!$B$21</c:f>
              <c:strCache>
                <c:ptCount val="1"/>
                <c:pt idx="0">
                  <c:v>1600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-71</c:v>
                </c:pt>
                <c:pt idx="1">
                  <c:v>-1801</c:v>
                </c:pt>
                <c:pt idx="2">
                  <c:v>-1399</c:v>
                </c:pt>
                <c:pt idx="3">
                  <c:v>97</c:v>
                </c:pt>
                <c:pt idx="4">
                  <c:v>108</c:v>
                </c:pt>
                <c:pt idx="5">
                  <c:v>-1389</c:v>
                </c:pt>
                <c:pt idx="6">
                  <c:v>-1445</c:v>
                </c:pt>
                <c:pt idx="7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6D-40B0-AC75-2E42F5C1F3ED}"/>
            </c:ext>
          </c:extLst>
        </c:ser>
        <c:ser>
          <c:idx val="8"/>
          <c:order val="4"/>
          <c:tx>
            <c:strRef>
              <c:f>Sheet1!$B$22</c:f>
              <c:strCache>
                <c:ptCount val="1"/>
                <c:pt idx="0">
                  <c:v>1700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80</c:v>
                </c:pt>
                <c:pt idx="1">
                  <c:v>-2080</c:v>
                </c:pt>
                <c:pt idx="2">
                  <c:v>-1623</c:v>
                </c:pt>
                <c:pt idx="3">
                  <c:v>310</c:v>
                </c:pt>
                <c:pt idx="4">
                  <c:v>307</c:v>
                </c:pt>
                <c:pt idx="5">
                  <c:v>-1651</c:v>
                </c:pt>
                <c:pt idx="6">
                  <c:v>-1708</c:v>
                </c:pt>
                <c:pt idx="7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6D-40B0-AC75-2E42F5C1F3ED}"/>
            </c:ext>
          </c:extLst>
        </c:ser>
        <c:ser>
          <c:idx val="9"/>
          <c:order val="5"/>
          <c:tx>
            <c:strRef>
              <c:f>Sheet1!$B$23</c:f>
              <c:strCache>
                <c:ptCount val="1"/>
                <c:pt idx="0">
                  <c:v>1800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00 deg.       S1-1</c:v>
                </c:pt>
                <c:pt idx="1">
                  <c:v>Micro Strain 45 deg.       S1-2</c:v>
                </c:pt>
                <c:pt idx="2">
                  <c:v>Micro Strain 90 deg.      S1-3</c:v>
                </c:pt>
                <c:pt idx="3">
                  <c:v>Micro Strain 135 deg. 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Sheet1!$D$23:$K$23</c:f>
              <c:numCache>
                <c:formatCode>General</c:formatCode>
                <c:ptCount val="8"/>
                <c:pt idx="0">
                  <c:v>253</c:v>
                </c:pt>
                <c:pt idx="1">
                  <c:v>-2560</c:v>
                </c:pt>
                <c:pt idx="2">
                  <c:v>-1874</c:v>
                </c:pt>
                <c:pt idx="3">
                  <c:v>657</c:v>
                </c:pt>
                <c:pt idx="4">
                  <c:v>553</c:v>
                </c:pt>
                <c:pt idx="5">
                  <c:v>-2090</c:v>
                </c:pt>
                <c:pt idx="6">
                  <c:v>-2070</c:v>
                </c:pt>
                <c:pt idx="7">
                  <c:v>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6D-40B0-AC75-2E42F5C1F3ED}"/>
            </c:ext>
          </c:extLst>
        </c:ser>
        <c:ser>
          <c:idx val="0"/>
          <c:order val="6"/>
          <c:tx>
            <c:strRef>
              <c:f>Sheet1!$B$24</c:f>
              <c:strCache>
                <c:ptCount val="1"/>
                <c:pt idx="0">
                  <c:v>1900</c:v>
                </c:pt>
              </c:strCache>
            </c:strRef>
          </c:tx>
          <c:marker>
            <c:symbol val="none"/>
          </c:marker>
          <c:val>
            <c:numRef>
              <c:f>Sheet1!$D$24:$K$24</c:f>
              <c:numCache>
                <c:formatCode>General</c:formatCode>
                <c:ptCount val="8"/>
                <c:pt idx="0">
                  <c:v>861</c:v>
                </c:pt>
                <c:pt idx="1">
                  <c:v>-3500</c:v>
                </c:pt>
                <c:pt idx="2">
                  <c:v>-2570</c:v>
                </c:pt>
                <c:pt idx="3">
                  <c:v>1472</c:v>
                </c:pt>
                <c:pt idx="4">
                  <c:v>1333</c:v>
                </c:pt>
                <c:pt idx="5">
                  <c:v>-2850</c:v>
                </c:pt>
                <c:pt idx="6">
                  <c:v>-2830</c:v>
                </c:pt>
                <c:pt idx="7">
                  <c:v>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6D-40B0-AC75-2E42F5C1F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16000"/>
        <c:axId val="60338944"/>
      </c:radarChart>
      <c:catAx>
        <c:axId val="532160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0338944"/>
        <c:crosses val="autoZero"/>
        <c:auto val="1"/>
        <c:lblAlgn val="ctr"/>
        <c:lblOffset val="100"/>
        <c:noMultiLvlLbl val="0"/>
      </c:catAx>
      <c:valAx>
        <c:axId val="60338944"/>
        <c:scaling>
          <c:orientation val="minMax"/>
          <c:max val="1000"/>
          <c:min val="-3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crossAx val="53216000"/>
        <c:crosses val="autoZero"/>
        <c:crossBetween val="between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155311531404925E-2"/>
          <c:y val="3.1227790656290329E-2"/>
          <c:w val="0.6407435503488893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strRef>
              <c:f>Sheet1!$D$49</c:f>
              <c:strCache>
                <c:ptCount val="1"/>
                <c:pt idx="0">
                  <c:v>1/Bending Strain           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trendline>
            <c:trendlineType val="linear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Sheet1!$D$53:$D$66</c:f>
              <c:numCache>
                <c:formatCode>0.00000</c:formatCode>
                <c:ptCount val="14"/>
                <c:pt idx="0">
                  <c:v>5.9612518628912071E-3</c:v>
                </c:pt>
                <c:pt idx="3">
                  <c:v>4.0444893832153692E-3</c:v>
                </c:pt>
                <c:pt idx="6">
                  <c:v>2.8839221341023791E-3</c:v>
                </c:pt>
                <c:pt idx="7">
                  <c:v>2.495321272613849E-3</c:v>
                </c:pt>
                <c:pt idx="8">
                  <c:v>2.1464985242822645E-3</c:v>
                </c:pt>
                <c:pt idx="9">
                  <c:v>1.8214936247723133E-3</c:v>
                </c:pt>
                <c:pt idx="10">
                  <c:v>1.5461925009663702E-3</c:v>
                </c:pt>
                <c:pt idx="11">
                  <c:v>1.2071827372868568E-3</c:v>
                </c:pt>
                <c:pt idx="12">
                  <c:v>9.6073015491773752E-4</c:v>
                </c:pt>
                <c:pt idx="13">
                  <c:v>5.9616961025411733E-4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9-485D-825C-778FD8A436C8}"/>
            </c:ext>
          </c:extLst>
        </c:ser>
        <c:ser>
          <c:idx val="2"/>
          <c:order val="1"/>
          <c:tx>
            <c:strRef>
              <c:f>Sheet1!$F$49</c:f>
              <c:strCache>
                <c:ptCount val="1"/>
                <c:pt idx="0">
                  <c:v>1/Bending Strain         90 deg.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Sheet1!$F$53:$F$66</c:f>
              <c:numCache>
                <c:formatCode>0.00000</c:formatCode>
                <c:ptCount val="14"/>
                <c:pt idx="0">
                  <c:v>-6.2402496099843996E-3</c:v>
                </c:pt>
                <c:pt idx="3">
                  <c:v>-4.0691759918616479E-3</c:v>
                </c:pt>
                <c:pt idx="6">
                  <c:v>-2.8149190710767065E-3</c:v>
                </c:pt>
                <c:pt idx="7">
                  <c:v>-2.4081878386514148E-3</c:v>
                </c:pt>
                <c:pt idx="8">
                  <c:v>-2.0655822359927703E-3</c:v>
                </c:pt>
                <c:pt idx="9">
                  <c:v>-1.7513134851138354E-3</c:v>
                </c:pt>
                <c:pt idx="10">
                  <c:v>-1.4678899082568807E-3</c:v>
                </c:pt>
                <c:pt idx="11">
                  <c:v>-1.1433471487780477E-3</c:v>
                </c:pt>
                <c:pt idx="12">
                  <c:v>-9.2070433881919671E-4</c:v>
                </c:pt>
                <c:pt idx="13">
                  <c:v>-5.7024734478580089E-4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9-485D-825C-778FD8A436C8}"/>
            </c:ext>
          </c:extLst>
        </c:ser>
        <c:ser>
          <c:idx val="4"/>
          <c:order val="2"/>
          <c:tx>
            <c:strRef>
              <c:f>Sheet1!$H$49</c:f>
              <c:strCache>
                <c:ptCount val="1"/>
                <c:pt idx="0">
                  <c:v>1/Bending Strain         180 deg.</c:v>
                </c:pt>
              </c:strCache>
            </c:strRef>
          </c:tx>
          <c:trendline>
            <c:trendlineType val="linear"/>
            <c:forward val="2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Sheet1!$H$53:$H$66</c:f>
              <c:numCache>
                <c:formatCode>0.00000</c:formatCode>
                <c:ptCount val="14"/>
                <c:pt idx="0">
                  <c:v>4.7225501770956314E-3</c:v>
                </c:pt>
                <c:pt idx="3">
                  <c:v>3.2232070910556002E-3</c:v>
                </c:pt>
                <c:pt idx="6">
                  <c:v>2.2792022792022791E-3</c:v>
                </c:pt>
                <c:pt idx="7">
                  <c:v>1.9772614928324269E-3</c:v>
                </c:pt>
                <c:pt idx="8">
                  <c:v>1.6952744225471499E-3</c:v>
                </c:pt>
                <c:pt idx="9">
                  <c:v>1.4471780028943559E-3</c:v>
                </c:pt>
                <c:pt idx="10">
                  <c:v>1.2110202845897668E-3</c:v>
                </c:pt>
                <c:pt idx="11">
                  <c:v>9.4753049863792493E-4</c:v>
                </c:pt>
                <c:pt idx="12">
                  <c:v>7.4578167241540043E-4</c:v>
                </c:pt>
                <c:pt idx="13">
                  <c:v>4.6525152660657168E-4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9-485D-825C-778FD8A436C8}"/>
            </c:ext>
          </c:extLst>
        </c:ser>
        <c:ser>
          <c:idx val="5"/>
          <c:order val="3"/>
          <c:tx>
            <c:strRef>
              <c:f>Sheet1!$I$49</c:f>
              <c:strCache>
                <c:ptCount val="1"/>
                <c:pt idx="0">
                  <c:v>1/Bending Strain         225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Sheet1!$I$53:$I$66</c:f>
              <c:numCache>
                <c:formatCode>0.00000</c:formatCode>
                <c:ptCount val="14"/>
                <c:pt idx="0">
                  <c:v>-5.7388809182209472E-3</c:v>
                </c:pt>
                <c:pt idx="3">
                  <c:v>-4.3715846994535519E-3</c:v>
                </c:pt>
                <c:pt idx="6">
                  <c:v>-3.0745580322828594E-3</c:v>
                </c:pt>
                <c:pt idx="7">
                  <c:v>-2.6367831245880024E-3</c:v>
                </c:pt>
                <c:pt idx="8">
                  <c:v>-2.2618037885213456E-3</c:v>
                </c:pt>
                <c:pt idx="9">
                  <c:v>-1.8975332068311196E-3</c:v>
                </c:pt>
                <c:pt idx="10">
                  <c:v>-1.4897579143389199E-3</c:v>
                </c:pt>
                <c:pt idx="11">
                  <c:v>-1.107879795042238E-3</c:v>
                </c:pt>
                <c:pt idx="12">
                  <c:v>-7.6797542478640685E-4</c:v>
                </c:pt>
                <c:pt idx="13">
                  <c:v>-4.9173274325404147E-4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89-485D-825C-778FD8A436C8}"/>
            </c:ext>
          </c:extLst>
        </c:ser>
        <c:ser>
          <c:idx val="6"/>
          <c:order val="4"/>
          <c:tx>
            <c:strRef>
              <c:f>Sheet1!$J$49</c:f>
              <c:strCache>
                <c:ptCount val="1"/>
                <c:pt idx="0">
                  <c:v>1/Bending Strain         270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Sheet1!$J$53:$J$66</c:f>
              <c:numCache>
                <c:formatCode>0.00000</c:formatCode>
                <c:ptCount val="14"/>
                <c:pt idx="0">
                  <c:v>-5.5478502080443829E-3</c:v>
                </c:pt>
                <c:pt idx="3">
                  <c:v>-3.8797284190106693E-3</c:v>
                </c:pt>
                <c:pt idx="6">
                  <c:v>-2.6936026936026937E-3</c:v>
                </c:pt>
                <c:pt idx="7">
                  <c:v>-2.3134759976865238E-3</c:v>
                </c:pt>
                <c:pt idx="8">
                  <c:v>-1.9757964929612249E-3</c:v>
                </c:pt>
                <c:pt idx="9">
                  <c:v>-1.6611295681063123E-3</c:v>
                </c:pt>
                <c:pt idx="10">
                  <c:v>-1.3750429700928155E-3</c:v>
                </c:pt>
                <c:pt idx="11">
                  <c:v>-1.0420737267161652E-3</c:v>
                </c:pt>
                <c:pt idx="12">
                  <c:v>-7.7995515257872671E-4</c:v>
                </c:pt>
                <c:pt idx="13">
                  <c:v>-4.9661679806319449E-4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89-485D-825C-778FD8A436C8}"/>
            </c:ext>
          </c:extLst>
        </c:ser>
        <c:ser>
          <c:idx val="7"/>
          <c:order val="5"/>
          <c:tx>
            <c:strRef>
              <c:f>Sheet1!$K$49</c:f>
              <c:strCache>
                <c:ptCount val="1"/>
                <c:pt idx="0">
                  <c:v>1/Bending Strain         315 deg.</c:v>
                </c:pt>
              </c:strCache>
            </c:strRef>
          </c:tx>
          <c:trendline>
            <c:trendlineType val="linear"/>
            <c:forward val="1"/>
            <c:dispRSqr val="0"/>
            <c:dispEq val="0"/>
          </c:trendline>
          <c:cat>
            <c:numRef>
              <c:f>Sheet1!$B$53:$B$67</c:f>
              <c:numCache>
                <c:formatCode>General</c:formatCode>
                <c:ptCount val="15"/>
                <c:pt idx="0">
                  <c:v>610</c:v>
                </c:pt>
                <c:pt idx="1">
                  <c:v>700</c:v>
                </c:pt>
                <c:pt idx="2">
                  <c:v>800</c:v>
                </c:pt>
                <c:pt idx="3">
                  <c:v>900</c:v>
                </c:pt>
                <c:pt idx="4">
                  <c:v>1000</c:v>
                </c:pt>
                <c:pt idx="5">
                  <c:v>1100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1500</c:v>
                </c:pt>
                <c:pt idx="10">
                  <c:v>1600</c:v>
                </c:pt>
                <c:pt idx="11">
                  <c:v>1700</c:v>
                </c:pt>
                <c:pt idx="12">
                  <c:v>1800</c:v>
                </c:pt>
                <c:pt idx="13">
                  <c:v>1900</c:v>
                </c:pt>
                <c:pt idx="14">
                  <c:v>2000</c:v>
                </c:pt>
              </c:numCache>
            </c:numRef>
          </c:cat>
          <c:val>
            <c:numRef>
              <c:f>Sheet1!$K$53:$K$66</c:f>
              <c:numCache>
                <c:formatCode>0.00000</c:formatCode>
                <c:ptCount val="14"/>
                <c:pt idx="0">
                  <c:v>4.4893378226711564E-3</c:v>
                </c:pt>
                <c:pt idx="3">
                  <c:v>3.2025620496397116E-3</c:v>
                </c:pt>
                <c:pt idx="6">
                  <c:v>2.2087244616234127E-3</c:v>
                </c:pt>
                <c:pt idx="7">
                  <c:v>1.9240019240019241E-3</c:v>
                </c:pt>
                <c:pt idx="8">
                  <c:v>1.6559718484785758E-3</c:v>
                </c:pt>
                <c:pt idx="9">
                  <c:v>1.3908205841446453E-3</c:v>
                </c:pt>
                <c:pt idx="10">
                  <c:v>1.1418783899514702E-3</c:v>
                </c:pt>
                <c:pt idx="11">
                  <c:v>8.8780379536122517E-4</c:v>
                </c:pt>
                <c:pt idx="12">
                  <c:v>6.1885975090895029E-4</c:v>
                </c:pt>
                <c:pt idx="13">
                  <c:v>4.220522289633342E-4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89-485D-825C-778FD8A4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315520"/>
        <c:axId val="84325888"/>
      </c:lineChart>
      <c:catAx>
        <c:axId val="84315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HYDROSTATIC PRESSURE</a:t>
                </a:r>
              </a:p>
            </c:rich>
          </c:tx>
          <c:layout>
            <c:manualLayout>
              <c:xMode val="edge"/>
              <c:yMode val="edge"/>
              <c:x val="0.34927550194734991"/>
              <c:y val="0.892833380704416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84325888"/>
        <c:crosses val="autoZero"/>
        <c:auto val="1"/>
        <c:lblAlgn val="ctr"/>
        <c:lblOffset val="100"/>
        <c:noMultiLvlLbl val="0"/>
      </c:catAx>
      <c:valAx>
        <c:axId val="84325888"/>
        <c:scaling>
          <c:orientation val="minMax"/>
          <c:max val="1.0000000000000002E-2"/>
          <c:min val="-1.0000000000000002E-2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1/Bending Strain</a:t>
                </a:r>
              </a:p>
            </c:rich>
          </c:tx>
          <c:layout>
            <c:manualLayout>
              <c:xMode val="edge"/>
              <c:yMode val="edge"/>
              <c:x val="1.4887091095320402E-2"/>
              <c:y val="0.24681915527243478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8431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009090327123741"/>
          <c:y val="0.34548418634575195"/>
          <c:w val="0.20904025086039621"/>
          <c:h val="0.313363948402396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431469</xdr:colOff>
      <xdr:row>2</xdr:row>
      <xdr:rowOff>161474</xdr:rowOff>
    </xdr:from>
    <xdr:to>
      <xdr:col>32</xdr:col>
      <xdr:colOff>363854</xdr:colOff>
      <xdr:row>41</xdr:row>
      <xdr:rowOff>134620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580293</xdr:colOff>
      <xdr:row>48</xdr:row>
      <xdr:rowOff>180338</xdr:rowOff>
    </xdr:from>
    <xdr:to>
      <xdr:col>32</xdr:col>
      <xdr:colOff>381001</xdr:colOff>
      <xdr:row>83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223520</xdr:colOff>
      <xdr:row>2</xdr:row>
      <xdr:rowOff>142240</xdr:rowOff>
    </xdr:from>
    <xdr:to>
      <xdr:col>47</xdr:col>
      <xdr:colOff>421640</xdr:colOff>
      <xdr:row>41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124460</xdr:colOff>
      <xdr:row>48</xdr:row>
      <xdr:rowOff>193040</xdr:rowOff>
    </xdr:from>
    <xdr:to>
      <xdr:col>47</xdr:col>
      <xdr:colOff>439420</xdr:colOff>
      <xdr:row>83</xdr:row>
      <xdr:rowOff>10160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572193</xdr:colOff>
      <xdr:row>87</xdr:row>
      <xdr:rowOff>166255</xdr:rowOff>
    </xdr:from>
    <xdr:to>
      <xdr:col>32</xdr:col>
      <xdr:colOff>381000</xdr:colOff>
      <xdr:row>126</xdr:row>
      <xdr:rowOff>167640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tabSelected="1" view="pageBreakPreview" zoomScale="50" zoomScaleNormal="60" zoomScaleSheetLayoutView="50" workbookViewId="0">
      <selection activeCell="H32" sqref="H32"/>
    </sheetView>
  </sheetViews>
  <sheetFormatPr defaultRowHeight="15" x14ac:dyDescent="0.25"/>
  <cols>
    <col min="2" max="2" width="10.42578125" customWidth="1"/>
    <col min="4" max="4" width="12" customWidth="1"/>
    <col min="5" max="6" width="12.140625" customWidth="1"/>
    <col min="7" max="7" width="11.5703125" customWidth="1"/>
    <col min="8" max="9" width="12.28515625" customWidth="1"/>
    <col min="10" max="10" width="11.7109375" customWidth="1"/>
    <col min="11" max="11" width="13.28515625" customWidth="1"/>
    <col min="12" max="12" width="3.28515625" customWidth="1"/>
    <col min="13" max="13" width="11.85546875" customWidth="1"/>
  </cols>
  <sheetData>
    <row r="1" spans="1:15" x14ac:dyDescent="0.25">
      <c r="A1" t="s">
        <v>23</v>
      </c>
    </row>
    <row r="4" spans="1:15" ht="66" customHeight="1" x14ac:dyDescent="0.25">
      <c r="A4" t="s">
        <v>0</v>
      </c>
      <c r="B4" s="1" t="s">
        <v>7</v>
      </c>
      <c r="D4" s="1" t="s">
        <v>19</v>
      </c>
      <c r="E4" s="1" t="s">
        <v>18</v>
      </c>
      <c r="F4" s="1" t="s">
        <v>6</v>
      </c>
      <c r="G4" s="1" t="s">
        <v>17</v>
      </c>
      <c r="H4" s="1" t="s">
        <v>2</v>
      </c>
      <c r="I4" s="1" t="s">
        <v>3</v>
      </c>
      <c r="J4" s="1" t="s">
        <v>4</v>
      </c>
      <c r="K4" s="1" t="s">
        <v>5</v>
      </c>
      <c r="L4" s="1"/>
      <c r="M4" s="1" t="s">
        <v>1</v>
      </c>
      <c r="N4" s="1" t="s">
        <v>8</v>
      </c>
      <c r="O4" s="1"/>
    </row>
    <row r="5" spans="1:15" x14ac:dyDescent="0.25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</row>
    <row r="6" spans="1:15" x14ac:dyDescent="0.25">
      <c r="B6">
        <v>100</v>
      </c>
      <c r="D6" s="6"/>
      <c r="E6" s="6"/>
      <c r="F6" s="6"/>
      <c r="G6" s="6"/>
      <c r="H6" s="6"/>
      <c r="I6" s="6"/>
      <c r="J6" s="6"/>
      <c r="K6" s="6"/>
      <c r="M6" s="5"/>
    </row>
    <row r="7" spans="1:15" x14ac:dyDescent="0.25">
      <c r="B7">
        <v>200</v>
      </c>
      <c r="D7" s="6"/>
      <c r="E7" s="6"/>
      <c r="F7" s="6"/>
      <c r="G7" s="6"/>
      <c r="H7" s="6"/>
      <c r="I7" s="6"/>
      <c r="J7" s="6"/>
      <c r="K7" s="6"/>
      <c r="M7" s="5"/>
    </row>
    <row r="8" spans="1:15" x14ac:dyDescent="0.25">
      <c r="A8">
        <v>1</v>
      </c>
      <c r="B8">
        <v>300</v>
      </c>
      <c r="D8" s="6">
        <v>-46</v>
      </c>
      <c r="E8" s="6">
        <v>-310</v>
      </c>
      <c r="F8" s="6">
        <v>-219</v>
      </c>
      <c r="G8" s="6">
        <v>-8</v>
      </c>
      <c r="H8" s="6">
        <v>-16</v>
      </c>
      <c r="I8" s="6">
        <v>-249</v>
      </c>
      <c r="J8" s="6">
        <v>-230</v>
      </c>
      <c r="K8" s="6">
        <v>6</v>
      </c>
      <c r="M8" s="5">
        <f t="shared" ref="M8:M24" si="0">SUM(D8:K8)/8</f>
        <v>-134</v>
      </c>
      <c r="N8" s="4">
        <f>(M8-M5)/(B8-B5)</f>
        <v>-0.44666666666666666</v>
      </c>
    </row>
    <row r="9" spans="1:15" x14ac:dyDescent="0.25">
      <c r="B9">
        <v>400</v>
      </c>
      <c r="D9" s="6"/>
      <c r="E9" s="6"/>
      <c r="F9" s="6"/>
      <c r="G9" s="6"/>
      <c r="H9" s="6"/>
      <c r="I9" s="6"/>
      <c r="J9" s="6"/>
      <c r="K9" s="6"/>
      <c r="M9" s="5"/>
      <c r="N9" s="4"/>
    </row>
    <row r="10" spans="1:15" x14ac:dyDescent="0.25">
      <c r="B10">
        <v>500</v>
      </c>
      <c r="D10" s="6"/>
      <c r="E10" s="6"/>
      <c r="F10" s="6"/>
      <c r="G10" s="6"/>
      <c r="H10" s="6"/>
      <c r="I10" s="6"/>
      <c r="J10" s="6"/>
      <c r="K10" s="6"/>
      <c r="M10" s="5"/>
      <c r="N10" s="4"/>
    </row>
    <row r="11" spans="1:15" x14ac:dyDescent="0.25">
      <c r="A11">
        <v>2</v>
      </c>
      <c r="B11">
        <v>610</v>
      </c>
      <c r="D11" s="6">
        <v>-103</v>
      </c>
      <c r="E11" s="6">
        <v>-560</v>
      </c>
      <c r="F11" s="6">
        <v>-431</v>
      </c>
      <c r="G11" s="6">
        <v>-69</v>
      </c>
      <c r="H11" s="6">
        <v>-59</v>
      </c>
      <c r="I11" s="6">
        <v>-445</v>
      </c>
      <c r="J11" s="6">
        <v>-451</v>
      </c>
      <c r="K11" s="6">
        <v>-48</v>
      </c>
      <c r="M11" s="5">
        <f t="shared" si="0"/>
        <v>-270.75</v>
      </c>
      <c r="N11" s="4">
        <f>(M11-M8)/(B11-B8)</f>
        <v>-0.44112903225806449</v>
      </c>
    </row>
    <row r="12" spans="1:15" x14ac:dyDescent="0.25">
      <c r="B12">
        <v>700</v>
      </c>
      <c r="D12" s="6"/>
      <c r="E12" s="6"/>
      <c r="F12" s="6"/>
      <c r="G12" s="6"/>
      <c r="H12" s="6"/>
      <c r="I12" s="6"/>
      <c r="J12" s="6"/>
      <c r="K12" s="6"/>
      <c r="M12" s="5"/>
      <c r="N12" s="4"/>
    </row>
    <row r="13" spans="1:15" x14ac:dyDescent="0.25">
      <c r="B13">
        <v>800</v>
      </c>
      <c r="D13" s="6"/>
      <c r="E13" s="6"/>
      <c r="F13" s="6"/>
      <c r="G13" s="6"/>
      <c r="H13" s="6"/>
      <c r="I13" s="6"/>
      <c r="J13" s="6"/>
      <c r="K13" s="6"/>
      <c r="M13" s="5"/>
      <c r="N13" s="4"/>
    </row>
    <row r="14" spans="1:15" x14ac:dyDescent="0.25">
      <c r="A14">
        <v>3</v>
      </c>
      <c r="B14">
        <v>900</v>
      </c>
      <c r="D14" s="6">
        <v>-166</v>
      </c>
      <c r="E14" s="6">
        <v>-824</v>
      </c>
      <c r="F14" s="6">
        <v>-659</v>
      </c>
      <c r="G14" s="6">
        <v>-140</v>
      </c>
      <c r="H14" s="6">
        <v>-103</v>
      </c>
      <c r="I14" s="6">
        <v>-642</v>
      </c>
      <c r="J14" s="6">
        <v>-671</v>
      </c>
      <c r="K14" s="6">
        <v>-101</v>
      </c>
      <c r="M14" s="5">
        <f t="shared" si="0"/>
        <v>-413.25</v>
      </c>
      <c r="N14" s="4">
        <f>(M14-M11)/(B14-B11)</f>
        <v>-0.49137931034482757</v>
      </c>
    </row>
    <row r="15" spans="1:15" x14ac:dyDescent="0.25">
      <c r="B15">
        <v>1000</v>
      </c>
      <c r="D15" s="6"/>
      <c r="E15" s="6"/>
      <c r="F15" s="6"/>
      <c r="G15" s="6"/>
      <c r="H15" s="6"/>
      <c r="I15" s="6"/>
      <c r="J15" s="6"/>
      <c r="K15" s="6"/>
      <c r="M15" s="5"/>
      <c r="N15" s="4"/>
    </row>
    <row r="16" spans="1:15" x14ac:dyDescent="0.25">
      <c r="B16">
        <v>1100</v>
      </c>
      <c r="D16" s="6"/>
      <c r="E16" s="6"/>
      <c r="F16" s="6"/>
      <c r="G16" s="6"/>
      <c r="H16" s="6"/>
      <c r="I16" s="6"/>
      <c r="J16" s="6"/>
      <c r="K16" s="6"/>
      <c r="M16" s="5"/>
      <c r="N16" s="4"/>
    </row>
    <row r="17" spans="1:15" x14ac:dyDescent="0.25">
      <c r="A17">
        <v>4</v>
      </c>
      <c r="B17">
        <v>1200</v>
      </c>
      <c r="D17" s="6">
        <v>-203</v>
      </c>
      <c r="E17" s="6">
        <v>-1141</v>
      </c>
      <c r="F17" s="6">
        <v>-905</v>
      </c>
      <c r="G17" s="6">
        <v>-145</v>
      </c>
      <c r="H17" s="6">
        <v>-111</v>
      </c>
      <c r="I17" s="6">
        <v>-875</v>
      </c>
      <c r="J17" s="6">
        <v>-921</v>
      </c>
      <c r="K17" s="6">
        <v>-97</v>
      </c>
      <c r="M17" s="5">
        <f t="shared" si="0"/>
        <v>-549.75</v>
      </c>
      <c r="N17" s="4">
        <f>(M17-M14)/(B17-B14)</f>
        <v>-0.45500000000000002</v>
      </c>
    </row>
    <row r="18" spans="1:15" x14ac:dyDescent="0.25">
      <c r="A18">
        <v>5</v>
      </c>
      <c r="B18">
        <v>1300</v>
      </c>
      <c r="D18" s="6">
        <v>-193</v>
      </c>
      <c r="E18" s="6">
        <v>-1263</v>
      </c>
      <c r="F18" s="6">
        <v>-1009</v>
      </c>
      <c r="G18" s="6">
        <v>-124</v>
      </c>
      <c r="H18" s="6">
        <v>-88</v>
      </c>
      <c r="I18" s="6">
        <v>-973</v>
      </c>
      <c r="J18" s="6">
        <v>-1026</v>
      </c>
      <c r="K18" s="6">
        <v>-74</v>
      </c>
      <c r="M18" s="5">
        <f t="shared" si="0"/>
        <v>-593.75</v>
      </c>
      <c r="N18" s="4">
        <f t="shared" ref="N18:N24" si="1">(M18-M17)/(B18-B17)</f>
        <v>-0.44</v>
      </c>
    </row>
    <row r="19" spans="1:15" x14ac:dyDescent="0.25">
      <c r="A19">
        <v>6</v>
      </c>
      <c r="B19">
        <v>1400</v>
      </c>
      <c r="D19" s="6">
        <v>-172</v>
      </c>
      <c r="E19" s="6">
        <v>-1414</v>
      </c>
      <c r="F19" s="6">
        <v>-1122</v>
      </c>
      <c r="G19" s="6">
        <v>-89</v>
      </c>
      <c r="H19" s="6">
        <v>-48</v>
      </c>
      <c r="I19" s="6">
        <v>-1080</v>
      </c>
      <c r="J19" s="6">
        <v>-1144</v>
      </c>
      <c r="K19" s="6">
        <v>-34</v>
      </c>
      <c r="M19" s="5">
        <f t="shared" si="0"/>
        <v>-637.875</v>
      </c>
      <c r="N19" s="4">
        <f t="shared" si="1"/>
        <v>-0.44124999999999998</v>
      </c>
    </row>
    <row r="20" spans="1:15" x14ac:dyDescent="0.25">
      <c r="A20">
        <v>7</v>
      </c>
      <c r="B20">
        <v>1500</v>
      </c>
      <c r="D20" s="6">
        <v>-127</v>
      </c>
      <c r="E20" s="6">
        <v>-1590</v>
      </c>
      <c r="F20" s="6">
        <v>-1247</v>
      </c>
      <c r="G20" s="6">
        <v>-21</v>
      </c>
      <c r="H20" s="6">
        <v>15</v>
      </c>
      <c r="I20" s="6">
        <v>-1203</v>
      </c>
      <c r="J20" s="6">
        <v>-1278</v>
      </c>
      <c r="K20" s="6">
        <v>43</v>
      </c>
      <c r="M20" s="5">
        <f t="shared" si="0"/>
        <v>-676</v>
      </c>
      <c r="N20" s="4">
        <f t="shared" si="1"/>
        <v>-0.38124999999999998</v>
      </c>
    </row>
    <row r="21" spans="1:15" x14ac:dyDescent="0.25">
      <c r="A21">
        <v>8</v>
      </c>
      <c r="B21">
        <v>1600</v>
      </c>
      <c r="D21" s="6">
        <v>-71</v>
      </c>
      <c r="E21" s="6">
        <v>-1801</v>
      </c>
      <c r="F21" s="6">
        <v>-1399</v>
      </c>
      <c r="G21" s="6">
        <v>97</v>
      </c>
      <c r="H21" s="6">
        <v>108</v>
      </c>
      <c r="I21" s="6">
        <v>-1389</v>
      </c>
      <c r="J21" s="6">
        <v>-1445</v>
      </c>
      <c r="K21" s="6">
        <v>158</v>
      </c>
      <c r="M21" s="5">
        <f t="shared" si="0"/>
        <v>-717.75</v>
      </c>
      <c r="N21" s="4">
        <f t="shared" si="1"/>
        <v>-0.41749999999999998</v>
      </c>
      <c r="O21" s="5"/>
    </row>
    <row r="22" spans="1:15" x14ac:dyDescent="0.25">
      <c r="A22">
        <v>9</v>
      </c>
      <c r="B22">
        <v>1700</v>
      </c>
      <c r="D22" s="6">
        <v>80</v>
      </c>
      <c r="E22" s="6">
        <v>-2080</v>
      </c>
      <c r="F22" s="6">
        <v>-1623</v>
      </c>
      <c r="G22" s="6">
        <v>310</v>
      </c>
      <c r="H22" s="6">
        <v>307</v>
      </c>
      <c r="I22" s="6">
        <v>-1651</v>
      </c>
      <c r="J22" s="6">
        <v>-1708</v>
      </c>
      <c r="K22" s="6">
        <v>378</v>
      </c>
      <c r="M22" s="5">
        <f t="shared" si="0"/>
        <v>-748.375</v>
      </c>
      <c r="N22" s="4">
        <f t="shared" si="1"/>
        <v>-0.30625000000000002</v>
      </c>
    </row>
    <row r="23" spans="1:15" x14ac:dyDescent="0.25">
      <c r="A23">
        <v>10</v>
      </c>
      <c r="B23">
        <v>1800</v>
      </c>
      <c r="D23" s="6">
        <v>253</v>
      </c>
      <c r="E23" s="6">
        <v>-2560</v>
      </c>
      <c r="F23" s="6">
        <v>-1874</v>
      </c>
      <c r="G23" s="6">
        <v>657</v>
      </c>
      <c r="H23" s="6">
        <v>553</v>
      </c>
      <c r="I23" s="6">
        <v>-2090</v>
      </c>
      <c r="J23" s="6">
        <v>-2070</v>
      </c>
      <c r="K23" s="6">
        <v>828</v>
      </c>
      <c r="M23" s="5">
        <f t="shared" si="0"/>
        <v>-787.875</v>
      </c>
      <c r="N23" s="4">
        <f t="shared" si="1"/>
        <v>-0.39500000000000002</v>
      </c>
    </row>
    <row r="24" spans="1:15" x14ac:dyDescent="0.25">
      <c r="A24">
        <v>11</v>
      </c>
      <c r="B24">
        <v>1900</v>
      </c>
      <c r="D24" s="6">
        <v>861</v>
      </c>
      <c r="E24" s="6">
        <v>-3500</v>
      </c>
      <c r="F24" s="6">
        <v>-2570</v>
      </c>
      <c r="G24" s="6">
        <v>1472</v>
      </c>
      <c r="H24" s="6">
        <v>1333</v>
      </c>
      <c r="I24" s="6">
        <v>-2850</v>
      </c>
      <c r="J24" s="6">
        <v>-2830</v>
      </c>
      <c r="K24" s="6">
        <v>1553</v>
      </c>
      <c r="M24" s="5">
        <f t="shared" si="0"/>
        <v>-816.375</v>
      </c>
      <c r="N24" s="4">
        <f t="shared" si="1"/>
        <v>-0.28499999999999998</v>
      </c>
    </row>
    <row r="25" spans="1:15" x14ac:dyDescent="0.25">
      <c r="A25">
        <v>12</v>
      </c>
      <c r="B25">
        <v>2000</v>
      </c>
      <c r="D25" s="6">
        <v>2460</v>
      </c>
      <c r="E25" s="6"/>
      <c r="F25" s="6"/>
      <c r="G25" s="6"/>
      <c r="H25" s="6"/>
      <c r="I25" s="6"/>
      <c r="J25" s="6"/>
      <c r="K25" s="6"/>
      <c r="M25" s="5"/>
      <c r="N25" s="4"/>
    </row>
    <row r="26" spans="1:15" x14ac:dyDescent="0.25">
      <c r="A26">
        <v>13</v>
      </c>
      <c r="D26" s="6"/>
      <c r="E26" s="6"/>
      <c r="F26" s="6"/>
      <c r="G26" s="6"/>
      <c r="H26" s="6"/>
      <c r="I26" s="6"/>
      <c r="J26" s="6"/>
      <c r="K26" s="6"/>
      <c r="M26" s="5"/>
      <c r="N26" s="4"/>
    </row>
    <row r="27" spans="1:15" x14ac:dyDescent="0.25">
      <c r="A27">
        <v>14</v>
      </c>
      <c r="D27" s="6"/>
      <c r="E27" s="6" t="s">
        <v>32</v>
      </c>
      <c r="F27" s="6"/>
      <c r="G27" s="6"/>
      <c r="H27" s="6"/>
      <c r="I27" s="6"/>
      <c r="J27" s="6"/>
      <c r="K27" s="6"/>
      <c r="M27" s="5"/>
      <c r="N27" s="4"/>
    </row>
    <row r="28" spans="1:15" x14ac:dyDescent="0.25">
      <c r="A28">
        <v>15</v>
      </c>
      <c r="D28" s="6"/>
      <c r="E28" s="6"/>
      <c r="F28" s="6"/>
      <c r="G28" s="6"/>
      <c r="H28" s="6"/>
      <c r="I28" s="6"/>
      <c r="J28" s="6"/>
      <c r="K28" s="6"/>
      <c r="M28" s="5"/>
      <c r="N28" s="4"/>
    </row>
    <row r="29" spans="1:15" x14ac:dyDescent="0.25">
      <c r="A29">
        <v>16</v>
      </c>
      <c r="D29" s="6"/>
      <c r="E29" s="6"/>
      <c r="F29" s="6"/>
      <c r="G29" s="6"/>
      <c r="H29" s="6"/>
      <c r="I29" s="6"/>
      <c r="J29" s="6"/>
      <c r="K29" s="6"/>
      <c r="M29" s="5"/>
      <c r="N29" s="4"/>
    </row>
    <row r="30" spans="1:15" x14ac:dyDescent="0.25">
      <c r="A30">
        <v>17</v>
      </c>
      <c r="D30" s="6"/>
      <c r="E30" s="6"/>
      <c r="F30" s="6"/>
      <c r="G30" s="6"/>
      <c r="H30" s="6"/>
      <c r="I30" s="6"/>
      <c r="J30" s="6"/>
      <c r="K30" s="6"/>
      <c r="M30" s="5"/>
      <c r="N30" s="4"/>
    </row>
    <row r="31" spans="1:15" x14ac:dyDescent="0.25">
      <c r="A31">
        <v>18</v>
      </c>
      <c r="D31" s="6"/>
      <c r="E31" s="6"/>
      <c r="F31" s="6"/>
      <c r="G31" s="6"/>
      <c r="H31" s="6"/>
      <c r="I31" s="6"/>
      <c r="J31" s="6"/>
      <c r="K31" s="6"/>
      <c r="M31" s="5"/>
      <c r="N31" s="4"/>
    </row>
    <row r="32" spans="1:15" x14ac:dyDescent="0.25">
      <c r="A32">
        <v>19</v>
      </c>
      <c r="D32" s="6"/>
      <c r="E32" s="6"/>
      <c r="F32" s="6"/>
      <c r="G32" s="6"/>
      <c r="H32" s="6"/>
      <c r="I32" s="6"/>
      <c r="J32" s="6"/>
      <c r="K32" s="6"/>
      <c r="M32" s="5"/>
      <c r="N32" s="4"/>
    </row>
    <row r="33" spans="1:14" x14ac:dyDescent="0.25">
      <c r="D33" s="6"/>
      <c r="E33" s="6"/>
      <c r="F33" s="6"/>
      <c r="G33" s="6"/>
      <c r="H33" s="6"/>
      <c r="I33" s="6"/>
      <c r="J33" s="6"/>
      <c r="K33" s="6"/>
      <c r="M33" s="5"/>
      <c r="N33" s="4"/>
    </row>
    <row r="34" spans="1:14" x14ac:dyDescent="0.25">
      <c r="A34" s="8" t="s">
        <v>20</v>
      </c>
      <c r="D34" s="6"/>
      <c r="E34" s="6"/>
      <c r="F34" s="6"/>
      <c r="G34" s="6"/>
      <c r="H34" s="6"/>
      <c r="I34" s="6"/>
      <c r="J34" s="6"/>
      <c r="K34" s="6"/>
      <c r="M34" t="s">
        <v>22</v>
      </c>
      <c r="N34" s="5" t="s">
        <v>21</v>
      </c>
    </row>
    <row r="35" spans="1:14" x14ac:dyDescent="0.25">
      <c r="B35">
        <v>0</v>
      </c>
      <c r="D35">
        <v>34</v>
      </c>
      <c r="E35">
        <v>-26</v>
      </c>
      <c r="F35">
        <v>-16</v>
      </c>
      <c r="G35">
        <v>33</v>
      </c>
      <c r="H35">
        <v>40</v>
      </c>
      <c r="I35">
        <v>-24</v>
      </c>
      <c r="J35">
        <v>-29</v>
      </c>
      <c r="K35">
        <v>34</v>
      </c>
      <c r="M35" s="5">
        <f>SUM(D35:K35)</f>
        <v>46</v>
      </c>
      <c r="N35" s="5">
        <f t="shared" ref="N35:N46" si="2">SUM(D35:K35)/8</f>
        <v>5.75</v>
      </c>
    </row>
    <row r="36" spans="1:14" x14ac:dyDescent="0.25">
      <c r="B36">
        <v>300</v>
      </c>
      <c r="D36">
        <v>30</v>
      </c>
      <c r="E36">
        <v>-34</v>
      </c>
      <c r="F36">
        <v>-19</v>
      </c>
      <c r="G36">
        <v>31</v>
      </c>
      <c r="H36">
        <v>35</v>
      </c>
      <c r="I36">
        <v>-29</v>
      </c>
      <c r="J36">
        <v>-31</v>
      </c>
      <c r="K36">
        <v>32</v>
      </c>
      <c r="M36" s="5">
        <f t="shared" ref="M36:M46" si="3">SUM(D36:K36)</f>
        <v>15</v>
      </c>
      <c r="N36" s="5">
        <f t="shared" si="2"/>
        <v>1.875</v>
      </c>
    </row>
    <row r="37" spans="1:14" s="7" customFormat="1" x14ac:dyDescent="0.25">
      <c r="B37">
        <v>610</v>
      </c>
      <c r="C37"/>
      <c r="D37">
        <v>34</v>
      </c>
      <c r="E37">
        <v>-31</v>
      </c>
      <c r="F37">
        <v>-17</v>
      </c>
      <c r="G37">
        <v>33</v>
      </c>
      <c r="H37">
        <v>39</v>
      </c>
      <c r="I37">
        <v>-23</v>
      </c>
      <c r="J37">
        <v>-29</v>
      </c>
      <c r="K37">
        <v>35</v>
      </c>
      <c r="L37"/>
      <c r="M37" s="5">
        <f t="shared" si="3"/>
        <v>41</v>
      </c>
      <c r="N37" s="5">
        <f t="shared" si="2"/>
        <v>5.125</v>
      </c>
    </row>
    <row r="38" spans="1:14" x14ac:dyDescent="0.25">
      <c r="B38">
        <v>900</v>
      </c>
      <c r="D38">
        <v>37</v>
      </c>
      <c r="E38">
        <v>-26</v>
      </c>
      <c r="F38">
        <v>-16</v>
      </c>
      <c r="G38">
        <v>32</v>
      </c>
      <c r="H38">
        <v>41</v>
      </c>
      <c r="I38">
        <v>-21</v>
      </c>
      <c r="J38">
        <v>-28</v>
      </c>
      <c r="K38">
        <v>34</v>
      </c>
      <c r="M38" s="5">
        <f t="shared" si="3"/>
        <v>53</v>
      </c>
      <c r="N38" s="5">
        <f t="shared" si="2"/>
        <v>6.625</v>
      </c>
    </row>
    <row r="39" spans="1:14" x14ac:dyDescent="0.25">
      <c r="B39">
        <v>1200</v>
      </c>
      <c r="D39">
        <v>40</v>
      </c>
      <c r="E39">
        <v>-22</v>
      </c>
      <c r="F39">
        <v>-15</v>
      </c>
      <c r="G39">
        <v>34</v>
      </c>
      <c r="H39">
        <v>44</v>
      </c>
      <c r="I39">
        <v>-17</v>
      </c>
      <c r="J39">
        <v>-27</v>
      </c>
      <c r="K39">
        <v>36</v>
      </c>
      <c r="M39" s="5">
        <f t="shared" si="3"/>
        <v>73</v>
      </c>
      <c r="N39" s="5">
        <f t="shared" si="2"/>
        <v>9.125</v>
      </c>
    </row>
    <row r="40" spans="1:14" x14ac:dyDescent="0.25">
      <c r="B40">
        <v>1300</v>
      </c>
      <c r="D40">
        <v>42</v>
      </c>
      <c r="E40">
        <v>-25</v>
      </c>
      <c r="F40">
        <v>-15</v>
      </c>
      <c r="G40">
        <v>35</v>
      </c>
      <c r="H40">
        <v>48</v>
      </c>
      <c r="I40">
        <v>-16</v>
      </c>
      <c r="J40">
        <v>-26</v>
      </c>
      <c r="K40">
        <v>39</v>
      </c>
      <c r="M40" s="5">
        <f t="shared" si="3"/>
        <v>82</v>
      </c>
      <c r="N40" s="5">
        <f t="shared" si="2"/>
        <v>10.25</v>
      </c>
    </row>
    <row r="41" spans="1:14" x14ac:dyDescent="0.25">
      <c r="B41">
        <v>1400</v>
      </c>
      <c r="D41">
        <v>46</v>
      </c>
      <c r="E41">
        <v>-23</v>
      </c>
      <c r="F41">
        <v>-13</v>
      </c>
      <c r="G41">
        <v>39</v>
      </c>
      <c r="H41">
        <v>52</v>
      </c>
      <c r="I41">
        <v>-13</v>
      </c>
      <c r="J41">
        <v>-24</v>
      </c>
      <c r="K41">
        <v>43</v>
      </c>
      <c r="M41" s="5">
        <f t="shared" si="3"/>
        <v>107</v>
      </c>
      <c r="N41" s="5">
        <f t="shared" si="2"/>
        <v>13.375</v>
      </c>
    </row>
    <row r="42" spans="1:14" x14ac:dyDescent="0.25">
      <c r="B42">
        <v>1500</v>
      </c>
      <c r="D42">
        <v>50</v>
      </c>
      <c r="E42">
        <v>-23</v>
      </c>
      <c r="F42">
        <v>-12</v>
      </c>
      <c r="G42">
        <v>43</v>
      </c>
      <c r="H42">
        <v>58</v>
      </c>
      <c r="I42">
        <v>-10</v>
      </c>
      <c r="J42">
        <v>-22</v>
      </c>
      <c r="K42">
        <v>49</v>
      </c>
      <c r="M42" s="5">
        <f t="shared" si="3"/>
        <v>133</v>
      </c>
      <c r="N42" s="5">
        <f t="shared" si="2"/>
        <v>16.625</v>
      </c>
    </row>
    <row r="43" spans="1:14" x14ac:dyDescent="0.25">
      <c r="B43">
        <v>1600</v>
      </c>
      <c r="D43">
        <v>57</v>
      </c>
      <c r="E43">
        <v>-17</v>
      </c>
      <c r="F43">
        <v>-8</v>
      </c>
      <c r="G43">
        <v>47</v>
      </c>
      <c r="H43">
        <v>64</v>
      </c>
      <c r="I43">
        <v>-5</v>
      </c>
      <c r="J43">
        <v>-19</v>
      </c>
      <c r="K43">
        <v>53</v>
      </c>
      <c r="M43" s="5">
        <f t="shared" si="3"/>
        <v>172</v>
      </c>
      <c r="N43" s="5">
        <f t="shared" si="2"/>
        <v>21.5</v>
      </c>
    </row>
    <row r="44" spans="1:14" x14ac:dyDescent="0.25">
      <c r="B44">
        <v>1700</v>
      </c>
      <c r="D44">
        <v>66</v>
      </c>
      <c r="E44">
        <v>-16</v>
      </c>
      <c r="F44">
        <v>-6</v>
      </c>
      <c r="G44">
        <v>56</v>
      </c>
      <c r="H44">
        <v>76</v>
      </c>
      <c r="I44">
        <v>-2</v>
      </c>
      <c r="J44">
        <v>-17</v>
      </c>
      <c r="K44">
        <v>64</v>
      </c>
      <c r="M44" s="5">
        <f t="shared" si="3"/>
        <v>221</v>
      </c>
      <c r="N44" s="5">
        <f t="shared" si="2"/>
        <v>27.625</v>
      </c>
    </row>
    <row r="45" spans="1:14" x14ac:dyDescent="0.25">
      <c r="B45">
        <v>1800</v>
      </c>
      <c r="D45">
        <v>75</v>
      </c>
      <c r="E45">
        <v>-13</v>
      </c>
      <c r="F45">
        <v>-5</v>
      </c>
      <c r="G45">
        <v>67</v>
      </c>
      <c r="H45">
        <v>89</v>
      </c>
      <c r="I45">
        <v>-40</v>
      </c>
      <c r="J45">
        <v>-50</v>
      </c>
      <c r="K45">
        <v>78</v>
      </c>
      <c r="M45" s="5">
        <f t="shared" si="3"/>
        <v>201</v>
      </c>
      <c r="N45" s="5">
        <f t="shared" si="2"/>
        <v>25.125</v>
      </c>
    </row>
    <row r="46" spans="1:14" x14ac:dyDescent="0.25">
      <c r="B46">
        <v>1900</v>
      </c>
      <c r="D46">
        <v>88</v>
      </c>
      <c r="E46">
        <v>-6</v>
      </c>
      <c r="F46">
        <v>-5</v>
      </c>
      <c r="G46">
        <v>78</v>
      </c>
      <c r="H46">
        <v>107</v>
      </c>
      <c r="I46">
        <v>-30</v>
      </c>
      <c r="J46">
        <v>-50</v>
      </c>
      <c r="K46">
        <v>95</v>
      </c>
      <c r="M46" s="5">
        <f t="shared" si="3"/>
        <v>277</v>
      </c>
      <c r="N46" s="5">
        <f t="shared" si="2"/>
        <v>34.625</v>
      </c>
    </row>
    <row r="47" spans="1:14" x14ac:dyDescent="0.25">
      <c r="M47" s="5"/>
    </row>
    <row r="48" spans="1:14" x14ac:dyDescent="0.25">
      <c r="M48" s="5"/>
    </row>
    <row r="49" spans="1:13" ht="56.45" customHeight="1" x14ac:dyDescent="0.25">
      <c r="B49" s="1" t="s">
        <v>7</v>
      </c>
      <c r="D49" s="2" t="s">
        <v>16</v>
      </c>
      <c r="E49" s="2" t="s">
        <v>15</v>
      </c>
      <c r="F49" s="2" t="s">
        <v>9</v>
      </c>
      <c r="G49" s="2" t="s">
        <v>10</v>
      </c>
      <c r="H49" s="2" t="s">
        <v>11</v>
      </c>
      <c r="I49" s="2" t="s">
        <v>12</v>
      </c>
      <c r="J49" s="2" t="s">
        <v>13</v>
      </c>
      <c r="K49" s="2" t="s">
        <v>14</v>
      </c>
      <c r="L49" s="2"/>
      <c r="M49" s="2"/>
    </row>
    <row r="50" spans="1:13" x14ac:dyDescent="0.25">
      <c r="A50">
        <v>1</v>
      </c>
      <c r="B50">
        <f t="shared" ref="B50" si="4">B8</f>
        <v>300</v>
      </c>
      <c r="D50" s="3">
        <f t="shared" ref="D50:K50" si="5">1/(D8-$M8)</f>
        <v>1.1363636363636364E-2</v>
      </c>
      <c r="E50" s="3">
        <f t="shared" si="5"/>
        <v>-5.681818181818182E-3</v>
      </c>
      <c r="F50" s="3">
        <f t="shared" si="5"/>
        <v>-1.1764705882352941E-2</v>
      </c>
      <c r="G50" s="3">
        <f t="shared" si="5"/>
        <v>7.9365079365079361E-3</v>
      </c>
      <c r="H50" s="3">
        <f t="shared" si="5"/>
        <v>8.4745762711864406E-3</v>
      </c>
      <c r="I50" s="3">
        <f t="shared" si="5"/>
        <v>-8.6956521739130436E-3</v>
      </c>
      <c r="J50" s="3">
        <f t="shared" si="5"/>
        <v>-1.0416666666666666E-2</v>
      </c>
      <c r="K50" s="3">
        <f t="shared" si="5"/>
        <v>7.1428571428571426E-3</v>
      </c>
    </row>
    <row r="51" spans="1:13" x14ac:dyDescent="0.25">
      <c r="B51">
        <v>400</v>
      </c>
      <c r="D51" s="3"/>
      <c r="E51" s="3"/>
      <c r="F51" s="3"/>
      <c r="G51" s="3"/>
      <c r="H51" s="3"/>
      <c r="I51" s="3"/>
      <c r="J51" s="3"/>
      <c r="K51" s="3"/>
    </row>
    <row r="52" spans="1:13" x14ac:dyDescent="0.25">
      <c r="B52">
        <v>500</v>
      </c>
      <c r="D52" s="3"/>
      <c r="E52" s="3"/>
      <c r="F52" s="3"/>
      <c r="G52" s="3"/>
      <c r="H52" s="3"/>
      <c r="I52" s="3"/>
      <c r="J52" s="3"/>
      <c r="K52" s="3"/>
    </row>
    <row r="53" spans="1:13" x14ac:dyDescent="0.25">
      <c r="A53">
        <v>2</v>
      </c>
      <c r="B53">
        <f>B11</f>
        <v>610</v>
      </c>
      <c r="D53" s="3">
        <f t="shared" ref="D53:K53" si="6">1/(D11-$M11)</f>
        <v>5.9612518628912071E-3</v>
      </c>
      <c r="E53" s="3">
        <f t="shared" si="6"/>
        <v>-3.4572169403630079E-3</v>
      </c>
      <c r="F53" s="3">
        <f t="shared" si="6"/>
        <v>-6.2402496099843996E-3</v>
      </c>
      <c r="G53" s="3">
        <f t="shared" si="6"/>
        <v>4.9566294919454771E-3</v>
      </c>
      <c r="H53" s="3">
        <f t="shared" si="6"/>
        <v>4.7225501770956314E-3</v>
      </c>
      <c r="I53" s="3">
        <f t="shared" si="6"/>
        <v>-5.7388809182209472E-3</v>
      </c>
      <c r="J53" s="3">
        <f t="shared" si="6"/>
        <v>-5.5478502080443829E-3</v>
      </c>
      <c r="K53" s="3">
        <f t="shared" si="6"/>
        <v>4.4893378226711564E-3</v>
      </c>
    </row>
    <row r="54" spans="1:13" x14ac:dyDescent="0.25">
      <c r="B54">
        <v>700</v>
      </c>
      <c r="D54" s="3"/>
      <c r="E54" s="3"/>
      <c r="F54" s="3"/>
      <c r="G54" s="3"/>
      <c r="H54" s="3"/>
      <c r="I54" s="3"/>
      <c r="J54" s="3"/>
      <c r="K54" s="3"/>
    </row>
    <row r="55" spans="1:13" x14ac:dyDescent="0.25">
      <c r="B55">
        <v>800</v>
      </c>
      <c r="D55" s="3"/>
      <c r="E55" s="3"/>
      <c r="F55" s="3"/>
      <c r="G55" s="3"/>
      <c r="H55" s="3"/>
      <c r="I55" s="3"/>
      <c r="J55" s="3"/>
      <c r="K55" s="3"/>
    </row>
    <row r="56" spans="1:13" x14ac:dyDescent="0.25">
      <c r="A56">
        <v>3</v>
      </c>
      <c r="B56">
        <f>B14</f>
        <v>900</v>
      </c>
      <c r="D56" s="3">
        <f t="shared" ref="D56:K56" si="7">1/(D14-$M14)</f>
        <v>4.0444893832153692E-3</v>
      </c>
      <c r="E56" s="3">
        <f t="shared" si="7"/>
        <v>-2.4345709068776629E-3</v>
      </c>
      <c r="F56" s="3">
        <f t="shared" si="7"/>
        <v>-4.0691759918616479E-3</v>
      </c>
      <c r="G56" s="3">
        <f t="shared" si="7"/>
        <v>3.6596523330283625E-3</v>
      </c>
      <c r="H56" s="3">
        <f t="shared" si="7"/>
        <v>3.2232070910556002E-3</v>
      </c>
      <c r="I56" s="3">
        <f t="shared" si="7"/>
        <v>-4.3715846994535519E-3</v>
      </c>
      <c r="J56" s="3">
        <f t="shared" si="7"/>
        <v>-3.8797284190106693E-3</v>
      </c>
      <c r="K56" s="3">
        <f t="shared" si="7"/>
        <v>3.2025620496397116E-3</v>
      </c>
    </row>
    <row r="57" spans="1:13" x14ac:dyDescent="0.25">
      <c r="B57">
        <v>1000</v>
      </c>
      <c r="D57" s="3"/>
      <c r="E57" s="3"/>
      <c r="F57" s="3"/>
      <c r="G57" s="3"/>
      <c r="H57" s="3"/>
      <c r="I57" s="3"/>
      <c r="J57" s="3"/>
      <c r="K57" s="3"/>
    </row>
    <row r="58" spans="1:13" x14ac:dyDescent="0.25">
      <c r="B58">
        <v>1100</v>
      </c>
      <c r="D58" s="3"/>
      <c r="E58" s="3"/>
      <c r="F58" s="3"/>
      <c r="G58" s="3"/>
      <c r="H58" s="3"/>
      <c r="I58" s="3"/>
      <c r="J58" s="3"/>
      <c r="K58" s="3"/>
    </row>
    <row r="59" spans="1:13" x14ac:dyDescent="0.25">
      <c r="A59">
        <v>4</v>
      </c>
      <c r="B59">
        <f t="shared" ref="B59:B67" si="8">B17</f>
        <v>1200</v>
      </c>
      <c r="D59" s="3">
        <f t="shared" ref="D59:K66" si="9">1/(D17-$M17)</f>
        <v>2.8839221341023791E-3</v>
      </c>
      <c r="E59" s="3">
        <f t="shared" si="9"/>
        <v>-1.6913319238900633E-3</v>
      </c>
      <c r="F59" s="3">
        <f t="shared" si="9"/>
        <v>-2.8149190710767065E-3</v>
      </c>
      <c r="G59" s="3">
        <f t="shared" si="9"/>
        <v>2.4706609017912293E-3</v>
      </c>
      <c r="H59" s="3">
        <f t="shared" si="9"/>
        <v>2.2792022792022791E-3</v>
      </c>
      <c r="I59" s="3">
        <f t="shared" si="9"/>
        <v>-3.0745580322828594E-3</v>
      </c>
      <c r="J59" s="3">
        <f t="shared" si="9"/>
        <v>-2.6936026936026937E-3</v>
      </c>
      <c r="K59" s="3">
        <f t="shared" si="9"/>
        <v>2.2087244616234127E-3</v>
      </c>
    </row>
    <row r="60" spans="1:13" x14ac:dyDescent="0.25">
      <c r="A60">
        <v>5</v>
      </c>
      <c r="B60">
        <f t="shared" si="8"/>
        <v>1300</v>
      </c>
      <c r="D60" s="3">
        <f t="shared" si="9"/>
        <v>2.495321272613849E-3</v>
      </c>
      <c r="E60" s="3">
        <f t="shared" si="9"/>
        <v>-1.4942099364960778E-3</v>
      </c>
      <c r="F60" s="3">
        <f t="shared" si="9"/>
        <v>-2.4081878386514148E-3</v>
      </c>
      <c r="G60" s="3">
        <f t="shared" si="9"/>
        <v>2.1287919105907396E-3</v>
      </c>
      <c r="H60" s="3">
        <f t="shared" si="9"/>
        <v>1.9772614928324269E-3</v>
      </c>
      <c r="I60" s="3">
        <f t="shared" si="9"/>
        <v>-2.6367831245880024E-3</v>
      </c>
      <c r="J60" s="3">
        <f t="shared" si="9"/>
        <v>-2.3134759976865238E-3</v>
      </c>
      <c r="K60" s="3">
        <f t="shared" si="9"/>
        <v>1.9240019240019241E-3</v>
      </c>
    </row>
    <row r="61" spans="1:13" x14ac:dyDescent="0.25">
      <c r="A61">
        <v>6</v>
      </c>
      <c r="B61">
        <f t="shared" si="8"/>
        <v>1400</v>
      </c>
      <c r="D61" s="3">
        <f t="shared" si="9"/>
        <v>2.1464985242822645E-3</v>
      </c>
      <c r="E61" s="3">
        <f t="shared" si="9"/>
        <v>-1.2884522467386053E-3</v>
      </c>
      <c r="F61" s="3">
        <f t="shared" si="9"/>
        <v>-2.0655822359927703E-3</v>
      </c>
      <c r="G61" s="3">
        <f t="shared" si="9"/>
        <v>1.8219084491004327E-3</v>
      </c>
      <c r="H61" s="3">
        <f t="shared" si="9"/>
        <v>1.6952744225471499E-3</v>
      </c>
      <c r="I61" s="3">
        <f t="shared" si="9"/>
        <v>-2.2618037885213456E-3</v>
      </c>
      <c r="J61" s="3">
        <f t="shared" si="9"/>
        <v>-1.9757964929612249E-3</v>
      </c>
      <c r="K61" s="3">
        <f t="shared" si="9"/>
        <v>1.6559718484785758E-3</v>
      </c>
    </row>
    <row r="62" spans="1:13" x14ac:dyDescent="0.25">
      <c r="A62">
        <v>7</v>
      </c>
      <c r="B62">
        <f t="shared" si="8"/>
        <v>1500</v>
      </c>
      <c r="D62" s="3">
        <f t="shared" si="9"/>
        <v>1.8214936247723133E-3</v>
      </c>
      <c r="E62" s="3">
        <f t="shared" si="9"/>
        <v>-1.0940919037199124E-3</v>
      </c>
      <c r="F62" s="3">
        <f t="shared" si="9"/>
        <v>-1.7513134851138354E-3</v>
      </c>
      <c r="G62" s="3">
        <f t="shared" si="9"/>
        <v>1.5267175572519084E-3</v>
      </c>
      <c r="H62" s="3">
        <f t="shared" si="9"/>
        <v>1.4471780028943559E-3</v>
      </c>
      <c r="I62" s="3">
        <f t="shared" si="9"/>
        <v>-1.8975332068311196E-3</v>
      </c>
      <c r="J62" s="3">
        <f t="shared" si="9"/>
        <v>-1.6611295681063123E-3</v>
      </c>
      <c r="K62" s="3">
        <f t="shared" si="9"/>
        <v>1.3908205841446453E-3</v>
      </c>
    </row>
    <row r="63" spans="1:13" x14ac:dyDescent="0.25">
      <c r="A63">
        <v>8</v>
      </c>
      <c r="B63">
        <f t="shared" si="8"/>
        <v>1600</v>
      </c>
      <c r="D63" s="3">
        <f t="shared" si="9"/>
        <v>1.5461925009663702E-3</v>
      </c>
      <c r="E63" s="3">
        <f t="shared" si="9"/>
        <v>-9.231479344564967E-4</v>
      </c>
      <c r="F63" s="3">
        <f t="shared" si="9"/>
        <v>-1.4678899082568807E-3</v>
      </c>
      <c r="G63" s="3">
        <f t="shared" si="9"/>
        <v>1.22737035900583E-3</v>
      </c>
      <c r="H63" s="3">
        <f t="shared" si="9"/>
        <v>1.2110202845897668E-3</v>
      </c>
      <c r="I63" s="3">
        <f t="shared" si="9"/>
        <v>-1.4897579143389199E-3</v>
      </c>
      <c r="J63" s="3">
        <f t="shared" si="9"/>
        <v>-1.3750429700928155E-3</v>
      </c>
      <c r="K63" s="3">
        <f t="shared" si="9"/>
        <v>1.1418783899514702E-3</v>
      </c>
    </row>
    <row r="64" spans="1:13" x14ac:dyDescent="0.25">
      <c r="A64">
        <v>9</v>
      </c>
      <c r="B64">
        <f t="shared" si="8"/>
        <v>1700</v>
      </c>
      <c r="D64" s="3">
        <f t="shared" si="9"/>
        <v>1.2071827372868568E-3</v>
      </c>
      <c r="E64" s="3">
        <f t="shared" si="9"/>
        <v>-7.5096217028067214E-4</v>
      </c>
      <c r="F64" s="3">
        <f t="shared" si="9"/>
        <v>-1.1433471487780477E-3</v>
      </c>
      <c r="G64" s="3">
        <f t="shared" si="9"/>
        <v>9.4484469115389163E-4</v>
      </c>
      <c r="H64" s="3">
        <f t="shared" si="9"/>
        <v>9.4753049863792493E-4</v>
      </c>
      <c r="I64" s="3">
        <f t="shared" si="9"/>
        <v>-1.107879795042238E-3</v>
      </c>
      <c r="J64" s="3">
        <f t="shared" si="9"/>
        <v>-1.0420737267161652E-3</v>
      </c>
      <c r="K64" s="3">
        <f t="shared" si="9"/>
        <v>8.8780379536122517E-4</v>
      </c>
    </row>
    <row r="65" spans="1:11" x14ac:dyDescent="0.25">
      <c r="A65">
        <v>10</v>
      </c>
      <c r="B65">
        <f t="shared" si="8"/>
        <v>1800</v>
      </c>
      <c r="D65" s="3">
        <f t="shared" si="9"/>
        <v>9.6073015491773752E-4</v>
      </c>
      <c r="E65" s="3">
        <f t="shared" si="9"/>
        <v>-5.6429427946674186E-4</v>
      </c>
      <c r="F65" s="3">
        <f t="shared" si="9"/>
        <v>-9.2070433881919671E-4</v>
      </c>
      <c r="G65" s="3">
        <f t="shared" si="9"/>
        <v>6.9210139285405309E-4</v>
      </c>
      <c r="H65" s="3">
        <f t="shared" si="9"/>
        <v>7.4578167241540043E-4</v>
      </c>
      <c r="I65" s="3">
        <f t="shared" si="9"/>
        <v>-7.6797542478640685E-4</v>
      </c>
      <c r="J65" s="3">
        <f t="shared" si="9"/>
        <v>-7.7995515257872671E-4</v>
      </c>
      <c r="K65" s="3">
        <f t="shared" si="9"/>
        <v>6.1885975090895029E-4</v>
      </c>
    </row>
    <row r="66" spans="1:11" x14ac:dyDescent="0.25">
      <c r="A66">
        <v>11</v>
      </c>
      <c r="B66">
        <f t="shared" si="8"/>
        <v>1900</v>
      </c>
      <c r="D66" s="3">
        <f t="shared" si="9"/>
        <v>5.9616961025411733E-4</v>
      </c>
      <c r="E66" s="3">
        <f t="shared" si="9"/>
        <v>-3.7263030415948578E-4</v>
      </c>
      <c r="F66" s="3">
        <f t="shared" si="9"/>
        <v>-5.7024734478580089E-4</v>
      </c>
      <c r="G66" s="3">
        <f t="shared" si="9"/>
        <v>4.3699131479761838E-4</v>
      </c>
      <c r="H66" s="3">
        <f t="shared" si="9"/>
        <v>4.6525152660657168E-4</v>
      </c>
      <c r="I66" s="3">
        <f t="shared" si="9"/>
        <v>-4.9173274325404147E-4</v>
      </c>
      <c r="J66" s="3">
        <f t="shared" si="9"/>
        <v>-4.9661679806319449E-4</v>
      </c>
      <c r="K66" s="3">
        <f t="shared" si="9"/>
        <v>4.220522289633342E-4</v>
      </c>
    </row>
    <row r="67" spans="1:11" x14ac:dyDescent="0.25">
      <c r="A67">
        <v>12</v>
      </c>
      <c r="B67">
        <f t="shared" si="8"/>
        <v>2000</v>
      </c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>
        <v>13</v>
      </c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>
        <v>14</v>
      </c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>
        <v>15</v>
      </c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>
        <v>16</v>
      </c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>
        <v>17</v>
      </c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>
        <v>18</v>
      </c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>
        <v>19</v>
      </c>
    </row>
    <row r="87" spans="1:15" x14ac:dyDescent="0.25">
      <c r="A87" t="s">
        <v>34</v>
      </c>
    </row>
    <row r="88" spans="1:15" ht="57" customHeight="1" x14ac:dyDescent="0.25">
      <c r="A88" t="s">
        <v>0</v>
      </c>
      <c r="B88" s="1" t="s">
        <v>7</v>
      </c>
      <c r="D88" s="1" t="s">
        <v>24</v>
      </c>
      <c r="E88" s="1" t="s">
        <v>25</v>
      </c>
      <c r="F88" s="1" t="s">
        <v>26</v>
      </c>
      <c r="G88" s="1" t="s">
        <v>27</v>
      </c>
      <c r="H88" s="1" t="s">
        <v>28</v>
      </c>
      <c r="I88" s="1" t="s">
        <v>29</v>
      </c>
      <c r="J88" s="1" t="s">
        <v>30</v>
      </c>
      <c r="K88" s="1" t="s">
        <v>31</v>
      </c>
      <c r="L88" s="1"/>
      <c r="M88" s="1" t="s">
        <v>33</v>
      </c>
      <c r="N88" s="1" t="s">
        <v>8</v>
      </c>
      <c r="O88" s="1"/>
    </row>
    <row r="89" spans="1:15" x14ac:dyDescent="0.25">
      <c r="B89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M89" s="5">
        <f>SUM(D89:K89)/8</f>
        <v>0</v>
      </c>
    </row>
    <row r="90" spans="1:15" x14ac:dyDescent="0.25">
      <c r="B90">
        <v>100</v>
      </c>
      <c r="D90" s="6"/>
      <c r="E90" s="6"/>
      <c r="F90" s="6"/>
      <c r="G90" s="6"/>
      <c r="H90" s="6"/>
      <c r="I90" s="6"/>
      <c r="J90" s="6"/>
      <c r="K90" s="6"/>
      <c r="M90" s="5"/>
    </row>
    <row r="91" spans="1:15" x14ac:dyDescent="0.25">
      <c r="B91">
        <v>200</v>
      </c>
      <c r="D91" s="6"/>
      <c r="E91" s="6"/>
      <c r="F91" s="6"/>
      <c r="G91" s="6"/>
      <c r="H91" s="6"/>
      <c r="I91" s="6"/>
      <c r="J91" s="6"/>
      <c r="K91" s="6"/>
      <c r="M91" s="5"/>
    </row>
    <row r="92" spans="1:15" x14ac:dyDescent="0.25">
      <c r="A92">
        <v>1</v>
      </c>
      <c r="B92">
        <v>300</v>
      </c>
      <c r="C92" s="9">
        <f>B92*(PI()/4)*7.624^2</f>
        <v>13695.469067155835</v>
      </c>
      <c r="D92" s="6">
        <v>-141.19999999999999</v>
      </c>
      <c r="E92" s="6">
        <v>-122.8</v>
      </c>
      <c r="F92" s="6">
        <v>-114.4</v>
      </c>
      <c r="G92" s="6">
        <v>-121.4</v>
      </c>
      <c r="H92" s="6">
        <v>-119.8</v>
      </c>
      <c r="I92" s="6">
        <v>-119.1</v>
      </c>
      <c r="J92" s="6">
        <v>-119.9</v>
      </c>
      <c r="K92" s="6">
        <v>-119.8</v>
      </c>
      <c r="M92" s="5">
        <f t="shared" ref="M92:M108" si="10">SUM(D92:K92)/8</f>
        <v>-122.29999999999998</v>
      </c>
      <c r="N92" s="4">
        <f>(M92-M89)/(B92-B89)</f>
        <v>-0.40766666666666662</v>
      </c>
    </row>
    <row r="93" spans="1:15" x14ac:dyDescent="0.25">
      <c r="B93">
        <v>400</v>
      </c>
      <c r="C93" s="9"/>
      <c r="D93" s="6"/>
      <c r="E93" s="6"/>
      <c r="F93" s="6"/>
      <c r="G93" s="6"/>
      <c r="H93" s="6"/>
      <c r="I93" s="6"/>
      <c r="J93" s="6"/>
      <c r="K93" s="6"/>
      <c r="M93" s="5"/>
      <c r="N93" s="4"/>
    </row>
    <row r="94" spans="1:15" x14ac:dyDescent="0.25">
      <c r="B94">
        <v>500</v>
      </c>
      <c r="C94" s="9"/>
      <c r="D94" s="6"/>
      <c r="E94" s="6"/>
      <c r="F94" s="6"/>
      <c r="G94" s="6"/>
      <c r="H94" s="6"/>
      <c r="I94" s="6"/>
      <c r="J94" s="6"/>
      <c r="K94" s="6"/>
      <c r="M94" s="5"/>
      <c r="N94" s="4"/>
    </row>
    <row r="95" spans="1:15" x14ac:dyDescent="0.25">
      <c r="A95">
        <v>2</v>
      </c>
      <c r="B95">
        <v>610</v>
      </c>
      <c r="C95" s="9">
        <f t="shared" ref="C95:C108" si="11">B95*(PI()/4)*7.624^2</f>
        <v>27847.45376988353</v>
      </c>
      <c r="D95" s="6">
        <v>-287.10000000000002</v>
      </c>
      <c r="E95" s="6">
        <v>-249.7</v>
      </c>
      <c r="F95" s="6">
        <v>-232.6</v>
      </c>
      <c r="G95" s="6">
        <v>-246.8</v>
      </c>
      <c r="H95" s="6">
        <v>-243.7</v>
      </c>
      <c r="I95" s="6">
        <v>-242.1</v>
      </c>
      <c r="J95" s="6">
        <v>-243.7</v>
      </c>
      <c r="K95" s="6">
        <v>-243.7</v>
      </c>
      <c r="M95" s="5">
        <f t="shared" si="10"/>
        <v>-248.67500000000001</v>
      </c>
      <c r="N95" s="4">
        <f>(M95-M92)/(B95-B92)</f>
        <v>-0.40766129032258075</v>
      </c>
    </row>
    <row r="96" spans="1:15" x14ac:dyDescent="0.25">
      <c r="B96">
        <v>700</v>
      </c>
      <c r="C96" s="9"/>
      <c r="D96" s="6"/>
      <c r="E96" s="6"/>
      <c r="F96" s="6"/>
      <c r="G96" s="6"/>
      <c r="H96" s="6"/>
      <c r="I96" s="6"/>
      <c r="J96" s="6"/>
      <c r="K96" s="6"/>
      <c r="M96" s="5"/>
      <c r="N96" s="4"/>
    </row>
    <row r="97" spans="1:15" x14ac:dyDescent="0.25">
      <c r="B97">
        <v>800</v>
      </c>
      <c r="C97" s="9"/>
      <c r="D97" s="6"/>
      <c r="E97" s="6"/>
      <c r="F97" s="6"/>
      <c r="G97" s="6"/>
      <c r="H97" s="6"/>
      <c r="I97" s="6"/>
      <c r="J97" s="6"/>
      <c r="K97" s="6"/>
      <c r="M97" s="5"/>
      <c r="N97" s="4"/>
    </row>
    <row r="98" spans="1:15" x14ac:dyDescent="0.25">
      <c r="A98">
        <v>3</v>
      </c>
      <c r="B98">
        <v>900</v>
      </c>
      <c r="C98" s="9">
        <f t="shared" si="11"/>
        <v>41086.407201467504</v>
      </c>
      <c r="D98" s="6">
        <v>-423.6</v>
      </c>
      <c r="E98" s="6">
        <v>-368.4</v>
      </c>
      <c r="F98" s="6">
        <v>-343.1</v>
      </c>
      <c r="G98" s="6">
        <v>-364.2</v>
      </c>
      <c r="H98" s="6">
        <v>-359.5</v>
      </c>
      <c r="I98" s="6">
        <v>-357.2</v>
      </c>
      <c r="J98" s="6">
        <v>-359.6</v>
      </c>
      <c r="K98" s="6">
        <v>-359.5</v>
      </c>
      <c r="M98" s="5">
        <f t="shared" si="10"/>
        <v>-366.88749999999999</v>
      </c>
      <c r="N98" s="4">
        <f>(M98-M95)/(B98-B95)</f>
        <v>-0.40762931034482752</v>
      </c>
    </row>
    <row r="99" spans="1:15" x14ac:dyDescent="0.25">
      <c r="B99">
        <v>1000</v>
      </c>
      <c r="C99" s="9"/>
      <c r="D99" s="6"/>
      <c r="E99" s="6"/>
      <c r="F99" s="6"/>
      <c r="G99" s="6"/>
      <c r="H99" s="6"/>
      <c r="I99" s="6"/>
      <c r="J99" s="6"/>
      <c r="K99" s="6"/>
      <c r="M99" s="5"/>
      <c r="N99" s="4"/>
    </row>
    <row r="100" spans="1:15" x14ac:dyDescent="0.25">
      <c r="B100">
        <v>1100</v>
      </c>
      <c r="C100" s="9"/>
      <c r="D100" s="6"/>
      <c r="E100" s="6"/>
      <c r="F100" s="6"/>
      <c r="G100" s="6"/>
      <c r="H100" s="6"/>
      <c r="I100" s="6"/>
      <c r="J100" s="6"/>
      <c r="K100" s="6"/>
      <c r="M100" s="5"/>
      <c r="N100" s="4"/>
    </row>
    <row r="101" spans="1:15" x14ac:dyDescent="0.25">
      <c r="A101">
        <v>4</v>
      </c>
      <c r="B101">
        <v>1200</v>
      </c>
      <c r="C101" s="9">
        <f t="shared" si="11"/>
        <v>54781.876268623339</v>
      </c>
      <c r="D101" s="6">
        <v>-564.9</v>
      </c>
      <c r="E101" s="6">
        <v>-491.2</v>
      </c>
      <c r="F101" s="6">
        <v>-457.5</v>
      </c>
      <c r="G101" s="6">
        <v>-485.6</v>
      </c>
      <c r="H101" s="6">
        <v>-479.3</v>
      </c>
      <c r="I101" s="6">
        <v>-476.2</v>
      </c>
      <c r="J101" s="6">
        <v>-479.4</v>
      </c>
      <c r="K101" s="6">
        <v>-479.4</v>
      </c>
      <c r="M101" s="5">
        <f t="shared" si="10"/>
        <v>-489.1875</v>
      </c>
      <c r="N101" s="4">
        <f>(M101-M98)/(B101-B98)</f>
        <v>-0.40766666666666668</v>
      </c>
    </row>
    <row r="102" spans="1:15" x14ac:dyDescent="0.25">
      <c r="A102">
        <v>5</v>
      </c>
      <c r="B102">
        <v>1300</v>
      </c>
      <c r="C102" s="9">
        <f t="shared" si="11"/>
        <v>59347.032624341948</v>
      </c>
      <c r="D102" s="6">
        <v>-611.9</v>
      </c>
      <c r="E102" s="6">
        <v>-532.20000000000005</v>
      </c>
      <c r="F102" s="6">
        <v>-495.7</v>
      </c>
      <c r="G102" s="6">
        <v>-526</v>
      </c>
      <c r="H102" s="6">
        <v>-519.29999999999995</v>
      </c>
      <c r="I102" s="6">
        <v>-515.9</v>
      </c>
      <c r="J102" s="6">
        <v>-519.4</v>
      </c>
      <c r="K102" s="6">
        <v>-519.29999999999995</v>
      </c>
      <c r="M102" s="5">
        <f t="shared" si="10"/>
        <v>-529.96250000000009</v>
      </c>
      <c r="N102" s="4">
        <f t="shared" ref="N102:N108" si="12">(M102-M101)/(B102-B101)</f>
        <v>-0.40775000000000089</v>
      </c>
    </row>
    <row r="103" spans="1:15" x14ac:dyDescent="0.25">
      <c r="A103">
        <v>6</v>
      </c>
      <c r="B103">
        <v>1400</v>
      </c>
      <c r="C103" s="9">
        <f t="shared" si="11"/>
        <v>63912.188980060557</v>
      </c>
      <c r="D103" s="10">
        <v>-659</v>
      </c>
      <c r="E103" s="6">
        <v>-573.1</v>
      </c>
      <c r="F103" s="6">
        <v>-533.79999999999995</v>
      </c>
      <c r="G103" s="6">
        <v>-566.5</v>
      </c>
      <c r="H103" s="6">
        <v>-559.20000000000005</v>
      </c>
      <c r="I103" s="6">
        <v>-555.6</v>
      </c>
      <c r="J103" s="6">
        <v>-559.29999999999995</v>
      </c>
      <c r="K103" s="6">
        <v>-559.29999999999995</v>
      </c>
      <c r="M103" s="5">
        <f t="shared" si="10"/>
        <v>-570.72499999999991</v>
      </c>
      <c r="N103" s="4">
        <f t="shared" si="12"/>
        <v>-0.40762499999999818</v>
      </c>
    </row>
    <row r="104" spans="1:15" x14ac:dyDescent="0.25">
      <c r="A104">
        <v>7</v>
      </c>
      <c r="B104">
        <v>1500</v>
      </c>
      <c r="C104" s="9">
        <f t="shared" si="11"/>
        <v>68477.345335779173</v>
      </c>
      <c r="D104" s="6">
        <v>-706.1</v>
      </c>
      <c r="E104" s="6">
        <v>-614.1</v>
      </c>
      <c r="F104" s="6">
        <v>-571.9</v>
      </c>
      <c r="G104" s="10">
        <v>-607</v>
      </c>
      <c r="H104" s="6">
        <v>-599.20000000000005</v>
      </c>
      <c r="I104" s="6">
        <v>-595.29999999999995</v>
      </c>
      <c r="J104" s="6">
        <v>-599.29999999999995</v>
      </c>
      <c r="K104" s="6">
        <v>-599.20000000000005</v>
      </c>
      <c r="M104" s="5">
        <f t="shared" si="10"/>
        <v>-611.51250000000005</v>
      </c>
      <c r="N104" s="4">
        <f t="shared" si="12"/>
        <v>-0.40787500000000138</v>
      </c>
    </row>
    <row r="105" spans="1:15" x14ac:dyDescent="0.25">
      <c r="A105">
        <v>8</v>
      </c>
      <c r="B105">
        <v>1600</v>
      </c>
      <c r="C105" s="9">
        <f t="shared" si="11"/>
        <v>73042.50169149779</v>
      </c>
      <c r="D105" s="6">
        <v>-753.1</v>
      </c>
      <c r="E105" s="10">
        <v>-655</v>
      </c>
      <c r="F105" s="10">
        <v>-610</v>
      </c>
      <c r="G105" s="6">
        <v>-647.4</v>
      </c>
      <c r="H105" s="6">
        <v>-639.1</v>
      </c>
      <c r="I105" s="10">
        <v>-635</v>
      </c>
      <c r="J105" s="6">
        <v>-639.20000000000005</v>
      </c>
      <c r="K105" s="6">
        <v>-639.20000000000005</v>
      </c>
      <c r="M105" s="5">
        <f t="shared" si="10"/>
        <v>-652.25</v>
      </c>
      <c r="N105" s="4">
        <f t="shared" si="12"/>
        <v>-0.40737499999999954</v>
      </c>
      <c r="O105" s="5"/>
    </row>
    <row r="106" spans="1:15" x14ac:dyDescent="0.25">
      <c r="A106">
        <v>9</v>
      </c>
      <c r="B106">
        <v>1700</v>
      </c>
      <c r="C106" s="9">
        <f t="shared" si="11"/>
        <v>77607.658047216391</v>
      </c>
      <c r="D106" s="6">
        <v>-800.2</v>
      </c>
      <c r="E106" s="6">
        <v>-695.9</v>
      </c>
      <c r="F106" s="6">
        <v>-648.20000000000005</v>
      </c>
      <c r="G106" s="6">
        <v>-687.9</v>
      </c>
      <c r="H106" s="6">
        <v>-679</v>
      </c>
      <c r="I106" s="6">
        <v>-674.7</v>
      </c>
      <c r="J106" s="6">
        <v>-679.1</v>
      </c>
      <c r="K106" s="6">
        <v>-679.1</v>
      </c>
      <c r="M106" s="5">
        <f t="shared" si="10"/>
        <v>-693.01250000000016</v>
      </c>
      <c r="N106" s="4">
        <f t="shared" si="12"/>
        <v>-0.40762500000000157</v>
      </c>
    </row>
    <row r="107" spans="1:15" x14ac:dyDescent="0.25">
      <c r="A107">
        <v>10</v>
      </c>
      <c r="B107">
        <v>1800</v>
      </c>
      <c r="C107" s="9">
        <f t="shared" si="11"/>
        <v>82172.814402935008</v>
      </c>
      <c r="D107" s="6">
        <v>-847.3</v>
      </c>
      <c r="E107" s="6">
        <v>-736.9</v>
      </c>
      <c r="F107" s="6">
        <v>-686.3</v>
      </c>
      <c r="G107" s="6">
        <v>-728.3</v>
      </c>
      <c r="H107" s="6">
        <v>-719</v>
      </c>
      <c r="I107" s="6">
        <v>-714.4</v>
      </c>
      <c r="J107" s="6">
        <v>-719.1</v>
      </c>
      <c r="K107" s="6">
        <v>-719.1</v>
      </c>
      <c r="M107" s="5">
        <f t="shared" si="10"/>
        <v>-733.80000000000007</v>
      </c>
      <c r="N107" s="4">
        <f t="shared" si="12"/>
        <v>-0.4078749999999991</v>
      </c>
    </row>
    <row r="108" spans="1:15" x14ac:dyDescent="0.25">
      <c r="A108">
        <v>11</v>
      </c>
      <c r="B108">
        <v>1900</v>
      </c>
      <c r="C108" s="9">
        <f t="shared" si="11"/>
        <v>86737.970758653624</v>
      </c>
      <c r="D108" s="6">
        <v>-894.4</v>
      </c>
      <c r="E108" s="6">
        <v>-777.8</v>
      </c>
      <c r="F108" s="6">
        <v>-724.4</v>
      </c>
      <c r="G108" s="6">
        <v>-768.8</v>
      </c>
      <c r="H108" s="6">
        <v>-758.9</v>
      </c>
      <c r="I108" s="6">
        <v>-754.1</v>
      </c>
      <c r="J108" s="6">
        <v>-759.1</v>
      </c>
      <c r="K108" s="10">
        <v>-759</v>
      </c>
      <c r="M108" s="5">
        <f t="shared" si="10"/>
        <v>-774.5625</v>
      </c>
      <c r="N108" s="4">
        <f t="shared" si="12"/>
        <v>-0.40762499999999929</v>
      </c>
    </row>
    <row r="109" spans="1:15" x14ac:dyDescent="0.25">
      <c r="A109">
        <v>12</v>
      </c>
      <c r="B109">
        <v>2000</v>
      </c>
      <c r="C109" s="9"/>
      <c r="D109" s="6"/>
      <c r="E109" s="6"/>
      <c r="F109" s="6"/>
      <c r="G109" s="6"/>
      <c r="H109" s="6"/>
      <c r="I109" s="6"/>
      <c r="J109" s="6"/>
      <c r="K109" s="6"/>
      <c r="M109" s="5"/>
      <c r="N109" s="4"/>
    </row>
    <row r="110" spans="1:15" x14ac:dyDescent="0.25">
      <c r="A110">
        <v>13</v>
      </c>
      <c r="D110" s="6"/>
      <c r="E110" s="6"/>
      <c r="F110" s="6"/>
      <c r="G110" s="6"/>
      <c r="H110" s="6"/>
      <c r="I110" s="6"/>
      <c r="J110" s="6"/>
      <c r="K110" s="6"/>
      <c r="M110" s="5"/>
      <c r="N110" s="4"/>
    </row>
    <row r="111" spans="1:15" x14ac:dyDescent="0.25">
      <c r="A111">
        <v>14</v>
      </c>
      <c r="D111" s="6"/>
      <c r="E111" s="6"/>
      <c r="F111" s="6"/>
      <c r="G111" s="6"/>
      <c r="H111" s="6"/>
      <c r="I111" s="6"/>
      <c r="J111" s="6"/>
      <c r="K111" s="6"/>
      <c r="M111" s="5"/>
      <c r="N111" s="4"/>
    </row>
    <row r="112" spans="1:15" x14ac:dyDescent="0.25">
      <c r="A112">
        <v>15</v>
      </c>
      <c r="D112" s="6"/>
      <c r="E112" s="6"/>
      <c r="F112" s="6"/>
      <c r="G112" s="6"/>
      <c r="H112" s="6"/>
      <c r="I112" s="6"/>
      <c r="J112" s="6"/>
      <c r="K112" s="6"/>
      <c r="M112" s="5"/>
      <c r="N112" s="4"/>
    </row>
    <row r="113" spans="1:15" x14ac:dyDescent="0.25">
      <c r="A113">
        <v>16</v>
      </c>
      <c r="D113" s="6"/>
      <c r="E113" s="6"/>
      <c r="F113" s="6"/>
      <c r="G113" s="6"/>
      <c r="H113" s="6"/>
      <c r="I113" s="6"/>
      <c r="J113" s="6"/>
      <c r="K113" s="6"/>
      <c r="M113" s="5"/>
      <c r="N113" s="4"/>
    </row>
    <row r="114" spans="1:15" x14ac:dyDescent="0.25">
      <c r="A114">
        <v>17</v>
      </c>
      <c r="D114" s="6"/>
      <c r="E114" s="6"/>
      <c r="F114" s="6"/>
      <c r="G114" s="6"/>
      <c r="H114" s="6"/>
      <c r="I114" s="6"/>
      <c r="J114" s="6"/>
      <c r="K114" s="6"/>
      <c r="M114" s="5"/>
      <c r="N114" s="4"/>
    </row>
    <row r="115" spans="1:15" x14ac:dyDescent="0.25">
      <c r="A115">
        <v>18</v>
      </c>
      <c r="D115" s="6"/>
      <c r="E115" s="6"/>
      <c r="F115" s="6"/>
      <c r="G115" s="6"/>
      <c r="H115" s="6"/>
      <c r="I115" s="6"/>
      <c r="J115" s="6"/>
      <c r="K115" s="6"/>
      <c r="M115" s="5"/>
      <c r="N115" s="4"/>
    </row>
    <row r="116" spans="1:15" x14ac:dyDescent="0.25">
      <c r="A116">
        <v>19</v>
      </c>
      <c r="D116" s="6"/>
      <c r="E116" s="6"/>
      <c r="F116" s="6"/>
      <c r="G116" s="6"/>
      <c r="H116" s="6"/>
      <c r="I116" s="6"/>
      <c r="J116" s="6"/>
      <c r="K116" s="6"/>
      <c r="M116" s="5"/>
      <c r="N116" s="4"/>
    </row>
    <row r="117" spans="1:15" x14ac:dyDescent="0.25">
      <c r="D117" s="6"/>
      <c r="E117" s="6"/>
      <c r="F117" s="6"/>
      <c r="G117" s="6"/>
      <c r="H117" s="6"/>
      <c r="I117" s="6"/>
      <c r="J117" s="6"/>
      <c r="K117" s="6"/>
      <c r="M117" s="5"/>
      <c r="N117" s="4"/>
    </row>
    <row r="118" spans="1:15" x14ac:dyDescent="0.25">
      <c r="A118" s="8"/>
      <c r="D118" s="6"/>
      <c r="E118" s="6"/>
      <c r="F118" s="6"/>
      <c r="G118" s="6"/>
      <c r="H118" s="6"/>
      <c r="I118" s="6"/>
      <c r="J118" s="6"/>
      <c r="K118" s="6"/>
      <c r="N118" s="5"/>
    </row>
    <row r="119" spans="1:15" x14ac:dyDescent="0.25">
      <c r="M119" s="5"/>
      <c r="N119" s="5"/>
    </row>
    <row r="120" spans="1:15" x14ac:dyDescent="0.25">
      <c r="M120" s="5"/>
      <c r="N120" s="5"/>
    </row>
    <row r="121" spans="1:15" x14ac:dyDescent="0.25">
      <c r="A121" s="7"/>
      <c r="M121" s="5"/>
      <c r="N121" s="5"/>
      <c r="O121" s="7"/>
    </row>
    <row r="122" spans="1:15" x14ac:dyDescent="0.25">
      <c r="M122" s="5"/>
      <c r="N122" s="5"/>
    </row>
    <row r="123" spans="1:15" x14ac:dyDescent="0.25">
      <c r="M123" s="5"/>
      <c r="N123" s="5"/>
    </row>
    <row r="124" spans="1:15" x14ac:dyDescent="0.25">
      <c r="M124" s="5"/>
      <c r="N124" s="5"/>
    </row>
    <row r="125" spans="1:15" x14ac:dyDescent="0.25">
      <c r="M125" s="5"/>
      <c r="N125" s="5"/>
    </row>
    <row r="126" spans="1:15" x14ac:dyDescent="0.25">
      <c r="M126" s="5"/>
      <c r="N126" s="5"/>
    </row>
    <row r="127" spans="1:15" x14ac:dyDescent="0.25">
      <c r="M127" s="5"/>
      <c r="N127" s="5"/>
    </row>
    <row r="128" spans="1:15" x14ac:dyDescent="0.25">
      <c r="M128" s="5"/>
      <c r="N128" s="5"/>
    </row>
    <row r="129" spans="13:14" x14ac:dyDescent="0.25">
      <c r="M129" s="5"/>
      <c r="N129" s="5"/>
    </row>
    <row r="130" spans="13:14" x14ac:dyDescent="0.25">
      <c r="M130" s="5"/>
      <c r="N130" s="5"/>
    </row>
  </sheetData>
  <pageMargins left="0.7" right="0.7" top="0.75" bottom="0.75" header="0.3" footer="0.3"/>
  <pageSetup scale="68" orientation="landscape" r:id="rId1"/>
  <rowBreaks count="2" manualBreakCount="2">
    <brk id="47" max="47" man="1"/>
    <brk id="85" max="47" man="1"/>
  </rowBreaks>
  <colBreaks count="2" manualBreakCount="2">
    <brk id="15" max="112" man="1"/>
    <brk id="33" max="1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2016-10-12T00:00:55Z</cp:lastPrinted>
  <dcterms:created xsi:type="dcterms:W3CDTF">2015-09-01T23:09:56Z</dcterms:created>
  <dcterms:modified xsi:type="dcterms:W3CDTF">2021-03-18T23:07:57Z</dcterms:modified>
</cp:coreProperties>
</file>