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36" windowWidth="18504" windowHeight="753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Sheet1!$A$1:$AS$39</definedName>
  </definedNames>
  <calcPr calcId="145621"/>
</workbook>
</file>

<file path=xl/calcChain.xml><?xml version="1.0" encoding="utf-8"?>
<calcChain xmlns="http://schemas.openxmlformats.org/spreadsheetml/2006/main">
  <c r="G4" i="1" l="1"/>
  <c r="AA32" i="1" l="1"/>
  <c r="AA30" i="1"/>
  <c r="AA29" i="1"/>
  <c r="AA27" i="1"/>
  <c r="AA24" i="1"/>
  <c r="AA19" i="1"/>
  <c r="G8" i="1"/>
  <c r="O6" i="1" l="1"/>
  <c r="O7" i="1"/>
  <c r="O5" i="1"/>
  <c r="O4" i="1"/>
  <c r="G6" i="1"/>
  <c r="G7" i="1"/>
  <c r="G5" i="1"/>
  <c r="K25" i="1" l="1"/>
  <c r="C25" i="1"/>
</calcChain>
</file>

<file path=xl/sharedStrings.xml><?xml version="1.0" encoding="utf-8"?>
<sst xmlns="http://schemas.openxmlformats.org/spreadsheetml/2006/main" count="71" uniqueCount="47">
  <si>
    <t>3D PRINTED VISIJET M3 CRYSTAL-TEST CYLINDERS  (SHARK TAG)</t>
  </si>
  <si>
    <t>Avg.</t>
  </si>
  <si>
    <t>XHD - Vert.</t>
  </si>
  <si>
    <t>XHD - Horiz.</t>
  </si>
  <si>
    <t>Tensile        XHD - Horiz.</t>
  </si>
  <si>
    <t>Von Mises Stress</t>
  </si>
  <si>
    <t xml:space="preserve"> (MATHCAD PV8.0)</t>
  </si>
  <si>
    <t xml:space="preserve">psi </t>
  </si>
  <si>
    <t>Hydrostatic</t>
  </si>
  <si>
    <t>test 1 @ 300 psi/min = 933 VM stress / min</t>
  </si>
  <si>
    <t>NOTE:</t>
  </si>
  <si>
    <t>Coupon Tests .05 in/min  -&gt; @.05in = 1672 lbf.  Then F/A = 1672/.250 = 6688 psi/min</t>
  </si>
  <si>
    <t>Label</t>
  </si>
  <si>
    <t>V1</t>
  </si>
  <si>
    <t>V2</t>
  </si>
  <si>
    <t>H1</t>
  </si>
  <si>
    <t>H2</t>
  </si>
  <si>
    <t>H3</t>
  </si>
  <si>
    <t>H4</t>
  </si>
  <si>
    <t>V3</t>
  </si>
  <si>
    <t>V4</t>
  </si>
  <si>
    <t>Horiz. Build</t>
  </si>
  <si>
    <t>Vert. Build</t>
  </si>
  <si>
    <t>H0</t>
  </si>
  <si>
    <t>CAMTAG Horiz. Build</t>
  </si>
  <si>
    <t>Compressive Test (.05 in/min)</t>
  </si>
  <si>
    <t>Compressive Test (.02 in/min)</t>
  </si>
  <si>
    <t>Loading Rate (psi/min)</t>
  </si>
  <si>
    <t>UNK</t>
  </si>
  <si>
    <t>H5</t>
  </si>
  <si>
    <t>1000/100</t>
  </si>
  <si>
    <t>H3C</t>
  </si>
  <si>
    <t>H4C</t>
  </si>
  <si>
    <t>H2C</t>
  </si>
  <si>
    <t>H1C</t>
  </si>
  <si>
    <t>Test 5-9 @ 1000psi/min to test pressure &amp; hold</t>
  </si>
  <si>
    <t>Meters</t>
  </si>
  <si>
    <t>Test No.</t>
  </si>
  <si>
    <t>Time to Failure (Min.)</t>
  </si>
  <si>
    <t>Failure Press. (psi)</t>
  </si>
  <si>
    <t>VonMises Stress (psi)</t>
  </si>
  <si>
    <t>Hoop Stress (psi)</t>
  </si>
  <si>
    <t>Test 2-4 @ 1000psi/min to 2200 psi = 3112 VM stress/min then 100 psi/min to failure = 311 VM stress/min</t>
  </si>
  <si>
    <t>Coupon Tests .02 in/min -&gt; @.02in = 957.1lbf.  Then F/A = 957.1/.250 = 3828 psi/min</t>
  </si>
  <si>
    <t>V5</t>
  </si>
  <si>
    <t>?</t>
  </si>
  <si>
    <t>Hoop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</si>
</sst>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readingOrder="1"/>
    </xf>
    <xf numFmtId="0" fontId="0" fillId="0" borderId="0" xfId="0" applyAlignment="1">
      <alignment wrapText="1"/>
    </xf>
    <xf numFmtId="1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3D PRINTED VISIJET M3 CRYSTAL-TEST CYLINDERS  (CAM TAG)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689973053421997"/>
          <c:y val="0.14334538495915525"/>
          <c:w val="0.6355544045831848"/>
          <c:h val="0.75332285798914966"/>
        </c:manualLayout>
      </c:layout>
      <c:lineChart>
        <c:grouping val="standard"/>
        <c:varyColors val="0"/>
        <c:ser>
          <c:idx val="1"/>
          <c:order val="0"/>
          <c:tx>
            <c:v>Horiz. Build</c:v>
          </c:tx>
          <c:val>
            <c:numRef>
              <c:f>Sheet1!$C$4:$C$7</c:f>
              <c:numCache>
                <c:formatCode>General</c:formatCode>
                <c:ptCount val="4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</c:numCache>
            </c:numRef>
          </c:val>
          <c:smooth val="0"/>
        </c:ser>
        <c:ser>
          <c:idx val="2"/>
          <c:order val="1"/>
          <c:tx>
            <c:v>Vert. Build</c:v>
          </c:tx>
          <c:val>
            <c:numRef>
              <c:f>Sheet1!$K$4:$K$7</c:f>
              <c:numCache>
                <c:formatCode>General</c:formatCode>
                <c:ptCount val="4"/>
                <c:pt idx="0">
                  <c:v>3200</c:v>
                </c:pt>
                <c:pt idx="1">
                  <c:v>2930</c:v>
                </c:pt>
                <c:pt idx="2">
                  <c:v>2930</c:v>
                </c:pt>
                <c:pt idx="3">
                  <c:v>2870</c:v>
                </c:pt>
              </c:numCache>
            </c:numRef>
          </c:val>
          <c:smooth val="0"/>
        </c:ser>
        <c:ser>
          <c:idx val="0"/>
          <c:order val="2"/>
          <c:tx>
            <c:v>CAMTAG (H0)</c:v>
          </c:tx>
          <c:val>
            <c:numRef>
              <c:f>Sheet1!$S$4:$S$7</c:f>
              <c:numCache>
                <c:formatCode>General</c:formatCode>
                <c:ptCount val="4"/>
                <c:pt idx="0">
                  <c:v>3350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43168"/>
        <c:axId val="127544704"/>
      </c:lineChart>
      <c:catAx>
        <c:axId val="127543168"/>
        <c:scaling>
          <c:orientation val="minMax"/>
        </c:scaling>
        <c:delete val="0"/>
        <c:axPos val="b"/>
        <c:majorTickMark val="out"/>
        <c:minorTickMark val="none"/>
        <c:tickLblPos val="nextTo"/>
        <c:crossAx val="127544704"/>
        <c:crosses val="autoZero"/>
        <c:auto val="1"/>
        <c:lblAlgn val="ctr"/>
        <c:lblOffset val="100"/>
        <c:noMultiLvlLbl val="0"/>
      </c:catAx>
      <c:valAx>
        <c:axId val="127544704"/>
        <c:scaling>
          <c:orientation val="minMax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(PSI.)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7543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390765729379711"/>
          <c:y val="0.43689395435365525"/>
          <c:w val="0.17609234270620289"/>
          <c:h val="0.2237623807395705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Uni-Axial Stress &amp; VM. Stress per min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CAMTAG (H0)</c:v>
          </c:tx>
          <c:val>
            <c:numRef>
              <c:f>Sheet1!$U$4:$U$7</c:f>
              <c:numCache>
                <c:formatCode>General</c:formatCode>
                <c:ptCount val="4"/>
                <c:pt idx="0">
                  <c:v>12040</c:v>
                </c:pt>
              </c:numCache>
            </c:numRef>
          </c:val>
          <c:smooth val="0"/>
        </c:ser>
        <c:ser>
          <c:idx val="0"/>
          <c:order val="1"/>
          <c:tx>
            <c:v>Horiz. Build</c:v>
          </c:tx>
          <c:val>
            <c:numRef>
              <c:f>Sheet1!$E$4:$E$7</c:f>
              <c:numCache>
                <c:formatCode>General</c:formatCode>
                <c:ptCount val="4"/>
                <c:pt idx="0">
                  <c:v>11140</c:v>
                </c:pt>
                <c:pt idx="1">
                  <c:v>9916</c:v>
                </c:pt>
                <c:pt idx="2">
                  <c:v>9879</c:v>
                </c:pt>
                <c:pt idx="3">
                  <c:v>9738</c:v>
                </c:pt>
              </c:numCache>
            </c:numRef>
          </c:val>
          <c:smooth val="0"/>
        </c:ser>
        <c:ser>
          <c:idx val="1"/>
          <c:order val="2"/>
          <c:tx>
            <c:v>Vert. Build</c:v>
          </c:tx>
          <c:val>
            <c:numRef>
              <c:f>Sheet1!$M$4:$M$7</c:f>
              <c:numCache>
                <c:formatCode>General</c:formatCode>
                <c:ptCount val="4"/>
                <c:pt idx="0">
                  <c:v>11500</c:v>
                </c:pt>
                <c:pt idx="1">
                  <c:v>10520</c:v>
                </c:pt>
                <c:pt idx="2">
                  <c:v>10520</c:v>
                </c:pt>
                <c:pt idx="3">
                  <c:v>10310</c:v>
                </c:pt>
              </c:numCache>
            </c:numRef>
          </c:val>
          <c:smooth val="0"/>
        </c:ser>
        <c:ser>
          <c:idx val="3"/>
          <c:order val="3"/>
          <c:tx>
            <c:v>Comp. .05 in/min XHD-Vert.</c:v>
          </c:tx>
          <c:val>
            <c:numRef>
              <c:f>Sheet1!$Y$4:$Y$8</c:f>
              <c:numCache>
                <c:formatCode>General</c:formatCode>
                <c:ptCount val="5"/>
                <c:pt idx="0">
                  <c:v>7357.3</c:v>
                </c:pt>
                <c:pt idx="1">
                  <c:v>7149.2</c:v>
                </c:pt>
                <c:pt idx="2" formatCode="0.0">
                  <c:v>7358</c:v>
                </c:pt>
                <c:pt idx="3">
                  <c:v>7431.2</c:v>
                </c:pt>
                <c:pt idx="4">
                  <c:v>7311.6</c:v>
                </c:pt>
              </c:numCache>
            </c:numRef>
          </c:val>
          <c:smooth val="0"/>
        </c:ser>
        <c:ser>
          <c:idx val="4"/>
          <c:order val="4"/>
          <c:tx>
            <c:v>Comp. .05 in/min XHD-Horiz.</c:v>
          </c:tx>
          <c:val>
            <c:numRef>
              <c:f>Sheet1!$AA$4:$AA$8</c:f>
              <c:numCache>
                <c:formatCode>General</c:formatCode>
                <c:ptCount val="5"/>
                <c:pt idx="0" formatCode="0.0">
                  <c:v>7356</c:v>
                </c:pt>
                <c:pt idx="1">
                  <c:v>7372.3</c:v>
                </c:pt>
                <c:pt idx="2">
                  <c:v>7236.7</c:v>
                </c:pt>
                <c:pt idx="3">
                  <c:v>7284.4</c:v>
                </c:pt>
                <c:pt idx="4">
                  <c:v>7418.9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Sheet1!$AC$1</c:f>
              <c:strCache>
                <c:ptCount val="1"/>
                <c:pt idx="0">
                  <c:v>Compressive Test (.02 in/min)</c:v>
                </c:pt>
              </c:strCache>
            </c:strRef>
          </c:tx>
          <c:val>
            <c:numRef>
              <c:f>Sheet1!$AC$4:$AC$8</c:f>
              <c:numCache>
                <c:formatCode>General</c:formatCode>
                <c:ptCount val="5"/>
                <c:pt idx="0">
                  <c:v>7162.8</c:v>
                </c:pt>
                <c:pt idx="1">
                  <c:v>7129.2</c:v>
                </c:pt>
                <c:pt idx="2" formatCode="0.0">
                  <c:v>7340</c:v>
                </c:pt>
                <c:pt idx="3" formatCode="0.0">
                  <c:v>7172</c:v>
                </c:pt>
                <c:pt idx="4">
                  <c:v>7200.4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96032"/>
        <c:axId val="127597568"/>
      </c:lineChart>
      <c:catAx>
        <c:axId val="127596032"/>
        <c:scaling>
          <c:orientation val="minMax"/>
        </c:scaling>
        <c:delete val="0"/>
        <c:axPos val="b"/>
        <c:majorTickMark val="out"/>
        <c:minorTickMark val="none"/>
        <c:tickLblPos val="nextTo"/>
        <c:crossAx val="127597568"/>
        <c:crosses val="autoZero"/>
        <c:auto val="1"/>
        <c:lblAlgn val="ctr"/>
        <c:lblOffset val="100"/>
        <c:noMultiLvlLbl val="0"/>
      </c:catAx>
      <c:valAx>
        <c:axId val="127597568"/>
        <c:scaling>
          <c:orientation val="minMax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Uni-Axial</a:t>
                </a:r>
                <a:r>
                  <a:rPr lang="en-US" baseline="0"/>
                  <a:t> / Hoop</a:t>
                </a:r>
                <a:r>
                  <a:rPr lang="en-US"/>
                  <a:t> Stress (psi)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7596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478245670419021"/>
          <c:y val="0.25018003701918218"/>
          <c:w val="0.23521752417934061"/>
          <c:h val="0.55885425036156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603306</xdr:colOff>
      <xdr:row>25</xdr:row>
      <xdr:rowOff>180690</xdr:rowOff>
    </xdr:from>
    <xdr:to>
      <xdr:col>11</xdr:col>
      <xdr:colOff>389466</xdr:colOff>
      <xdr:row>42</xdr:row>
      <xdr:rowOff>93133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36</xdr:col>
      <xdr:colOff>175260</xdr:colOff>
      <xdr:row>11</xdr:row>
      <xdr:rowOff>53340</xdr:rowOff>
    </xdr:from>
    <xdr:ext cx="184731" cy="264560"/>
    <xdr:sp macro="" textlink="">
      <xdr:nvSpPr>
        <xdr:cNvPr id="5" name="TextBox 4"/>
        <xdr:cNvSpPr txBox="1"/>
      </xdr:nvSpPr>
      <xdr:spPr>
        <a:xfrm>
          <a:off x="8100060" y="1699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0</xdr:colOff>
      <xdr:row>9</xdr:row>
      <xdr:rowOff>121920</xdr:rowOff>
    </xdr:from>
    <xdr:ext cx="184731" cy="264560"/>
    <xdr:sp macro="" textlink="">
      <xdr:nvSpPr>
        <xdr:cNvPr id="6" name="TextBox 5"/>
        <xdr:cNvSpPr txBox="1"/>
      </xdr:nvSpPr>
      <xdr:spPr>
        <a:xfrm>
          <a:off x="7315200" y="140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28</xdr:col>
      <xdr:colOff>601980</xdr:colOff>
      <xdr:row>23</xdr:row>
      <xdr:rowOff>60960</xdr:rowOff>
    </xdr:from>
    <xdr:ext cx="184731" cy="264560"/>
    <xdr:sp macro="" textlink="">
      <xdr:nvSpPr>
        <xdr:cNvPr id="7" name="TextBox 6"/>
        <xdr:cNvSpPr txBox="1"/>
      </xdr:nvSpPr>
      <xdr:spPr>
        <a:xfrm>
          <a:off x="7307580" y="1341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15240</xdr:colOff>
      <xdr:row>21</xdr:row>
      <xdr:rowOff>121920</xdr:rowOff>
    </xdr:from>
    <xdr:ext cx="184731" cy="264560"/>
    <xdr:sp macro="" textlink="">
      <xdr:nvSpPr>
        <xdr:cNvPr id="8" name="TextBox 7"/>
        <xdr:cNvSpPr txBox="1"/>
      </xdr:nvSpPr>
      <xdr:spPr>
        <a:xfrm>
          <a:off x="7330440" y="341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66887</xdr:colOff>
      <xdr:row>37</xdr:row>
      <xdr:rowOff>22860</xdr:rowOff>
    </xdr:from>
    <xdr:ext cx="531602" cy="266700"/>
    <xdr:sp macro="" textlink="">
      <xdr:nvSpPr>
        <xdr:cNvPr id="9" name="TextBox 8"/>
        <xdr:cNvSpPr txBox="1"/>
      </xdr:nvSpPr>
      <xdr:spPr>
        <a:xfrm>
          <a:off x="5316220" y="7752927"/>
          <a:ext cx="531602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8401</a:t>
          </a:r>
        </a:p>
      </xdr:txBody>
    </xdr:sp>
    <xdr:clientData/>
  </xdr:oneCellAnchor>
  <xdr:oneCellAnchor>
    <xdr:from>
      <xdr:col>9</xdr:col>
      <xdr:colOff>40640</xdr:colOff>
      <xdr:row>35</xdr:row>
      <xdr:rowOff>160020</xdr:rowOff>
    </xdr:from>
    <xdr:ext cx="470642" cy="243840"/>
    <xdr:sp macro="" textlink="">
      <xdr:nvSpPr>
        <xdr:cNvPr id="10" name="TextBox 9"/>
        <xdr:cNvSpPr txBox="1"/>
      </xdr:nvSpPr>
      <xdr:spPr>
        <a:xfrm>
          <a:off x="5289973" y="7517553"/>
          <a:ext cx="470642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8710</a:t>
          </a:r>
        </a:p>
      </xdr:txBody>
    </xdr:sp>
    <xdr:clientData/>
  </xdr:oneCellAnchor>
  <xdr:oneCellAnchor>
    <xdr:from>
      <xdr:col>9</xdr:col>
      <xdr:colOff>46567</xdr:colOff>
      <xdr:row>34</xdr:row>
      <xdr:rowOff>63500</xdr:rowOff>
    </xdr:from>
    <xdr:ext cx="478262" cy="297180"/>
    <xdr:sp macro="" textlink="">
      <xdr:nvSpPr>
        <xdr:cNvPr id="11" name="TextBox 10"/>
        <xdr:cNvSpPr txBox="1"/>
      </xdr:nvSpPr>
      <xdr:spPr>
        <a:xfrm>
          <a:off x="5295900" y="7234767"/>
          <a:ext cx="478262" cy="2971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9024</a:t>
          </a:r>
        </a:p>
      </xdr:txBody>
    </xdr:sp>
    <xdr:clientData/>
  </xdr:oneCellAnchor>
  <xdr:oneCellAnchor>
    <xdr:from>
      <xdr:col>9</xdr:col>
      <xdr:colOff>41486</xdr:colOff>
      <xdr:row>32</xdr:row>
      <xdr:rowOff>171873</xdr:rowOff>
    </xdr:from>
    <xdr:ext cx="493502" cy="281940"/>
    <xdr:sp macro="" textlink="">
      <xdr:nvSpPr>
        <xdr:cNvPr id="12" name="TextBox 11"/>
        <xdr:cNvSpPr txBox="1"/>
      </xdr:nvSpPr>
      <xdr:spPr>
        <a:xfrm>
          <a:off x="5290819" y="6970606"/>
          <a:ext cx="493502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9333</a:t>
          </a:r>
        </a:p>
      </xdr:txBody>
    </xdr:sp>
    <xdr:clientData/>
  </xdr:oneCellAnchor>
  <xdr:oneCellAnchor>
    <xdr:from>
      <xdr:col>9</xdr:col>
      <xdr:colOff>41486</xdr:colOff>
      <xdr:row>31</xdr:row>
      <xdr:rowOff>119380</xdr:rowOff>
    </xdr:from>
    <xdr:ext cx="470642" cy="274320"/>
    <xdr:sp macro="" textlink="">
      <xdr:nvSpPr>
        <xdr:cNvPr id="13" name="TextBox 12"/>
        <xdr:cNvSpPr txBox="1"/>
      </xdr:nvSpPr>
      <xdr:spPr>
        <a:xfrm>
          <a:off x="5290819" y="6731847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9646</a:t>
          </a:r>
        </a:p>
      </xdr:txBody>
    </xdr:sp>
    <xdr:clientData/>
  </xdr:oneCellAnchor>
  <xdr:oneCellAnchor>
    <xdr:from>
      <xdr:col>9</xdr:col>
      <xdr:colOff>16933</xdr:colOff>
      <xdr:row>30</xdr:row>
      <xdr:rowOff>35560</xdr:rowOff>
    </xdr:from>
    <xdr:ext cx="470642" cy="274320"/>
    <xdr:sp macro="" textlink="">
      <xdr:nvSpPr>
        <xdr:cNvPr id="14" name="TextBox 13"/>
        <xdr:cNvSpPr txBox="1"/>
      </xdr:nvSpPr>
      <xdr:spPr>
        <a:xfrm>
          <a:off x="5266266" y="6461760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9955</a:t>
          </a:r>
        </a:p>
      </xdr:txBody>
    </xdr:sp>
    <xdr:clientData/>
  </xdr:oneCellAnchor>
  <xdr:oneCellAnchor>
    <xdr:from>
      <xdr:col>8</xdr:col>
      <xdr:colOff>654474</xdr:colOff>
      <xdr:row>28</xdr:row>
      <xdr:rowOff>163407</xdr:rowOff>
    </xdr:from>
    <xdr:ext cx="603096" cy="304800"/>
    <xdr:sp macro="" textlink="">
      <xdr:nvSpPr>
        <xdr:cNvPr id="15" name="TextBox 14"/>
        <xdr:cNvSpPr txBox="1"/>
      </xdr:nvSpPr>
      <xdr:spPr>
        <a:xfrm>
          <a:off x="5192607" y="6217074"/>
          <a:ext cx="603096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10269</a:t>
          </a:r>
        </a:p>
      </xdr:txBody>
    </xdr:sp>
    <xdr:clientData/>
  </xdr:oneCellAnchor>
  <xdr:twoCellAnchor>
    <xdr:from>
      <xdr:col>12</xdr:col>
      <xdr:colOff>24553</xdr:colOff>
      <xdr:row>21</xdr:row>
      <xdr:rowOff>25400</xdr:rowOff>
    </xdr:from>
    <xdr:to>
      <xdr:col>24</xdr:col>
      <xdr:colOff>199813</xdr:colOff>
      <xdr:row>45</xdr:row>
      <xdr:rowOff>25400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0.78061</cdr:x>
      <cdr:y>0.70261</cdr:y>
    </cdr:from>
    <cdr:to>
      <cdr:x>0.9483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56562" y="24575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0.75318</cdr:x>
      <cdr:y>0.84692</cdr:y>
    </cdr:from>
    <cdr:to>
      <cdr:x>0.88314</cdr:x>
      <cdr:y>0.9287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685418" y="2607648"/>
          <a:ext cx="808459" cy="251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7779 VonMises</a:t>
          </a:r>
        </a:p>
      </cdr:txBody>
    </cdr:sp>
  </cdr:relSizeAnchor>
  <cdr:relSizeAnchor xmlns:cdr="http://schemas.openxmlformats.org/drawingml/2006/chartDrawing">
    <cdr:from>
      <cdr:x>0.75079</cdr:x>
      <cdr:y>0.7524</cdr:y>
    </cdr:from>
    <cdr:to>
      <cdr:x>0.84286</cdr:x>
      <cdr:y>0.84896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670556" y="2316624"/>
          <a:ext cx="572751" cy="297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8090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0.63208</cdr:x>
      <cdr:y>0.64648</cdr:y>
    </cdr:from>
    <cdr:to>
      <cdr:x>0.90541</cdr:x>
      <cdr:y>0.79814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343905" y="2890016"/>
          <a:ext cx="1878431" cy="677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---6,688</a:t>
          </a:r>
          <a:r>
            <a:rPr lang="en-US" sz="1100" baseline="0"/>
            <a:t> VM/min</a:t>
          </a:r>
        </a:p>
        <a:p xmlns:a="http://schemas.openxmlformats.org/drawingml/2006/main">
          <a:r>
            <a:rPr lang="en-US" sz="1100" baseline="0"/>
            <a:t>---3,828 VM/min Horiz.</a:t>
          </a:r>
          <a:endParaRPr lang="en-US" sz="1100"/>
        </a:p>
      </cdr:txBody>
    </cdr:sp>
  </cdr:relSizeAnchor>
  <cdr:relSizeAnchor xmlns:cdr="http://schemas.openxmlformats.org/drawingml/2006/chartDrawing">
    <cdr:from>
      <cdr:x>0.55616</cdr:x>
      <cdr:y>0.36866</cdr:y>
    </cdr:from>
    <cdr:to>
      <cdr:x>0.72055</cdr:x>
      <cdr:y>0.51613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093696" y="1219194"/>
          <a:ext cx="914436" cy="487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----- 3,112 VM/min</a:t>
          </a:r>
        </a:p>
        <a:p xmlns:a="http://schemas.openxmlformats.org/drawingml/2006/main">
          <a:r>
            <a:rPr lang="en-US" sz="1100"/>
            <a:t>------</a:t>
          </a:r>
        </a:p>
      </cdr:txBody>
    </cdr:sp>
  </cdr:relSizeAnchor>
  <cdr:relSizeAnchor xmlns:cdr="http://schemas.openxmlformats.org/drawingml/2006/chartDrawing">
    <cdr:from>
      <cdr:x>0.20686</cdr:x>
      <cdr:y>0.24433</cdr:y>
    </cdr:from>
    <cdr:to>
      <cdr:x>0.37124</cdr:x>
      <cdr:y>0.31629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421597" y="1092271"/>
          <a:ext cx="1129684" cy="3216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------------------------------------------------------------- 933 VM/min</a:t>
          </a:r>
        </a:p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abSelected="1" zoomScale="90" zoomScaleNormal="90" workbookViewId="0">
      <selection activeCell="AF49" sqref="AF49"/>
    </sheetView>
  </sheetViews>
  <sheetFormatPr defaultRowHeight="14.4" x14ac:dyDescent="0.3"/>
  <cols>
    <col min="1" max="1" width="9" customWidth="1"/>
    <col min="6" max="6" width="9.77734375" customWidth="1"/>
    <col min="7" max="7" width="8.33203125" customWidth="1"/>
    <col min="8" max="8" width="3.44140625" customWidth="1"/>
    <col min="9" max="9" width="10.33203125" customWidth="1"/>
    <col min="10" max="10" width="8.44140625" customWidth="1"/>
    <col min="14" max="15" width="9.33203125" customWidth="1"/>
    <col min="16" max="16" width="4" customWidth="1"/>
    <col min="17" max="17" width="9" customWidth="1"/>
    <col min="18" max="18" width="9.33203125" customWidth="1"/>
    <col min="19" max="19" width="8.88671875" customWidth="1"/>
    <col min="24" max="24" width="3.21875" customWidth="1"/>
    <col min="25" max="25" width="10.5546875" customWidth="1"/>
    <col min="26" max="26" width="3.5546875" customWidth="1"/>
    <col min="27" max="27" width="11.88671875" customWidth="1"/>
    <col min="28" max="28" width="4.21875" customWidth="1"/>
    <col min="29" max="29" width="12" customWidth="1"/>
    <col min="30" max="30" width="4" customWidth="1"/>
    <col min="31" max="31" width="11.21875" customWidth="1"/>
    <col min="41" max="41" width="3.6640625" customWidth="1"/>
    <col min="42" max="42" width="9.88671875" customWidth="1"/>
    <col min="44" max="44" width="14.77734375" customWidth="1"/>
  </cols>
  <sheetData>
    <row r="1" spans="1:31" ht="32.4" customHeight="1" x14ac:dyDescent="0.3">
      <c r="A1" t="s">
        <v>0</v>
      </c>
      <c r="Y1" s="13" t="s">
        <v>25</v>
      </c>
      <c r="Z1" s="16"/>
      <c r="AA1" s="13" t="s">
        <v>25</v>
      </c>
      <c r="AB1" s="16"/>
      <c r="AC1" s="13" t="s">
        <v>26</v>
      </c>
    </row>
    <row r="2" spans="1:31" ht="28.2" customHeight="1" x14ac:dyDescent="0.3">
      <c r="A2" s="1"/>
      <c r="B2" s="26" t="s">
        <v>21</v>
      </c>
      <c r="C2" s="2"/>
      <c r="D2" s="2"/>
      <c r="E2" s="2"/>
      <c r="F2" s="2"/>
      <c r="G2" s="3"/>
      <c r="I2" s="1"/>
      <c r="J2" s="26" t="s">
        <v>22</v>
      </c>
      <c r="K2" s="2"/>
      <c r="L2" s="2"/>
      <c r="M2" s="2"/>
      <c r="N2" s="2"/>
      <c r="O2" s="3"/>
      <c r="Q2" s="1"/>
      <c r="R2" s="26" t="s">
        <v>24</v>
      </c>
      <c r="S2" s="2"/>
      <c r="T2" s="2"/>
      <c r="U2" s="2"/>
      <c r="V2" s="2"/>
      <c r="W2" s="3"/>
      <c r="Y2" s="10" t="s">
        <v>2</v>
      </c>
      <c r="Z2" s="10"/>
      <c r="AA2" s="10" t="s">
        <v>3</v>
      </c>
      <c r="AC2" s="10" t="s">
        <v>2</v>
      </c>
      <c r="AE2" s="12" t="s">
        <v>4</v>
      </c>
    </row>
    <row r="3" spans="1:31" ht="49.2" customHeight="1" x14ac:dyDescent="0.3">
      <c r="A3" s="21" t="s">
        <v>37</v>
      </c>
      <c r="B3" s="18" t="s">
        <v>12</v>
      </c>
      <c r="C3" s="19" t="s">
        <v>39</v>
      </c>
      <c r="D3" s="19" t="s">
        <v>40</v>
      </c>
      <c r="E3" s="19" t="s">
        <v>41</v>
      </c>
      <c r="F3" s="19" t="s">
        <v>27</v>
      </c>
      <c r="G3" s="20" t="s">
        <v>38</v>
      </c>
      <c r="H3" s="16"/>
      <c r="I3" s="21" t="s">
        <v>37</v>
      </c>
      <c r="J3" s="18" t="s">
        <v>12</v>
      </c>
      <c r="K3" s="19" t="s">
        <v>39</v>
      </c>
      <c r="L3" s="19" t="s">
        <v>40</v>
      </c>
      <c r="M3" s="19" t="s">
        <v>41</v>
      </c>
      <c r="N3" s="19" t="s">
        <v>27</v>
      </c>
      <c r="O3" s="20" t="s">
        <v>38</v>
      </c>
      <c r="P3" s="16"/>
      <c r="Q3" s="21" t="s">
        <v>37</v>
      </c>
      <c r="R3" s="18" t="s">
        <v>12</v>
      </c>
      <c r="S3" s="19" t="s">
        <v>39</v>
      </c>
      <c r="T3" s="19" t="s">
        <v>40</v>
      </c>
      <c r="U3" s="19" t="s">
        <v>41</v>
      </c>
      <c r="V3" s="19" t="s">
        <v>27</v>
      </c>
      <c r="W3" s="20" t="s">
        <v>38</v>
      </c>
      <c r="Y3" s="10"/>
      <c r="Z3" s="10"/>
      <c r="AA3" s="10"/>
    </row>
    <row r="4" spans="1:31" x14ac:dyDescent="0.3">
      <c r="A4" s="21">
        <v>1</v>
      </c>
      <c r="B4" s="18" t="s">
        <v>15</v>
      </c>
      <c r="C4" s="5">
        <v>3100</v>
      </c>
      <c r="D4" s="5">
        <v>9646</v>
      </c>
      <c r="E4" s="5">
        <v>11140</v>
      </c>
      <c r="F4" s="5">
        <v>300</v>
      </c>
      <c r="G4" s="22">
        <f>3100/300</f>
        <v>10.333333333333334</v>
      </c>
      <c r="I4" s="21">
        <v>1</v>
      </c>
      <c r="J4" s="18" t="s">
        <v>13</v>
      </c>
      <c r="K4" s="5">
        <v>3200</v>
      </c>
      <c r="L4" s="5">
        <v>9955</v>
      </c>
      <c r="M4" s="5">
        <v>11500</v>
      </c>
      <c r="N4" s="5">
        <v>300</v>
      </c>
      <c r="O4" s="22">
        <f>K4/N4</f>
        <v>10.666666666666666</v>
      </c>
      <c r="Q4" s="23">
        <v>0</v>
      </c>
      <c r="R4" s="24" t="s">
        <v>23</v>
      </c>
      <c r="S4" s="8">
        <v>3350</v>
      </c>
      <c r="T4" s="8">
        <v>10423</v>
      </c>
      <c r="U4" s="8">
        <v>12040</v>
      </c>
      <c r="V4" s="24" t="s">
        <v>28</v>
      </c>
      <c r="W4" s="25" t="s">
        <v>28</v>
      </c>
      <c r="Y4">
        <v>7357.3</v>
      </c>
      <c r="AA4" s="11">
        <v>7356</v>
      </c>
      <c r="AC4">
        <v>7162.8</v>
      </c>
      <c r="AE4">
        <v>5702.7</v>
      </c>
    </row>
    <row r="5" spans="1:31" x14ac:dyDescent="0.3">
      <c r="A5" s="21">
        <v>2</v>
      </c>
      <c r="B5" s="18" t="s">
        <v>16</v>
      </c>
      <c r="C5" s="5">
        <v>2760</v>
      </c>
      <c r="D5" s="5">
        <v>8587</v>
      </c>
      <c r="E5" s="5">
        <v>9916</v>
      </c>
      <c r="F5" s="5" t="s">
        <v>30</v>
      </c>
      <c r="G5" s="6">
        <f>(2200)/1000+(C5-2200)/100</f>
        <v>7.8</v>
      </c>
      <c r="I5" s="21">
        <v>2</v>
      </c>
      <c r="J5" s="18" t="s">
        <v>14</v>
      </c>
      <c r="K5" s="5">
        <v>2930</v>
      </c>
      <c r="L5" s="5">
        <v>9114</v>
      </c>
      <c r="M5" s="5">
        <v>10520</v>
      </c>
      <c r="N5" s="5" t="s">
        <v>30</v>
      </c>
      <c r="O5" s="6">
        <f>(2200/1000)+(K5-2200)/100</f>
        <v>9.5</v>
      </c>
      <c r="Y5">
        <v>7149.2</v>
      </c>
      <c r="AA5">
        <v>7372.3</v>
      </c>
      <c r="AC5">
        <v>7129.2</v>
      </c>
      <c r="AE5">
        <v>5169.3</v>
      </c>
    </row>
    <row r="6" spans="1:31" x14ac:dyDescent="0.3">
      <c r="A6" s="21">
        <v>3</v>
      </c>
      <c r="B6" s="18" t="s">
        <v>17</v>
      </c>
      <c r="C6" s="5">
        <v>2750</v>
      </c>
      <c r="D6" s="5">
        <v>8556</v>
      </c>
      <c r="E6" s="5">
        <v>9879</v>
      </c>
      <c r="F6" s="5" t="s">
        <v>30</v>
      </c>
      <c r="G6" s="6">
        <f t="shared" ref="G6:G7" si="0">(2200)/1000+(C6-2200)/100</f>
        <v>7.7</v>
      </c>
      <c r="I6" s="21">
        <v>3</v>
      </c>
      <c r="J6" s="18" t="s">
        <v>19</v>
      </c>
      <c r="K6" s="5">
        <v>2930</v>
      </c>
      <c r="L6" s="5">
        <v>9114</v>
      </c>
      <c r="M6" s="5">
        <v>10520</v>
      </c>
      <c r="N6" s="5" t="s">
        <v>30</v>
      </c>
      <c r="O6" s="6">
        <f t="shared" ref="O6:O7" si="1">(2200/1000)+(K6-2200)/100</f>
        <v>9.5</v>
      </c>
      <c r="Y6" s="11">
        <v>7358</v>
      </c>
      <c r="AA6">
        <v>7236.7</v>
      </c>
      <c r="AC6" s="11">
        <v>7340</v>
      </c>
      <c r="AE6">
        <v>5100.7</v>
      </c>
    </row>
    <row r="7" spans="1:31" x14ac:dyDescent="0.3">
      <c r="A7" s="21">
        <v>4</v>
      </c>
      <c r="B7" s="18" t="s">
        <v>18</v>
      </c>
      <c r="C7" s="5">
        <v>2710</v>
      </c>
      <c r="D7" s="5">
        <v>8433</v>
      </c>
      <c r="E7" s="5">
        <v>9738</v>
      </c>
      <c r="F7" s="5" t="s">
        <v>30</v>
      </c>
      <c r="G7" s="6">
        <f t="shared" si="0"/>
        <v>7.3</v>
      </c>
      <c r="I7" s="23">
        <v>4</v>
      </c>
      <c r="J7" s="24" t="s">
        <v>20</v>
      </c>
      <c r="K7" s="8">
        <v>2870</v>
      </c>
      <c r="L7" s="8">
        <v>8928</v>
      </c>
      <c r="M7" s="8">
        <v>10310</v>
      </c>
      <c r="N7" s="8" t="s">
        <v>30</v>
      </c>
      <c r="O7" s="9">
        <f t="shared" si="1"/>
        <v>8.9</v>
      </c>
      <c r="Y7">
        <v>7431.2</v>
      </c>
      <c r="AA7">
        <v>7284.4</v>
      </c>
      <c r="AC7" s="11">
        <v>7172</v>
      </c>
      <c r="AE7">
        <v>5606.3</v>
      </c>
    </row>
    <row r="8" spans="1:31" x14ac:dyDescent="0.3">
      <c r="A8" s="21">
        <v>5</v>
      </c>
      <c r="B8" s="18" t="s">
        <v>29</v>
      </c>
      <c r="C8" s="5">
        <v>2250</v>
      </c>
      <c r="D8" s="5">
        <v>7002</v>
      </c>
      <c r="E8" s="5">
        <v>8085</v>
      </c>
      <c r="F8" s="5">
        <v>1000</v>
      </c>
      <c r="G8" s="6">
        <f>19.5</f>
        <v>19.5</v>
      </c>
      <c r="I8" s="27">
        <v>5</v>
      </c>
      <c r="J8" s="28" t="s">
        <v>44</v>
      </c>
      <c r="K8" s="29">
        <v>1700</v>
      </c>
      <c r="L8" s="29">
        <v>5289</v>
      </c>
      <c r="M8" s="29">
        <v>6107</v>
      </c>
      <c r="O8">
        <v>780</v>
      </c>
      <c r="P8" t="s">
        <v>45</v>
      </c>
      <c r="Y8">
        <v>7311.6</v>
      </c>
      <c r="AA8">
        <v>7418.9</v>
      </c>
      <c r="AC8">
        <v>7200.4</v>
      </c>
      <c r="AE8">
        <v>5296.6</v>
      </c>
    </row>
    <row r="9" spans="1:31" x14ac:dyDescent="0.3">
      <c r="A9" s="21">
        <v>6</v>
      </c>
      <c r="B9" s="18" t="s">
        <v>31</v>
      </c>
      <c r="C9" s="5">
        <v>2000</v>
      </c>
      <c r="D9" s="5">
        <v>6225</v>
      </c>
      <c r="E9" s="5">
        <v>7188</v>
      </c>
      <c r="F9" s="5">
        <v>1000</v>
      </c>
      <c r="G9" s="6">
        <v>960</v>
      </c>
    </row>
    <row r="10" spans="1:31" x14ac:dyDescent="0.3">
      <c r="A10" s="21">
        <v>7</v>
      </c>
      <c r="B10" s="18" t="s">
        <v>32</v>
      </c>
      <c r="C10" s="5">
        <v>1700</v>
      </c>
      <c r="D10" s="5">
        <v>5289</v>
      </c>
      <c r="E10" s="5">
        <v>6107</v>
      </c>
      <c r="F10" s="5">
        <v>1000</v>
      </c>
      <c r="G10" s="6">
        <v>7860</v>
      </c>
    </row>
    <row r="11" spans="1:31" x14ac:dyDescent="0.3">
      <c r="A11" s="21">
        <v>8</v>
      </c>
      <c r="B11" s="18" t="s">
        <v>33</v>
      </c>
      <c r="C11" s="5">
        <v>1600</v>
      </c>
      <c r="D11" s="5">
        <v>4980</v>
      </c>
      <c r="E11" s="5">
        <v>5750</v>
      </c>
      <c r="F11" s="5">
        <v>1000</v>
      </c>
      <c r="G11" s="6">
        <v>12600</v>
      </c>
    </row>
    <row r="12" spans="1:31" x14ac:dyDescent="0.3">
      <c r="A12" s="23">
        <v>9</v>
      </c>
      <c r="B12" s="24" t="s">
        <v>34</v>
      </c>
      <c r="C12" s="8">
        <v>1500</v>
      </c>
      <c r="D12" s="8">
        <v>4666</v>
      </c>
      <c r="E12" s="8">
        <v>5388</v>
      </c>
      <c r="F12" s="8">
        <v>1000</v>
      </c>
      <c r="G12" s="9">
        <v>15000</v>
      </c>
      <c r="V12" t="s">
        <v>10</v>
      </c>
      <c r="Y12" s="15" t="s">
        <v>11</v>
      </c>
    </row>
    <row r="13" spans="1:31" x14ac:dyDescent="0.3">
      <c r="Y13" s="15" t="s">
        <v>43</v>
      </c>
    </row>
    <row r="15" spans="1:31" x14ac:dyDescent="0.3">
      <c r="B15" t="s">
        <v>10</v>
      </c>
      <c r="C15" t="s">
        <v>9</v>
      </c>
    </row>
    <row r="16" spans="1:31" x14ac:dyDescent="0.3">
      <c r="C16" t="s">
        <v>42</v>
      </c>
    </row>
    <row r="17" spans="1:33" x14ac:dyDescent="0.3">
      <c r="C17" t="s">
        <v>35</v>
      </c>
      <c r="AC17" s="13" t="s">
        <v>7</v>
      </c>
      <c r="AE17" s="14" t="s">
        <v>5</v>
      </c>
      <c r="AG17" t="s">
        <v>46</v>
      </c>
    </row>
    <row r="18" spans="1:33" x14ac:dyDescent="0.3">
      <c r="AA18" t="s">
        <v>36</v>
      </c>
      <c r="AC18" t="s">
        <v>8</v>
      </c>
      <c r="AE18" t="s">
        <v>6</v>
      </c>
      <c r="AG18" t="s">
        <v>6</v>
      </c>
    </row>
    <row r="19" spans="1:33" x14ac:dyDescent="0.3">
      <c r="AA19" s="17">
        <f>AC19/1.45876</f>
        <v>2296.4709753489265</v>
      </c>
      <c r="AC19">
        <v>3350</v>
      </c>
      <c r="AE19">
        <v>10423</v>
      </c>
      <c r="AG19">
        <v>12040</v>
      </c>
    </row>
    <row r="20" spans="1:33" x14ac:dyDescent="0.3">
      <c r="AA20">
        <v>2260</v>
      </c>
      <c r="AC20">
        <v>3300</v>
      </c>
      <c r="AE20">
        <v>10269</v>
      </c>
      <c r="AG20">
        <v>11860</v>
      </c>
    </row>
    <row r="21" spans="1:33" x14ac:dyDescent="0.3">
      <c r="A21" s="1">
        <v>2</v>
      </c>
      <c r="B21" s="2"/>
      <c r="C21" s="2">
        <v>2760</v>
      </c>
      <c r="D21" s="2"/>
      <c r="E21" s="2"/>
      <c r="F21" s="2"/>
      <c r="G21" s="2"/>
      <c r="H21" s="2"/>
      <c r="I21" s="2"/>
      <c r="J21" s="2"/>
      <c r="K21" s="3">
        <v>2930</v>
      </c>
      <c r="L21" s="5"/>
      <c r="M21" s="5"/>
      <c r="AA21">
        <v>2191</v>
      </c>
      <c r="AC21">
        <v>3200</v>
      </c>
      <c r="AE21">
        <v>9955</v>
      </c>
      <c r="AG21">
        <v>11500</v>
      </c>
    </row>
    <row r="22" spans="1:33" x14ac:dyDescent="0.3">
      <c r="A22" s="4">
        <v>3</v>
      </c>
      <c r="B22" s="5"/>
      <c r="C22" s="5">
        <v>2750</v>
      </c>
      <c r="D22" s="5"/>
      <c r="E22" s="5"/>
      <c r="F22" s="5"/>
      <c r="G22" s="5"/>
      <c r="H22" s="5"/>
      <c r="I22" s="5"/>
      <c r="J22" s="5"/>
      <c r="K22" s="6">
        <v>2930</v>
      </c>
      <c r="L22" s="5"/>
      <c r="M22" s="5"/>
      <c r="AA22">
        <v>2123</v>
      </c>
      <c r="AC22">
        <v>3100</v>
      </c>
      <c r="AE22">
        <v>9646</v>
      </c>
      <c r="AG22">
        <v>11140</v>
      </c>
    </row>
    <row r="23" spans="1:33" x14ac:dyDescent="0.3">
      <c r="A23" s="4">
        <v>4</v>
      </c>
      <c r="B23" s="5"/>
      <c r="C23" s="5">
        <v>2710</v>
      </c>
      <c r="D23" s="5"/>
      <c r="E23" s="5"/>
      <c r="F23" s="5"/>
      <c r="G23" s="5"/>
      <c r="H23" s="5"/>
      <c r="I23" s="5"/>
      <c r="J23" s="5"/>
      <c r="K23" s="6">
        <v>2870</v>
      </c>
      <c r="L23" s="5"/>
      <c r="M23" s="5"/>
      <c r="AA23">
        <v>2054</v>
      </c>
      <c r="AC23">
        <v>3000</v>
      </c>
      <c r="AE23">
        <v>9333</v>
      </c>
      <c r="AG23">
        <v>10780</v>
      </c>
    </row>
    <row r="24" spans="1:33" x14ac:dyDescent="0.3">
      <c r="A24" s="4"/>
      <c r="B24" s="5"/>
      <c r="C24" s="5"/>
      <c r="D24" s="5"/>
      <c r="E24" s="5"/>
      <c r="F24" s="5"/>
      <c r="G24" s="5"/>
      <c r="H24" s="5"/>
      <c r="I24" s="5"/>
      <c r="J24" s="5"/>
      <c r="K24" s="6"/>
      <c r="L24" s="5"/>
      <c r="M24" s="5"/>
      <c r="AA24" s="17">
        <f>AC24/1.45876</f>
        <v>2008.5552112753296</v>
      </c>
      <c r="AC24">
        <v>2930</v>
      </c>
      <c r="AE24">
        <v>9114</v>
      </c>
      <c r="AG24">
        <v>10520</v>
      </c>
    </row>
    <row r="25" spans="1:33" x14ac:dyDescent="0.3">
      <c r="A25" s="7" t="s">
        <v>1</v>
      </c>
      <c r="B25" s="8"/>
      <c r="C25" s="8">
        <f>(C21+C22+C23)/3</f>
        <v>2740</v>
      </c>
      <c r="D25" s="8"/>
      <c r="E25" s="8"/>
      <c r="F25" s="8"/>
      <c r="G25" s="8"/>
      <c r="H25" s="8"/>
      <c r="I25" s="8"/>
      <c r="J25" s="8"/>
      <c r="K25" s="9">
        <f>(K21+K22+K23)/3</f>
        <v>2910</v>
      </c>
      <c r="L25" s="5"/>
      <c r="M25" s="5"/>
      <c r="AA25">
        <v>1992</v>
      </c>
      <c r="AC25">
        <v>2910</v>
      </c>
      <c r="AE25">
        <v>9053</v>
      </c>
      <c r="AG25">
        <v>10450</v>
      </c>
    </row>
    <row r="26" spans="1:33" x14ac:dyDescent="0.3">
      <c r="AA26">
        <v>1986</v>
      </c>
      <c r="AC26">
        <v>2900</v>
      </c>
      <c r="AE26">
        <v>9024</v>
      </c>
      <c r="AG26">
        <v>10420</v>
      </c>
    </row>
    <row r="27" spans="1:33" x14ac:dyDescent="0.3">
      <c r="AA27" s="17">
        <f>AC27/1.45876</f>
        <v>1967.4243878362445</v>
      </c>
      <c r="AC27">
        <v>2870</v>
      </c>
      <c r="AE27">
        <v>8928</v>
      </c>
      <c r="AG27">
        <v>10310</v>
      </c>
    </row>
    <row r="28" spans="1:33" x14ac:dyDescent="0.3">
      <c r="AA28">
        <v>1917</v>
      </c>
      <c r="AC28">
        <v>2800</v>
      </c>
      <c r="AE28">
        <v>8710</v>
      </c>
      <c r="AG28">
        <v>10060</v>
      </c>
    </row>
    <row r="29" spans="1:33" x14ac:dyDescent="0.3">
      <c r="AA29" s="17">
        <f>AC29/1.45876</f>
        <v>1892.0178781979214</v>
      </c>
      <c r="AC29">
        <v>2760</v>
      </c>
      <c r="AE29">
        <v>8587</v>
      </c>
      <c r="AG29">
        <v>9916</v>
      </c>
    </row>
    <row r="30" spans="1:33" x14ac:dyDescent="0.3">
      <c r="AA30" s="17">
        <f>AC30/1.45876</f>
        <v>1885.162740958074</v>
      </c>
      <c r="AC30">
        <v>2750</v>
      </c>
      <c r="AE30">
        <v>8556</v>
      </c>
      <c r="AG30">
        <v>9879</v>
      </c>
    </row>
    <row r="31" spans="1:33" x14ac:dyDescent="0.3">
      <c r="AA31">
        <v>1876</v>
      </c>
      <c r="AC31">
        <v>2740</v>
      </c>
      <c r="AE31">
        <v>8524</v>
      </c>
      <c r="AG31">
        <v>9842</v>
      </c>
    </row>
    <row r="32" spans="1:33" x14ac:dyDescent="0.3">
      <c r="AA32" s="17">
        <f>AC32/1.45876</f>
        <v>1857.7421919986837</v>
      </c>
      <c r="AC32">
        <v>2710</v>
      </c>
      <c r="AE32">
        <v>8433</v>
      </c>
      <c r="AG32">
        <v>9738</v>
      </c>
    </row>
    <row r="33" spans="27:33" x14ac:dyDescent="0.3">
      <c r="AA33">
        <v>1849</v>
      </c>
      <c r="AC33">
        <v>2700</v>
      </c>
      <c r="AE33">
        <v>8401</v>
      </c>
      <c r="AG33">
        <v>9701</v>
      </c>
    </row>
    <row r="34" spans="27:33" x14ac:dyDescent="0.3">
      <c r="AA34">
        <v>1780</v>
      </c>
      <c r="AC34">
        <v>2600</v>
      </c>
      <c r="AE34">
        <v>8090</v>
      </c>
      <c r="AG34">
        <v>9339</v>
      </c>
    </row>
    <row r="35" spans="27:33" x14ac:dyDescent="0.3">
      <c r="AA35">
        <v>1712</v>
      </c>
      <c r="AC35">
        <v>2500</v>
      </c>
      <c r="AE35">
        <v>7779</v>
      </c>
      <c r="AG35">
        <v>8982</v>
      </c>
    </row>
    <row r="36" spans="27:33" x14ac:dyDescent="0.3">
      <c r="AA36">
        <v>1541</v>
      </c>
      <c r="AC36">
        <v>2250</v>
      </c>
      <c r="AE36">
        <v>7002</v>
      </c>
      <c r="AG36">
        <v>8085</v>
      </c>
    </row>
    <row r="37" spans="27:33" x14ac:dyDescent="0.3">
      <c r="AA37">
        <v>1370</v>
      </c>
      <c r="AC37">
        <v>2000</v>
      </c>
      <c r="AE37">
        <v>6225</v>
      </c>
      <c r="AG37">
        <v>7188</v>
      </c>
    </row>
    <row r="38" spans="27:33" x14ac:dyDescent="0.3">
      <c r="AA38">
        <v>1164</v>
      </c>
      <c r="AC38">
        <v>1700</v>
      </c>
      <c r="AE38">
        <v>5289</v>
      </c>
      <c r="AG38">
        <v>6107</v>
      </c>
    </row>
    <row r="39" spans="27:33" x14ac:dyDescent="0.3">
      <c r="AA39">
        <v>1096</v>
      </c>
      <c r="AC39">
        <v>1600</v>
      </c>
      <c r="AE39">
        <v>4980</v>
      </c>
      <c r="AG39">
        <v>5750</v>
      </c>
    </row>
    <row r="40" spans="27:33" x14ac:dyDescent="0.3">
      <c r="AA40">
        <v>1027</v>
      </c>
      <c r="AC40">
        <v>1500</v>
      </c>
      <c r="AE40">
        <v>4666</v>
      </c>
      <c r="AG40">
        <v>5388</v>
      </c>
    </row>
    <row r="41" spans="27:33" x14ac:dyDescent="0.3">
      <c r="AA41">
        <v>685</v>
      </c>
      <c r="AC41">
        <v>1000</v>
      </c>
      <c r="AE41">
        <v>3112</v>
      </c>
      <c r="AG41">
        <v>3594</v>
      </c>
    </row>
    <row r="42" spans="27:33" x14ac:dyDescent="0.3">
      <c r="AA42">
        <v>342</v>
      </c>
      <c r="AC42">
        <v>500</v>
      </c>
      <c r="AE42">
        <v>1556</v>
      </c>
      <c r="AG42">
        <v>1794</v>
      </c>
    </row>
    <row r="43" spans="27:33" x14ac:dyDescent="0.3">
      <c r="AA43">
        <v>274</v>
      </c>
      <c r="AC43">
        <v>400</v>
      </c>
      <c r="AE43">
        <v>1245</v>
      </c>
      <c r="AG43">
        <v>1438</v>
      </c>
    </row>
    <row r="44" spans="27:33" x14ac:dyDescent="0.3">
      <c r="AA44">
        <v>205</v>
      </c>
      <c r="AC44">
        <v>300</v>
      </c>
      <c r="AE44">
        <v>933</v>
      </c>
      <c r="AG44">
        <v>1078</v>
      </c>
    </row>
    <row r="45" spans="27:33" x14ac:dyDescent="0.3">
      <c r="AA45">
        <v>137</v>
      </c>
      <c r="AC45">
        <v>200</v>
      </c>
      <c r="AE45">
        <v>622</v>
      </c>
      <c r="AG45">
        <v>719</v>
      </c>
    </row>
    <row r="46" spans="27:33" x14ac:dyDescent="0.3">
      <c r="AA46">
        <v>103</v>
      </c>
      <c r="AC46">
        <v>150</v>
      </c>
      <c r="AE46">
        <v>467</v>
      </c>
      <c r="AG46">
        <v>539</v>
      </c>
    </row>
    <row r="47" spans="27:33" x14ac:dyDescent="0.3">
      <c r="AA47">
        <v>68</v>
      </c>
      <c r="AC47">
        <v>100</v>
      </c>
      <c r="AE47">
        <v>311</v>
      </c>
      <c r="AG47">
        <v>359</v>
      </c>
    </row>
  </sheetData>
  <pageMargins left="0.7" right="0.7" top="0.75" bottom="0.75" header="0.3" footer="0.3"/>
  <pageSetup paperSize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cp:lastPrinted>2014-09-10T20:52:32Z</cp:lastPrinted>
  <dcterms:created xsi:type="dcterms:W3CDTF">2014-08-29T21:03:57Z</dcterms:created>
  <dcterms:modified xsi:type="dcterms:W3CDTF">2015-11-20T23:35:55Z</dcterms:modified>
</cp:coreProperties>
</file>